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<sst xmlns="http://schemas.openxmlformats.org/spreadsheetml/2006/main" count="939" uniqueCount="223">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</sst>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6550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0.1204</v>
      </c>
      <c r="L2" s="17" t="n">
        <v>5980.26</v>
      </c>
      <c r="M2" s="17" t="n">
        <v>30.59</v>
      </c>
      <c r="N2" s="2"/>
      <c r="O2" s="2" t="s">
        <v>21</v>
      </c>
      <c r="P2" s="17" t="n">
        <v>0.2082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302.22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0.1162</v>
      </c>
      <c r="L3" s="17" t="n">
        <v>221.57</v>
      </c>
      <c r="M3" s="17" t="n">
        <v>5.65</v>
      </c>
      <c r="N3" s="2"/>
      <c r="O3" s="2" t="s">
        <v>24</v>
      </c>
      <c r="P3" s="17" t="n">
        <v>26.81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116.82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0.0807</v>
      </c>
      <c r="L4" s="17" t="n">
        <v>146</v>
      </c>
      <c r="M4" s="17" t="n">
        <v>5.46</v>
      </c>
      <c r="N4" s="2"/>
      <c r="O4" s="2" t="s">
        <v>27</v>
      </c>
      <c r="P4" s="17" t="n">
        <v>58.196992920225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131.13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0.1159</v>
      </c>
      <c r="L5" s="17" t="n">
        <v>182.38</v>
      </c>
      <c r="M5" s="17" t="n">
        <v>3.06</v>
      </c>
      <c r="N5" s="2"/>
      <c r="O5" s="2" t="s">
        <v>30</v>
      </c>
      <c r="P5" s="17" t="n">
        <v>96.509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30.195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0.0315</v>
      </c>
      <c r="L6" s="17" t="n">
        <v>44</v>
      </c>
      <c r="M6" s="17" t="n">
        <v>2.82</v>
      </c>
      <c r="N6" s="2"/>
      <c r="O6" s="2" t="s">
        <v>33</v>
      </c>
      <c r="P6" s="17" t="n">
        <v>11.0101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1186.5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0.0059</v>
      </c>
      <c r="L7" s="17" t="n">
        <v>1725</v>
      </c>
      <c r="M7" s="17" t="n">
        <v>2.77</v>
      </c>
      <c r="N7" s="2"/>
      <c r="O7" s="2" t="s">
        <v>36</v>
      </c>
      <c r="P7" s="17" t="n">
        <v>90.2004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137.26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2.5605</v>
      </c>
      <c r="L8" s="17" t="n">
        <v>50</v>
      </c>
      <c r="M8" s="17" t="n">
        <v>2.56</v>
      </c>
      <c r="N8" s="2"/>
      <c r="O8" s="2" t="s">
        <v>40</v>
      </c>
      <c r="P8" s="17" t="n">
        <v>107.1409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114.2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0.1658</v>
      </c>
      <c r="L9" s="17" t="n">
        <v>62.8</v>
      </c>
      <c r="M9" s="17" t="n">
        <v>0.03</v>
      </c>
      <c r="N9" s="2"/>
      <c r="O9" s="2" t="s">
        <v>42</v>
      </c>
      <c r="P9" s="17" t="n">
        <v>8529.6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176.40487061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0.2999</v>
      </c>
      <c r="L10" s="17" t="n">
        <v>61.4</v>
      </c>
      <c r="M10" s="17" t="n">
        <v>20.6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-0.0555</v>
      </c>
      <c r="L12" s="17" t="n">
        <v>80593.86</v>
      </c>
      <c r="M12" s="17" t="n">
        <v>9.31</v>
      </c>
      <c r="N12" s="2"/>
      <c r="O12" s="2" t="s">
        <v>53</v>
      </c>
      <c r="P12" s="17" t="n">
        <v>0.1585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117.5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79.7357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2.25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79.7357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45800.999988426</v>
      </c>
      <c r="B91" s="5" t="n">
        <v>-428217.01</v>
      </c>
      <c r="C91" s="5" t="n">
        <v>-428217.01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43261</v>
      </c>
      <c r="E2" s="6" t="n">
        <v>22800</v>
      </c>
      <c r="F2" s="0" t="s">
        <v>156</v>
      </c>
      <c r="G2" s="11" t="n">
        <v>43490</v>
      </c>
      <c r="H2" s="6" t="n">
        <v>29200</v>
      </c>
      <c r="I2" s="0" t="s">
        <v>156</v>
      </c>
      <c r="J2" s="11" t="n">
        <v>43389</v>
      </c>
      <c r="K2" s="6" t="n">
        <v>25137.000274658</v>
      </c>
      <c r="L2" s="0" t="s">
        <v>156</v>
      </c>
      <c r="M2" s="11" t="n">
        <v>43497</v>
      </c>
      <c r="N2" s="6" t="n">
        <v>17600</v>
      </c>
      <c r="O2" s="0" t="s">
        <v>156</v>
      </c>
      <c r="P2" s="11" t="n">
        <v>43810</v>
      </c>
      <c r="Q2" s="6" t="n">
        <v>17250</v>
      </c>
      <c r="R2" s="0" t="s">
        <v>156</v>
      </c>
      <c r="S2" s="11" t="n">
        <v>43999</v>
      </c>
      <c r="T2" s="6" t="n">
        <v>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43277</v>
      </c>
      <c r="E3" s="6" t="n">
        <v>-1044</v>
      </c>
      <c r="F3" s="0" t="s">
        <v>71</v>
      </c>
      <c r="G3" s="11" t="n">
        <v>43591</v>
      </c>
      <c r="H3" s="6" t="n">
        <v>-1009</v>
      </c>
      <c r="I3" s="0" t="s">
        <v>73</v>
      </c>
      <c r="J3" s="11" t="n">
        <v>43664</v>
      </c>
      <c r="K3" s="6" t="n">
        <v>-2167.5</v>
      </c>
      <c r="L3" s="0" t="s">
        <v>79</v>
      </c>
      <c r="M3" s="11" t="n">
        <v>43627</v>
      </c>
      <c r="N3" s="6" t="n">
        <v>-486.2</v>
      </c>
      <c r="O3" s="0" t="s">
        <v>74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45800</v>
      </c>
      <c r="W3" s="8" t="s">
        <f>=-Портфель!J9</f>
      </c>
      <c r="X3" s="0" t="s">
        <v>157</v>
      </c>
      <c r="Y3" s="11" t="n">
        <v>45800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43629</v>
      </c>
      <c r="E4" s="6" t="n">
        <v>-1392</v>
      </c>
      <c r="F4" s="0" t="s">
        <v>75</v>
      </c>
      <c r="G4" s="11" t="n">
        <v>43635</v>
      </c>
      <c r="H4" s="6" t="n">
        <v>-1277</v>
      </c>
      <c r="I4" s="0" t="s">
        <v>76</v>
      </c>
      <c r="J4" s="11" t="n">
        <v>43881</v>
      </c>
      <c r="K4" s="6" t="n">
        <v>-23400</v>
      </c>
      <c r="L4" s="0" t="s">
        <v>158</v>
      </c>
      <c r="M4" s="11" t="n">
        <v>43636</v>
      </c>
      <c r="N4" s="6" t="n">
        <v>-518.2</v>
      </c>
      <c r="O4" s="0" t="s">
        <v>77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43886</v>
      </c>
      <c r="E5" s="6" t="n">
        <v>-12250</v>
      </c>
      <c r="F5" s="0" t="s">
        <v>158</v>
      </c>
      <c r="G5" s="11" t="n">
        <v>43748</v>
      </c>
      <c r="H5" s="6" t="n">
        <v>-640</v>
      </c>
      <c r="I5" s="0" t="s">
        <v>80</v>
      </c>
      <c r="J5" s="11" t="n">
        <v>44016</v>
      </c>
      <c r="K5" s="6" t="n">
        <v>9858.5</v>
      </c>
      <c r="L5" s="0" t="s">
        <v>156</v>
      </c>
      <c r="M5" s="11" t="n">
        <v>43753</v>
      </c>
      <c r="N5" s="6" t="n">
        <v>-240</v>
      </c>
      <c r="O5" s="0" t="s">
        <v>81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44015</v>
      </c>
      <c r="E6" s="6" t="n">
        <v>6325.5</v>
      </c>
      <c r="F6" s="0" t="s">
        <v>156</v>
      </c>
      <c r="G6" s="11" t="n">
        <v>43839</v>
      </c>
      <c r="H6" s="6" t="n">
        <v>-560</v>
      </c>
      <c r="I6" s="0" t="s">
        <v>82</v>
      </c>
      <c r="J6" s="11" t="n">
        <v>44028</v>
      </c>
      <c r="K6" s="6" t="n">
        <v>-1326</v>
      </c>
      <c r="L6" s="0" t="s">
        <v>90</v>
      </c>
      <c r="M6" s="11" t="n">
        <v>43845</v>
      </c>
      <c r="N6" s="6" t="n">
        <v>-574</v>
      </c>
      <c r="O6" s="0" t="s">
        <v>83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44109</v>
      </c>
      <c r="E7" s="6" t="n">
        <v>-1302</v>
      </c>
      <c r="F7" s="0" t="s">
        <v>92</v>
      </c>
      <c r="G7" s="11" t="n">
        <v>43991</v>
      </c>
      <c r="H7" s="6" t="n">
        <v>-543</v>
      </c>
      <c r="I7" s="0" t="s">
        <v>85</v>
      </c>
      <c r="J7" s="11" t="n">
        <v>44392</v>
      </c>
      <c r="K7" s="6" t="n">
        <v>-1092</v>
      </c>
      <c r="L7" s="0" t="s">
        <v>109</v>
      </c>
      <c r="M7" s="11" t="n">
        <v>43999</v>
      </c>
      <c r="N7" s="6" t="n">
        <v>-524.8</v>
      </c>
      <c r="O7" s="0" t="s">
        <v>86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126</v>
      </c>
      <c r="D8" s="11" t="n">
        <v>44328</v>
      </c>
      <c r="E8" s="6" t="n">
        <v>-1302</v>
      </c>
      <c r="F8" s="0" t="s">
        <v>92</v>
      </c>
      <c r="G8" s="11" t="n">
        <v>44025</v>
      </c>
      <c r="H8" s="6" t="n">
        <v>-559</v>
      </c>
      <c r="I8" s="0" t="s">
        <v>89</v>
      </c>
      <c r="J8" s="11" t="n">
        <v>44845</v>
      </c>
      <c r="K8" s="6" t="n">
        <v>-4440</v>
      </c>
      <c r="L8" s="0" t="s">
        <v>123</v>
      </c>
      <c r="M8" s="11" t="n">
        <v>44097</v>
      </c>
      <c r="N8" s="6" t="n">
        <v>-210.8</v>
      </c>
      <c r="O8" s="0" t="s">
        <v>91</v>
      </c>
      <c r="P8" s="11" t="n">
        <v>45800</v>
      </c>
      <c r="Q8" s="8" t="s">
        <f>=-Портфель!J7</f>
      </c>
      <c r="R8" s="0" t="s">
        <v>157</v>
      </c>
      <c r="S8" s="11" t="n">
        <v>44718</v>
      </c>
      <c r="T8" s="6" t="n">
        <v>-17.35</v>
      </c>
      <c r="U8" s="0" t="s">
        <v>119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127</v>
      </c>
      <c r="D9" s="11" t="n">
        <v>45057</v>
      </c>
      <c r="E9" s="6" t="n">
        <v>-1740</v>
      </c>
      <c r="F9" s="0" t="s">
        <v>129</v>
      </c>
      <c r="G9" s="11" t="n">
        <v>44116</v>
      </c>
      <c r="H9" s="6" t="n">
        <v>-826</v>
      </c>
      <c r="I9" s="0" t="s">
        <v>93</v>
      </c>
      <c r="J9" s="11" t="n">
        <v>45800</v>
      </c>
      <c r="K9" s="8" t="s">
        <f>=-Портфель!J5</f>
      </c>
      <c r="L9" s="0" t="s">
        <v>157</v>
      </c>
      <c r="M9" s="11" t="n">
        <v>44210</v>
      </c>
      <c r="N9" s="6" t="n">
        <v>-832.4</v>
      </c>
      <c r="O9" s="0" t="s">
        <v>97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144</v>
      </c>
      <c r="G10" s="11" t="n">
        <v>44194</v>
      </c>
      <c r="H10" s="6" t="n">
        <v>-1119</v>
      </c>
      <c r="I10" s="0" t="s">
        <v>96</v>
      </c>
      <c r="J10" s="0"/>
      <c r="K10" s="10" t="s">
        <f>=XIRR(K2:K9,J2:J9)</f>
      </c>
      <c r="L10" s="0"/>
      <c r="M10" s="11" t="n">
        <v>44364</v>
      </c>
      <c r="N10" s="6" t="n">
        <v>-329</v>
      </c>
      <c r="O10" s="0" t="s">
        <v>102</v>
      </c>
      <c r="P10" s="0"/>
      <c r="Q10" s="8" t="s">
        <f>=-SUM(Q2:Q8)</f>
      </c>
      <c r="R10" s="0" t="s">
        <v>159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45800</v>
      </c>
      <c r="E11" s="8" t="s">
        <f>=-Портфель!J3</f>
      </c>
      <c r="F11" s="0" t="s">
        <v>157</v>
      </c>
      <c r="G11" s="11" t="n">
        <v>44327</v>
      </c>
      <c r="H11" s="6" t="n">
        <v>-1261</v>
      </c>
      <c r="I11" s="0" t="s">
        <v>99</v>
      </c>
      <c r="J11" s="0"/>
      <c r="K11" s="8" t="s">
        <f>=-SUM(K2:K9)</f>
      </c>
      <c r="L11" s="0" t="s">
        <v>159</v>
      </c>
      <c r="M11" s="11" t="n">
        <v>44364</v>
      </c>
      <c r="N11" s="6" t="n">
        <v>-625</v>
      </c>
      <c r="O11" s="0" t="s">
        <v>103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45800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106</v>
      </c>
      <c r="J12" s="0"/>
      <c r="K12" s="0"/>
      <c r="L12" s="0"/>
      <c r="M12" s="11" t="n">
        <v>44466</v>
      </c>
      <c r="N12" s="6" t="n">
        <v>-1228</v>
      </c>
      <c r="O12" s="0" t="s">
        <v>112</v>
      </c>
      <c r="P12" s="0"/>
      <c r="Q12" s="0"/>
      <c r="R12" s="0"/>
      <c r="S12" s="11" t="n">
        <v>45082</v>
      </c>
      <c r="T12" s="6" t="n">
        <v>-24.67</v>
      </c>
      <c r="U12" s="0" t="s">
        <v>130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0"/>
      <c r="E13" s="8" t="s">
        <f>=-SUM(E2:E11)</f>
      </c>
      <c r="F13" s="0" t="s">
        <v>159</v>
      </c>
      <c r="G13" s="11" t="n">
        <v>44446</v>
      </c>
      <c r="H13" s="6" t="n">
        <v>-2370</v>
      </c>
      <c r="I13" s="0" t="s">
        <v>111</v>
      </c>
      <c r="J13" s="0"/>
      <c r="K13" s="0"/>
      <c r="L13" s="0"/>
      <c r="M13" s="11" t="n">
        <v>44574</v>
      </c>
      <c r="N13" s="6" t="n">
        <v>-927.2</v>
      </c>
      <c r="O13" s="0" t="s">
        <v>117</v>
      </c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45800</v>
      </c>
      <c r="B14" s="8" t="s">
        <f>=-Портфель!J2</f>
      </c>
      <c r="C14" s="0" t="s">
        <v>157</v>
      </c>
      <c r="D14" s="0"/>
      <c r="E14" s="0"/>
      <c r="F14" s="0"/>
      <c r="G14" s="11" t="n">
        <v>44537</v>
      </c>
      <c r="H14" s="6" t="n">
        <v>-2319</v>
      </c>
      <c r="I14" s="0" t="s">
        <v>115</v>
      </c>
      <c r="J14" s="0"/>
      <c r="K14" s="0"/>
      <c r="L14" s="0"/>
      <c r="M14" s="11" t="n">
        <v>45453</v>
      </c>
      <c r="N14" s="6" t="n">
        <v>-957.8</v>
      </c>
      <c r="O14" s="0" t="s">
        <v>142</v>
      </c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0"/>
      <c r="E15" s="0"/>
      <c r="F15" s="0"/>
      <c r="G15" s="11" t="n">
        <v>45439</v>
      </c>
      <c r="H15" s="6" t="n">
        <v>-4425</v>
      </c>
      <c r="I15" s="0" t="s">
        <v>140</v>
      </c>
      <c r="J15" s="0"/>
      <c r="K15" s="0"/>
      <c r="L15" s="0"/>
      <c r="M15" s="11" t="n">
        <v>45582</v>
      </c>
      <c r="N15" s="6" t="n">
        <v>-867.6</v>
      </c>
      <c r="O15" s="0" t="s">
        <v>147</v>
      </c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0"/>
      <c r="E16" s="0"/>
      <c r="F16" s="0"/>
      <c r="G16" s="11" t="n">
        <v>45800</v>
      </c>
      <c r="H16" s="8" t="s">
        <f>=-Портфель!J4</f>
      </c>
      <c r="I16" s="0" t="s">
        <v>157</v>
      </c>
      <c r="J16" s="0"/>
      <c r="K16" s="0"/>
      <c r="L16" s="0"/>
      <c r="M16" s="11" t="n">
        <v>45800</v>
      </c>
      <c r="N16" s="8" t="s">
        <f>=-Портфель!J6</f>
      </c>
      <c r="O16" s="0" t="s">
        <v>157</v>
      </c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10" t="s">
        <f>=XIRR(H2:H16,G2:G16)</f>
      </c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159</v>
      </c>
      <c r="J18" s="0"/>
      <c r="K18" s="0"/>
      <c r="L18" s="0"/>
      <c r="M18" s="0"/>
      <c r="N18" s="8" t="s">
        <f>=-SUM(N2:N16)</f>
      </c>
      <c r="O18" s="0" t="s">
        <v>159</v>
      </c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45800</v>
      </c>
      <c r="T20" s="8" t="s">
        <f>=-Портфель!J8</f>
      </c>
      <c r="U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10" t="s">
        <f>=XIRR(T2:T20,S2:S20)</f>
      </c>
      <c r="U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8" t="s">
        <f>=-SUM(T2:T20)</f>
      </c>
      <c r="U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116.82</v>
      </c>
      <c r="I4" s="0" t="s">
        <v>171</v>
      </c>
      <c r="J4" s="0"/>
      <c r="K4" s="5" t="s">
        <f>=SUM(L2:L3)/SUM(K2:K3)</f>
      </c>
      <c r="L4" s="0" t="s">
        <v>11</v>
      </c>
      <c r="M4" s="0"/>
      <c r="N4" s="6" t="n">
        <v>30.195</v>
      </c>
      <c r="O4" s="0" t="s">
        <v>171</v>
      </c>
      <c r="P4" s="0"/>
      <c r="Q4" s="6" t="n">
        <v>1186.5</v>
      </c>
      <c r="R4" s="0" t="s">
        <v>171</v>
      </c>
      <c r="S4" s="0"/>
      <c r="T4" s="6" t="n">
        <v>137.26</v>
      </c>
      <c r="U4" s="0" t="s">
        <v>171</v>
      </c>
      <c r="V4" s="0"/>
      <c r="W4" s="6" t="n">
        <v>114.2</v>
      </c>
      <c r="X4" s="0" t="s">
        <v>171</v>
      </c>
      <c r="Y4" s="0"/>
      <c r="Z4" s="6" t="n">
        <v>176.40487061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6550</v>
      </c>
      <c r="C5" s="0" t="s">
        <v>171</v>
      </c>
      <c r="D5" s="0"/>
      <c r="E5" s="6" t="n">
        <v>302.22</v>
      </c>
      <c r="F5" s="0" t="s">
        <v>171</v>
      </c>
      <c r="G5" s="0"/>
      <c r="H5" s="6" t="n">
        <v>200</v>
      </c>
      <c r="I5" s="0" t="s">
        <v>172</v>
      </c>
      <c r="J5" s="0"/>
      <c r="K5" s="6" t="n">
        <v>131.13</v>
      </c>
      <c r="L5" s="0" t="s">
        <v>171</v>
      </c>
      <c r="M5" s="0"/>
      <c r="N5" s="6" t="n">
        <v>400</v>
      </c>
      <c r="O5" s="0" t="s">
        <v>172</v>
      </c>
      <c r="P5" s="0"/>
      <c r="Q5" s="6" t="n">
        <v>10</v>
      </c>
      <c r="R5" s="0" t="s">
        <v>172</v>
      </c>
      <c r="S5" s="0"/>
      <c r="T5" s="6" t="n">
        <v>1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6" t="n">
        <v>80</v>
      </c>
      <c r="F6" s="0" t="s">
        <v>172</v>
      </c>
      <c r="G6" s="0"/>
      <c r="H6" s="5" t="s">
        <f>=H5*(ABS(H4)-ABS(H3))</f>
      </c>
      <c r="I6" s="0" t="s">
        <v>173</v>
      </c>
      <c r="J6" s="0"/>
      <c r="K6" s="6" t="n">
        <v>100</v>
      </c>
      <c r="L6" s="0" t="s">
        <v>172</v>
      </c>
      <c r="M6" s="0"/>
      <c r="N6" s="5" t="s">
        <f>=N5*(ABS(N4)-ABS(N3))</f>
      </c>
      <c r="O6" s="0" t="s">
        <v>173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5" t="s">
        <f>=E6*(ABS(E5)-ABS(E4))</f>
      </c>
      <c r="F7" s="0" t="s">
        <v>173</v>
      </c>
      <c r="G7" s="0"/>
      <c r="H7" s="0"/>
      <c r="I7" s="0"/>
      <c r="J7" s="0"/>
      <c r="K7" s="5" t="s">
        <f>=K6*(ABS(K5)-ABS(K4))</f>
      </c>
      <c r="L7" s="0" t="s">
        <v>173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39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180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182</v>
      </c>
      <c r="C7" s="26" t="s">
        <v>183</v>
      </c>
      <c r="D7" s="26" t="s">
        <v>182</v>
      </c>
      <c r="E7" s="26" t="s">
        <v>182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180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180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180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182</v>
      </c>
      <c r="C11" s="26" t="s">
        <v>183</v>
      </c>
      <c r="D11" s="26" t="s">
        <v>182</v>
      </c>
      <c r="E11" s="26" t="s">
        <v>182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184</v>
      </c>
      <c r="C12" s="30" t="s">
        <v>185</v>
      </c>
      <c r="D12" s="30" t="s">
        <v>156</v>
      </c>
      <c r="E12" s="30" t="s">
        <v>186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180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181</v>
      </c>
      <c r="D15" s="34" t="s">
        <v>158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187</v>
      </c>
      <c r="D16" s="2" t="s">
        <v>156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188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189</v>
      </c>
      <c r="C18" s="38" t="s">
        <v>84</v>
      </c>
      <c r="D18" s="38" t="s">
        <v>189</v>
      </c>
      <c r="E18" s="38" t="s">
        <v>189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190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191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188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187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192</v>
      </c>
      <c r="D25" s="2" t="s">
        <v>156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45800.999988426</v>
      </c>
      <c r="B26" s="34" t="s">
        <v>184</v>
      </c>
      <c r="C26" s="34" t="s">
        <v>193</v>
      </c>
      <c r="D26" s="34" t="s">
        <v>172</v>
      </c>
      <c r="E26" s="34" t="s">
        <v>186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194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3</v>
      </c>
      <c r="G1" s="42" t="s">
        <v>197</v>
      </c>
      <c r="H1" s="42" t="s">
        <v>198</v>
      </c>
      <c r="I1" s="42" t="s">
        <v>199</v>
      </c>
      <c r="J1" s="42" t="s">
        <v>200</v>
      </c>
      <c r="K1" s="42" t="s">
        <v>201</v>
      </c>
      <c r="L1" s="42" t="s">
        <v>202</v>
      </c>
      <c r="M1" s="42" t="s">
        <v>203</v>
      </c>
      <c r="N1" s="42" t="s">
        <v>204</v>
      </c>
    </row>
    <row collapsed="false" customFormat="false" customHeight="false" hidden="false" ht="12.1" outlineLevel="0" r="2">
      <c r="A2" s="41" t="n">
        <v>43277</v>
      </c>
      <c r="B2" s="2" t="s">
        <v>205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205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205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205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205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205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205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205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205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205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205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205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205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205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205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205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205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205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205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205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205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205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205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205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205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205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205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205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205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205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205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205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205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205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205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205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205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205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205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205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205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205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205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205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205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205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205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205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205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205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205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205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205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205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205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205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205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205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205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205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205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205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205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205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205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205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205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205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205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6718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7.01</v>
      </c>
    </row>
    <row collapsed="false" customFormat="false" customHeight="false" hidden="false" ht="12.1" outlineLevel="0" r="72">
      <c r="A72" s="41" t="n">
        <v>45852</v>
      </c>
      <c r="B72" s="2" t="s">
        <v>205</v>
      </c>
      <c r="C72" s="2" t="s">
        <v>34</v>
      </c>
      <c r="D72" s="2" t="s">
        <v>35</v>
      </c>
      <c r="E72" s="7" t="n">
        <v>10</v>
      </c>
      <c r="F72" s="2" t="s">
        <v>20</v>
      </c>
      <c r="G72" s="6" t="n">
        <v>147.31</v>
      </c>
      <c r="H72" s="6" t="n">
        <v>1123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11.41</v>
      </c>
    </row>
    <row collapsed="false" customFormat="false" customHeight="false" hidden="false" ht="12.1" outlineLevel="0" r="73">
      <c r="A73" s="41" t="n">
        <v>45856</v>
      </c>
      <c r="B73" s="2" t="s">
        <v>205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303.14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10</v>
      </c>
    </row>
  </sheetData>
  <autoFilter ref="A1:N7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6</v>
      </c>
      <c r="F1" s="42" t="s">
        <v>196</v>
      </c>
      <c r="G1" s="42" t="s">
        <v>206</v>
      </c>
      <c r="H1" s="42" t="s">
        <v>200</v>
      </c>
      <c r="I1" s="42" t="s">
        <v>201</v>
      </c>
      <c r="J1" s="42" t="s">
        <v>202</v>
      </c>
    </row>
    <row collapsed="false" customFormat="false" customHeight="false" hidden="false" ht="12.1" outlineLevel="0" r="2">
      <c r="A2" s="43" t="n">
        <v>43455</v>
      </c>
      <c r="B2" s="2" t="s">
        <v>205</v>
      </c>
      <c r="C2" s="2" t="s">
        <v>160</v>
      </c>
      <c r="D2" s="2" t="s">
        <v>207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205</v>
      </c>
      <c r="C3" s="2" t="s">
        <v>160</v>
      </c>
      <c r="D3" s="2" t="s">
        <v>207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205</v>
      </c>
      <c r="C4" s="2" t="s">
        <v>160</v>
      </c>
      <c r="D4" s="2" t="s">
        <v>207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205</v>
      </c>
      <c r="C5" s="2" t="s">
        <v>160</v>
      </c>
      <c r="D5" s="2" t="s">
        <v>207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205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205</v>
      </c>
      <c r="C7" s="2" t="s">
        <v>160</v>
      </c>
      <c r="D7" s="2" t="s">
        <v>207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205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205</v>
      </c>
      <c r="C9" s="2" t="s">
        <v>160</v>
      </c>
      <c r="D9" s="2" t="s">
        <v>207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205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205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205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205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205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205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208</v>
      </c>
      <c r="G1" s="42" t="s">
        <v>209</v>
      </c>
      <c r="H1" s="42" t="s">
        <v>67</v>
      </c>
      <c r="I1" s="42" t="s">
        <v>210</v>
      </c>
      <c r="J1" s="42" t="s">
        <v>199</v>
      </c>
      <c r="K1" s="42" t="s">
        <v>211</v>
      </c>
      <c r="L1" s="42" t="s">
        <v>212</v>
      </c>
      <c r="M1" s="42" t="s">
        <v>213</v>
      </c>
      <c r="N1" s="42" t="s">
        <v>214</v>
      </c>
    </row>
    <row collapsed="false" customFormat="false" customHeight="false" hidden="false" ht="12.1" outlineLevel="0" r="2">
      <c r="A2" s="44" t="n">
        <v>43881</v>
      </c>
      <c r="B2" s="2" t="s">
        <v>205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1930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1795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205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2550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205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1796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205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2321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205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2422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205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1795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205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2314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205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2001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205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1812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205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1812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205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2290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205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1736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216</v>
      </c>
      <c r="D1" s="42" t="s">
        <v>217</v>
      </c>
      <c r="E1" s="42" t="s">
        <v>199</v>
      </c>
      <c r="F1" s="42" t="s">
        <v>218</v>
      </c>
      <c r="G1" s="42" t="s">
        <v>196</v>
      </c>
      <c r="H1" s="42" t="s">
        <v>219</v>
      </c>
      <c r="I1" s="42" t="s">
        <v>220</v>
      </c>
      <c r="J1" s="42" t="s">
        <v>221</v>
      </c>
      <c r="K1" s="42" t="s">
        <v>222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2025-06-02T16:27:03.00Z</dcterms:created>
  <dc:creator>izi-invest.ru</dc:creator>
  <cp:revision>0</cp:revision>
</cp:coreProperties>
</file>