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<sst xmlns="http://schemas.openxmlformats.org/spreadsheetml/2006/main" count="947" uniqueCount="225">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</sst>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6242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0.1229</v>
      </c>
      <c r="L2" s="17" t="n">
        <v>5980.26</v>
      </c>
      <c r="M2" s="17" t="n">
        <v>29.97</v>
      </c>
      <c r="N2" s="2"/>
      <c r="O2" s="2" t="s">
        <v>21</v>
      </c>
      <c r="P2" s="17" t="n">
        <v>0.2032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310.17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0.1181</v>
      </c>
      <c r="L3" s="17" t="n">
        <v>221.57</v>
      </c>
      <c r="M3" s="17" t="n">
        <v>5.96</v>
      </c>
      <c r="N3" s="2"/>
      <c r="O3" s="2" t="s">
        <v>24</v>
      </c>
      <c r="P3" s="17" t="n">
        <v>26.4825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108.8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0.0715</v>
      </c>
      <c r="L4" s="17" t="n">
        <v>146</v>
      </c>
      <c r="M4" s="17" t="n">
        <v>5.22</v>
      </c>
      <c r="N4" s="2"/>
      <c r="O4" s="2" t="s">
        <v>27</v>
      </c>
      <c r="P4" s="17" t="n">
        <v>57.039414250328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31.495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0.0364</v>
      </c>
      <c r="L5" s="17" t="n">
        <v>44</v>
      </c>
      <c r="M5" s="17" t="n">
        <v>3.02</v>
      </c>
      <c r="N5" s="2"/>
      <c r="O5" s="2" t="s">
        <v>30</v>
      </c>
      <c r="P5" s="17" t="n">
        <v>95.7119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124.28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0.1098</v>
      </c>
      <c r="L6" s="17" t="n">
        <v>182.38</v>
      </c>
      <c r="M6" s="17" t="n">
        <v>2.98</v>
      </c>
      <c r="N6" s="2"/>
      <c r="O6" s="2" t="s">
        <v>33</v>
      </c>
      <c r="P6" s="17" t="n">
        <v>10.8691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1141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0.0004</v>
      </c>
      <c r="L7" s="17" t="n">
        <v>1725</v>
      </c>
      <c r="M7" s="17" t="n">
        <v>2.74</v>
      </c>
      <c r="N7" s="2"/>
      <c r="O7" s="2" t="s">
        <v>36</v>
      </c>
      <c r="P7" s="17" t="n">
        <v>89.8388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127.87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2.4641</v>
      </c>
      <c r="L8" s="17" t="n">
        <v>50</v>
      </c>
      <c r="M8" s="17" t="n">
        <v>2.4</v>
      </c>
      <c r="N8" s="2"/>
      <c r="O8" s="2" t="s">
        <v>40</v>
      </c>
      <c r="P8" s="17" t="n">
        <v>105.4206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108.8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0.1458</v>
      </c>
      <c r="L9" s="17" t="n">
        <v>62.8</v>
      </c>
      <c r="M9" s="17" t="n">
        <v>0.03</v>
      </c>
      <c r="N9" s="2"/>
      <c r="O9" s="2" t="s">
        <v>42</v>
      </c>
      <c r="P9" s="17" t="n">
        <v>8436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175.57605055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0.2936</v>
      </c>
      <c r="L10" s="17" t="n">
        <v>61.4</v>
      </c>
      <c r="M10" s="17" t="n">
        <v>21.07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-0.0576</v>
      </c>
      <c r="L12" s="17" t="n">
        <v>80593.86</v>
      </c>
      <c r="M12" s="17" t="n">
        <v>9.4</v>
      </c>
      <c r="N12" s="2"/>
      <c r="O12" s="2" t="s">
        <v>53</v>
      </c>
      <c r="P12" s="17" t="n">
        <v>0.1572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127.24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78.2923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78.2923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45832.999988426</v>
      </c>
      <c r="B93" s="5" t="n">
        <v>-416610.07</v>
      </c>
      <c r="C93" s="5" t="n">
        <v>-416610.07</v>
      </c>
      <c r="D93" s="15" t="s">
        <v>153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154</v>
      </c>
      <c r="E94" s="2"/>
      <c r="F94" s="2"/>
      <c r="G94" s="7"/>
      <c r="H94" s="2" t="s">
        <v>155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156</v>
      </c>
      <c r="E95" s="2"/>
      <c r="F95" s="2"/>
      <c r="G95" s="7"/>
      <c r="H95" s="15" t="s">
        <v>157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158</v>
      </c>
      <c r="D2" s="11" t="n">
        <v>43261</v>
      </c>
      <c r="E2" s="6" t="n">
        <v>22800</v>
      </c>
      <c r="F2" s="0" t="s">
        <v>158</v>
      </c>
      <c r="G2" s="11" t="n">
        <v>43490</v>
      </c>
      <c r="H2" s="6" t="n">
        <v>29200</v>
      </c>
      <c r="I2" s="0" t="s">
        <v>158</v>
      </c>
      <c r="J2" s="11" t="n">
        <v>43497</v>
      </c>
      <c r="K2" s="6" t="n">
        <v>17600</v>
      </c>
      <c r="L2" s="0" t="s">
        <v>158</v>
      </c>
      <c r="M2" s="11" t="n">
        <v>43389</v>
      </c>
      <c r="N2" s="6" t="n">
        <v>25137.000274658</v>
      </c>
      <c r="O2" s="0" t="s">
        <v>158</v>
      </c>
      <c r="P2" s="11" t="n">
        <v>43810</v>
      </c>
      <c r="Q2" s="6" t="n">
        <v>17250</v>
      </c>
      <c r="R2" s="0" t="s">
        <v>158</v>
      </c>
      <c r="S2" s="11" t="n">
        <v>43999</v>
      </c>
      <c r="T2" s="6" t="n">
        <v>50</v>
      </c>
      <c r="U2" s="0" t="s">
        <v>158</v>
      </c>
      <c r="V2" s="11" t="n">
        <v>43999</v>
      </c>
      <c r="W2" s="6" t="n">
        <v>62.8</v>
      </c>
      <c r="X2" s="0" t="s">
        <v>158</v>
      </c>
      <c r="Y2" s="11" t="n">
        <v>43521</v>
      </c>
      <c r="Z2" s="6" t="n">
        <v>30700</v>
      </c>
      <c r="AA2" s="0" t="s">
        <v>158</v>
      </c>
      <c r="AB2" s="11" t="n">
        <v>44075</v>
      </c>
      <c r="AC2" s="6" t="s">
        <f>=80593.8588</f>
      </c>
      <c r="AD2" s="0" t="s">
        <v>158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158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43627</v>
      </c>
      <c r="K3" s="6" t="n">
        <v>-486.2</v>
      </c>
      <c r="L3" s="0" t="s">
        <v>74</v>
      </c>
      <c r="M3" s="11" t="n">
        <v>43664</v>
      </c>
      <c r="N3" s="6" t="n">
        <v>-2167.5</v>
      </c>
      <c r="O3" s="0" t="s">
        <v>79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45832</v>
      </c>
      <c r="W3" s="8" t="s">
        <f>=-Портфель!J9</f>
      </c>
      <c r="X3" s="0" t="s">
        <v>159</v>
      </c>
      <c r="Y3" s="11" t="n">
        <v>45832</v>
      </c>
      <c r="Z3" s="8" t="s">
        <f>=-Портфель!J10</f>
      </c>
      <c r="AA3" s="0" t="s">
        <v>159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43636</v>
      </c>
      <c r="K4" s="6" t="n">
        <v>-518.2</v>
      </c>
      <c r="L4" s="0" t="s">
        <v>77</v>
      </c>
      <c r="M4" s="11" t="n">
        <v>43881</v>
      </c>
      <c r="N4" s="6" t="n">
        <v>-23400</v>
      </c>
      <c r="O4" s="0" t="s">
        <v>160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160</v>
      </c>
      <c r="G5" s="11" t="n">
        <v>43748</v>
      </c>
      <c r="H5" s="6" t="n">
        <v>-640</v>
      </c>
      <c r="I5" s="0" t="s">
        <v>80</v>
      </c>
      <c r="J5" s="11" t="n">
        <v>43753</v>
      </c>
      <c r="K5" s="6" t="n">
        <v>-240</v>
      </c>
      <c r="L5" s="0" t="s">
        <v>81</v>
      </c>
      <c r="M5" s="11" t="n">
        <v>44016</v>
      </c>
      <c r="N5" s="6" t="n">
        <v>9858.5</v>
      </c>
      <c r="O5" s="0" t="s">
        <v>158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161</v>
      </c>
      <c r="Y5" s="0"/>
      <c r="Z5" s="8" t="s">
        <f>=-SUM(Z2:Z3)</f>
      </c>
      <c r="AA5" s="0" t="s">
        <v>161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158</v>
      </c>
      <c r="G6" s="11" t="n">
        <v>43839</v>
      </c>
      <c r="H6" s="6" t="n">
        <v>-560</v>
      </c>
      <c r="I6" s="0" t="s">
        <v>82</v>
      </c>
      <c r="J6" s="11" t="n">
        <v>43845</v>
      </c>
      <c r="K6" s="6" t="n">
        <v>-574</v>
      </c>
      <c r="L6" s="0" t="s">
        <v>83</v>
      </c>
      <c r="M6" s="11" t="n">
        <v>44028</v>
      </c>
      <c r="N6" s="6" t="n">
        <v>-1326</v>
      </c>
      <c r="O6" s="0" t="s">
        <v>90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43999</v>
      </c>
      <c r="K7" s="6" t="n">
        <v>-524.8</v>
      </c>
      <c r="L7" s="0" t="s">
        <v>86</v>
      </c>
      <c r="M7" s="11" t="n">
        <v>44392</v>
      </c>
      <c r="N7" s="6" t="n">
        <v>-1092</v>
      </c>
      <c r="O7" s="0" t="s">
        <v>109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44097</v>
      </c>
      <c r="K8" s="6" t="n">
        <v>-210.8</v>
      </c>
      <c r="L8" s="0" t="s">
        <v>91</v>
      </c>
      <c r="M8" s="11" t="n">
        <v>44845</v>
      </c>
      <c r="N8" s="6" t="n">
        <v>-4440</v>
      </c>
      <c r="O8" s="0" t="s">
        <v>123</v>
      </c>
      <c r="P8" s="11" t="n">
        <v>45832</v>
      </c>
      <c r="Q8" s="8" t="s">
        <f>=-Портфель!J7</f>
      </c>
      <c r="R8" s="0" t="s">
        <v>159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44210</v>
      </c>
      <c r="K9" s="6" t="n">
        <v>-832.4</v>
      </c>
      <c r="L9" s="0" t="s">
        <v>97</v>
      </c>
      <c r="M9" s="11" t="n">
        <v>45832</v>
      </c>
      <c r="N9" s="8" t="s">
        <f>=-Портфель!J6</f>
      </c>
      <c r="O9" s="0" t="s">
        <v>159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130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11" t="n">
        <v>44364</v>
      </c>
      <c r="K10" s="6" t="n">
        <v>-625</v>
      </c>
      <c r="L10" s="0" t="s">
        <v>102</v>
      </c>
      <c r="M10" s="0"/>
      <c r="N10" s="10" t="s">
        <f>=XIRR(N2:N9,M2:M9)</f>
      </c>
      <c r="O10" s="0"/>
      <c r="P10" s="0"/>
      <c r="Q10" s="8" t="s">
        <f>=-SUM(Q2:Q8)</f>
      </c>
      <c r="R10" s="0" t="s">
        <v>161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45832</v>
      </c>
      <c r="E11" s="8" t="s">
        <f>=-Портфель!J3</f>
      </c>
      <c r="F11" s="0" t="s">
        <v>159</v>
      </c>
      <c r="G11" s="11" t="n">
        <v>44327</v>
      </c>
      <c r="H11" s="6" t="n">
        <v>-1261</v>
      </c>
      <c r="I11" s="0" t="s">
        <v>99</v>
      </c>
      <c r="J11" s="11" t="n">
        <v>44364</v>
      </c>
      <c r="K11" s="6" t="n">
        <v>-329</v>
      </c>
      <c r="L11" s="0" t="s">
        <v>103</v>
      </c>
      <c r="M11" s="0"/>
      <c r="N11" s="8" t="s">
        <f>=-SUM(N2:N9)</f>
      </c>
      <c r="O11" s="0" t="s">
        <v>161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45832</v>
      </c>
      <c r="AC11" s="8" t="s">
        <f>=-Портфель!J12</f>
      </c>
      <c r="AD11" s="0" t="s">
        <v>159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106</v>
      </c>
      <c r="J12" s="11" t="n">
        <v>44466</v>
      </c>
      <c r="K12" s="6" t="n">
        <v>-1228</v>
      </c>
      <c r="L12" s="0" t="s">
        <v>112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131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8" t="s">
        <f>=-SUM(E2:E11)</f>
      </c>
      <c r="F13" s="0" t="s">
        <v>161</v>
      </c>
      <c r="G13" s="11" t="n">
        <v>44446</v>
      </c>
      <c r="H13" s="6" t="n">
        <v>-2370</v>
      </c>
      <c r="I13" s="0" t="s">
        <v>111</v>
      </c>
      <c r="J13" s="11" t="n">
        <v>44574</v>
      </c>
      <c r="K13" s="6" t="n">
        <v>-927.2</v>
      </c>
      <c r="L13" s="0" t="s">
        <v>117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161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151</v>
      </c>
      <c r="D14" s="0"/>
      <c r="E14" s="0"/>
      <c r="F14" s="0"/>
      <c r="G14" s="11" t="n">
        <v>44537</v>
      </c>
      <c r="H14" s="6" t="n">
        <v>-2319</v>
      </c>
      <c r="I14" s="0" t="s">
        <v>115</v>
      </c>
      <c r="J14" s="11" t="n">
        <v>45453</v>
      </c>
      <c r="K14" s="6" t="n">
        <v>-957.8</v>
      </c>
      <c r="L14" s="0" t="s">
        <v>142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11" t="n">
        <v>45832</v>
      </c>
      <c r="B15" s="8" t="s">
        <f>=-Портфель!J2</f>
      </c>
      <c r="C15" s="0" t="s">
        <v>159</v>
      </c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11" t="n">
        <v>45582</v>
      </c>
      <c r="K15" s="6" t="n">
        <v>-867.6</v>
      </c>
      <c r="L15" s="0" t="s">
        <v>147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45832</v>
      </c>
      <c r="H16" s="8" t="s">
        <f>=-Портфель!J4</f>
      </c>
      <c r="I16" s="0" t="s">
        <v>159</v>
      </c>
      <c r="J16" s="11" t="n">
        <v>45832</v>
      </c>
      <c r="K16" s="8" t="s">
        <f>=-Портфель!J5</f>
      </c>
      <c r="L16" s="0" t="s">
        <v>159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161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161</v>
      </c>
      <c r="J18" s="0"/>
      <c r="K18" s="8" t="s">
        <f>=-SUM(K2:K16)</f>
      </c>
      <c r="L18" s="0" t="s">
        <v>161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45818</v>
      </c>
      <c r="T20" s="6" t="n">
        <v>-28.89</v>
      </c>
      <c r="U20" s="0" t="s">
        <v>152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45832</v>
      </c>
      <c r="T21" s="8" t="s">
        <f>=-Портфель!J8</f>
      </c>
      <c r="U21" s="0" t="s">
        <v>159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161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162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158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163</v>
      </c>
      <c r="C1" s="0"/>
      <c r="D1" s="0"/>
      <c r="E1" s="3" t="s">
        <v>164</v>
      </c>
      <c r="F1" s="0"/>
      <c r="G1" s="0"/>
      <c r="H1" s="3" t="s">
        <v>165</v>
      </c>
      <c r="I1" s="0"/>
      <c r="J1" s="0"/>
      <c r="K1" s="3" t="s">
        <v>166</v>
      </c>
      <c r="L1" s="0"/>
      <c r="M1" s="0"/>
      <c r="N1" s="3" t="s">
        <v>167</v>
      </c>
      <c r="O1" s="0"/>
      <c r="P1" s="0"/>
      <c r="Q1" s="3" t="s">
        <v>168</v>
      </c>
      <c r="R1" s="0"/>
      <c r="S1" s="0"/>
      <c r="T1" s="3" t="s">
        <v>169</v>
      </c>
      <c r="U1" s="0"/>
      <c r="V1" s="0"/>
      <c r="W1" s="3" t="s">
        <v>170</v>
      </c>
      <c r="X1" s="0"/>
      <c r="Y1" s="0"/>
      <c r="Z1" s="3" t="s">
        <v>171</v>
      </c>
      <c r="AA1" s="0"/>
      <c r="AB1" s="0"/>
      <c r="AC1" s="3" t="s">
        <v>172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108.8</v>
      </c>
      <c r="I4" s="0" t="s">
        <v>173</v>
      </c>
      <c r="J4" s="0"/>
      <c r="K4" s="6" t="n">
        <v>31.495</v>
      </c>
      <c r="L4" s="0" t="s">
        <v>173</v>
      </c>
      <c r="M4" s="0"/>
      <c r="N4" s="5" t="s">
        <f>=SUM(O2:O3)/SUM(N2:N3)</f>
      </c>
      <c r="O4" s="0" t="s">
        <v>11</v>
      </c>
      <c r="P4" s="0"/>
      <c r="Q4" s="6" t="n">
        <v>1141</v>
      </c>
      <c r="R4" s="0" t="s">
        <v>173</v>
      </c>
      <c r="S4" s="0"/>
      <c r="T4" s="6" t="n">
        <v>127.87</v>
      </c>
      <c r="U4" s="0" t="s">
        <v>173</v>
      </c>
      <c r="V4" s="0"/>
      <c r="W4" s="6" t="n">
        <v>108.8</v>
      </c>
      <c r="X4" s="0" t="s">
        <v>173</v>
      </c>
      <c r="Y4" s="0"/>
      <c r="Z4" s="6" t="n">
        <v>175.57605055</v>
      </c>
      <c r="AA4" s="0" t="s">
        <v>173</v>
      </c>
      <c r="AB4" s="0"/>
      <c r="AC4" s="6" t="n">
        <v>50</v>
      </c>
      <c r="AD4" s="0" t="s">
        <v>173</v>
      </c>
    </row>
    <row collapsed="false" customFormat="false" customHeight="false" hidden="false" ht="12.1" outlineLevel="0" r="5">
      <c r="A5" s="0"/>
      <c r="B5" s="6" t="n">
        <v>6242</v>
      </c>
      <c r="C5" s="0" t="s">
        <v>173</v>
      </c>
      <c r="D5" s="0"/>
      <c r="E5" s="6" t="n">
        <v>310.17</v>
      </c>
      <c r="F5" s="0" t="s">
        <v>173</v>
      </c>
      <c r="G5" s="0"/>
      <c r="H5" s="6" t="n">
        <v>200</v>
      </c>
      <c r="I5" s="0" t="s">
        <v>174</v>
      </c>
      <c r="J5" s="0"/>
      <c r="K5" s="6" t="n">
        <v>400</v>
      </c>
      <c r="L5" s="0" t="s">
        <v>174</v>
      </c>
      <c r="M5" s="0"/>
      <c r="N5" s="6" t="n">
        <v>124.28</v>
      </c>
      <c r="O5" s="0" t="s">
        <v>173</v>
      </c>
      <c r="P5" s="0"/>
      <c r="Q5" s="6" t="n">
        <v>10</v>
      </c>
      <c r="R5" s="0" t="s">
        <v>174</v>
      </c>
      <c r="S5" s="0"/>
      <c r="T5" s="6" t="n">
        <v>1</v>
      </c>
      <c r="U5" s="0" t="s">
        <v>174</v>
      </c>
      <c r="V5" s="0"/>
      <c r="W5" s="6" t="n">
        <v>1</v>
      </c>
      <c r="X5" s="0" t="s">
        <v>174</v>
      </c>
      <c r="Y5" s="0"/>
      <c r="Z5" s="6" t="n">
        <v>500</v>
      </c>
      <c r="AA5" s="0" t="s">
        <v>174</v>
      </c>
      <c r="AB5" s="0"/>
      <c r="AC5" s="6" t="n">
        <v>1</v>
      </c>
      <c r="AD5" s="0" t="s">
        <v>174</v>
      </c>
    </row>
    <row collapsed="false" customFormat="false" customHeight="false" hidden="false" ht="12.1" outlineLevel="0" r="6">
      <c r="A6" s="0"/>
      <c r="B6" s="6" t="n">
        <v>20</v>
      </c>
      <c r="C6" s="0" t="s">
        <v>174</v>
      </c>
      <c r="D6" s="0"/>
      <c r="E6" s="6" t="n">
        <v>80</v>
      </c>
      <c r="F6" s="0" t="s">
        <v>174</v>
      </c>
      <c r="G6" s="0"/>
      <c r="H6" s="5" t="s">
        <f>=H5*(ABS(H4)-ABS(H3))</f>
      </c>
      <c r="I6" s="0" t="s">
        <v>175</v>
      </c>
      <c r="J6" s="0"/>
      <c r="K6" s="5" t="s">
        <f>=K5*(ABS(K4)-ABS(K3))</f>
      </c>
      <c r="L6" s="0" t="s">
        <v>175</v>
      </c>
      <c r="M6" s="0"/>
      <c r="N6" s="6" t="n">
        <v>100</v>
      </c>
      <c r="O6" s="0" t="s">
        <v>174</v>
      </c>
      <c r="P6" s="0"/>
      <c r="Q6" s="5" t="s">
        <f>=Q5*(ABS(Q4)-ABS(Q3))</f>
      </c>
      <c r="R6" s="0" t="s">
        <v>175</v>
      </c>
      <c r="S6" s="0"/>
      <c r="T6" s="5" t="s">
        <f>=T5*(ABS(T4)-ABS(T3))</f>
      </c>
      <c r="U6" s="0" t="s">
        <v>175</v>
      </c>
      <c r="V6" s="0"/>
      <c r="W6" s="5" t="s">
        <f>=W5*(ABS(W4)-ABS(W3))</f>
      </c>
      <c r="X6" s="0" t="s">
        <v>175</v>
      </c>
      <c r="Y6" s="0"/>
      <c r="Z6" s="5" t="s">
        <f>=Z5*(ABS(Z4)-ABS(Z3))</f>
      </c>
      <c r="AA6" s="0" t="s">
        <v>175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175</v>
      </c>
      <c r="D7" s="0"/>
      <c r="E7" s="5" t="s">
        <f>=E6*(ABS(E5)-ABS(E4))</f>
      </c>
      <c r="F7" s="0" t="s">
        <v>175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175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177</v>
      </c>
      <c r="L1" s="18" t="s">
        <v>178</v>
      </c>
      <c r="M1" s="18" t="s">
        <v>39</v>
      </c>
      <c r="N1" s="18" t="s">
        <v>20</v>
      </c>
      <c r="O1" s="18" t="s">
        <v>179</v>
      </c>
    </row>
    <row collapsed="false" customFormat="false" customHeight="false" hidden="false" ht="12.1" outlineLevel="0" r="2">
      <c r="A2" s="21" t="n">
        <v>43260.427083333</v>
      </c>
      <c r="B2" s="22" t="s">
        <v>180</v>
      </c>
      <c r="C2" s="22" t="s">
        <v>70</v>
      </c>
      <c r="D2" s="22" t="s">
        <v>180</v>
      </c>
      <c r="E2" s="22" t="s">
        <v>180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181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182</v>
      </c>
      <c r="D3" s="2" t="s">
        <v>158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183</v>
      </c>
      <c r="D4" s="2" t="s">
        <v>158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162</v>
      </c>
      <c r="C5" s="2" t="s">
        <v>182</v>
      </c>
      <c r="D5" s="2" t="s">
        <v>158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180</v>
      </c>
      <c r="C6" s="22" t="s">
        <v>70</v>
      </c>
      <c r="D6" s="22" t="s">
        <v>180</v>
      </c>
      <c r="E6" s="22" t="s">
        <v>180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184</v>
      </c>
      <c r="C7" s="26" t="s">
        <v>185</v>
      </c>
      <c r="D7" s="26" t="s">
        <v>184</v>
      </c>
      <c r="E7" s="26" t="s">
        <v>184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182</v>
      </c>
      <c r="D8" s="2" t="s">
        <v>158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182</v>
      </c>
      <c r="D9" s="2" t="s">
        <v>158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182</v>
      </c>
      <c r="D10" s="2" t="s">
        <v>158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184</v>
      </c>
      <c r="C11" s="26" t="s">
        <v>185</v>
      </c>
      <c r="D11" s="26" t="s">
        <v>184</v>
      </c>
      <c r="E11" s="26" t="s">
        <v>184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186</v>
      </c>
      <c r="C12" s="30" t="s">
        <v>187</v>
      </c>
      <c r="D12" s="30" t="s">
        <v>158</v>
      </c>
      <c r="E12" s="30" t="s">
        <v>188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180</v>
      </c>
      <c r="C13" s="22" t="s">
        <v>70</v>
      </c>
      <c r="D13" s="22" t="s">
        <v>180</v>
      </c>
      <c r="E13" s="22" t="s">
        <v>180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182</v>
      </c>
      <c r="D14" s="2" t="s">
        <v>158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183</v>
      </c>
      <c r="D15" s="34" t="s">
        <v>160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189</v>
      </c>
      <c r="D16" s="2" t="s">
        <v>158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190</v>
      </c>
      <c r="D17" s="34" t="s">
        <v>160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191</v>
      </c>
      <c r="C18" s="38" t="s">
        <v>84</v>
      </c>
      <c r="D18" s="38" t="s">
        <v>191</v>
      </c>
      <c r="E18" s="38" t="s">
        <v>191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192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158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193</v>
      </c>
      <c r="D20" s="2" t="s">
        <v>158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180</v>
      </c>
      <c r="C21" s="22" t="s">
        <v>70</v>
      </c>
      <c r="D21" s="22" t="s">
        <v>180</v>
      </c>
      <c r="E21" s="22" t="s">
        <v>180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190</v>
      </c>
      <c r="D22" s="2" t="s">
        <v>158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183</v>
      </c>
      <c r="D23" s="2" t="s">
        <v>158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189</v>
      </c>
      <c r="D24" s="2" t="s">
        <v>158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194</v>
      </c>
      <c r="D25" s="2" t="s">
        <v>158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45832.999988426</v>
      </c>
      <c r="B26" s="34" t="s">
        <v>186</v>
      </c>
      <c r="C26" s="34" t="s">
        <v>195</v>
      </c>
      <c r="D26" s="34" t="s">
        <v>174</v>
      </c>
      <c r="E26" s="34" t="s">
        <v>188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196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197</v>
      </c>
      <c r="C1" s="42" t="s">
        <v>0</v>
      </c>
      <c r="D1" s="42" t="s">
        <v>2</v>
      </c>
      <c r="E1" s="42" t="s">
        <v>198</v>
      </c>
      <c r="F1" s="42" t="s">
        <v>3</v>
      </c>
      <c r="G1" s="42" t="s">
        <v>199</v>
      </c>
      <c r="H1" s="42" t="s">
        <v>200</v>
      </c>
      <c r="I1" s="42" t="s">
        <v>201</v>
      </c>
      <c r="J1" s="42" t="s">
        <v>202</v>
      </c>
      <c r="K1" s="42" t="s">
        <v>203</v>
      </c>
      <c r="L1" s="42" t="s">
        <v>204</v>
      </c>
      <c r="M1" s="42" t="s">
        <v>205</v>
      </c>
      <c r="N1" s="42" t="s">
        <v>206</v>
      </c>
    </row>
    <row collapsed="false" customFormat="false" customHeight="false" hidden="false" ht="12.1" outlineLevel="0" r="2">
      <c r="A2" s="41" t="n">
        <v>43277</v>
      </c>
      <c r="B2" s="2" t="s">
        <v>207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207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207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207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207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207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207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207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207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207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207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207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207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207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207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207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207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207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207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207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207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207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207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207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207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207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207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207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207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207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207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207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207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207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207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207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207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207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207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207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207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207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207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207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207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207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207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207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207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207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207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207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207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207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207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207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207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207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207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207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207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207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207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207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207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207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207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207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207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207</v>
      </c>
      <c r="C71" s="2" t="s">
        <v>37</v>
      </c>
      <c r="D71" s="2" t="s">
        <v>38</v>
      </c>
      <c r="E71" s="7" t="n">
        <v>1</v>
      </c>
      <c r="F71" s="2" t="s">
        <v>39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207</v>
      </c>
      <c r="C73" s="2" t="s">
        <v>34</v>
      </c>
      <c r="D73" s="2" t="s">
        <v>35</v>
      </c>
      <c r="E73" s="7" t="n">
        <v>10</v>
      </c>
      <c r="F73" s="2" t="s">
        <v>20</v>
      </c>
      <c r="G73" s="6" t="n">
        <v>147.31</v>
      </c>
      <c r="H73" s="6" t="n">
        <v>1141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11.23</v>
      </c>
    </row>
    <row collapsed="false" customFormat="false" customHeight="false" hidden="false" ht="12.1" outlineLevel="0" r="74">
      <c r="A74" s="41" t="n">
        <v>45856</v>
      </c>
      <c r="B74" s="2" t="s">
        <v>207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310.17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9.77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197</v>
      </c>
      <c r="C1" s="42" t="s">
        <v>0</v>
      </c>
      <c r="D1" s="42" t="s">
        <v>2</v>
      </c>
      <c r="E1" s="42" t="s">
        <v>6</v>
      </c>
      <c r="F1" s="42" t="s">
        <v>198</v>
      </c>
      <c r="G1" s="42" t="s">
        <v>208</v>
      </c>
      <c r="H1" s="42" t="s">
        <v>202</v>
      </c>
      <c r="I1" s="42" t="s">
        <v>203</v>
      </c>
      <c r="J1" s="42" t="s">
        <v>204</v>
      </c>
    </row>
    <row collapsed="false" customFormat="false" customHeight="false" hidden="false" ht="12.1" outlineLevel="0" r="2">
      <c r="A2" s="43" t="n">
        <v>43455</v>
      </c>
      <c r="B2" s="2" t="s">
        <v>207</v>
      </c>
      <c r="C2" s="2" t="s">
        <v>162</v>
      </c>
      <c r="D2" s="2" t="s">
        <v>209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207</v>
      </c>
      <c r="C3" s="2" t="s">
        <v>162</v>
      </c>
      <c r="D3" s="2" t="s">
        <v>209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207</v>
      </c>
      <c r="C4" s="2" t="s">
        <v>162</v>
      </c>
      <c r="D4" s="2" t="s">
        <v>209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207</v>
      </c>
      <c r="C5" s="2" t="s">
        <v>162</v>
      </c>
      <c r="D5" s="2" t="s">
        <v>209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207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207</v>
      </c>
      <c r="C7" s="2" t="s">
        <v>162</v>
      </c>
      <c r="D7" s="2" t="s">
        <v>209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207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207</v>
      </c>
      <c r="C9" s="2" t="s">
        <v>162</v>
      </c>
      <c r="D9" s="2" t="s">
        <v>209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207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207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207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207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207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207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197</v>
      </c>
      <c r="C1" s="42" t="s">
        <v>0</v>
      </c>
      <c r="D1" s="42" t="s">
        <v>2</v>
      </c>
      <c r="E1" s="42" t="s">
        <v>198</v>
      </c>
      <c r="F1" s="42" t="s">
        <v>210</v>
      </c>
      <c r="G1" s="42" t="s">
        <v>211</v>
      </c>
      <c r="H1" s="42" t="s">
        <v>67</v>
      </c>
      <c r="I1" s="42" t="s">
        <v>212</v>
      </c>
      <c r="J1" s="42" t="s">
        <v>201</v>
      </c>
      <c r="K1" s="42" t="s">
        <v>213</v>
      </c>
      <c r="L1" s="42" t="s">
        <v>214</v>
      </c>
      <c r="M1" s="42" t="s">
        <v>215</v>
      </c>
      <c r="N1" s="42" t="s">
        <v>216</v>
      </c>
    </row>
    <row collapsed="false" customFormat="false" customHeight="false" hidden="false" ht="12.1" outlineLevel="0" r="2">
      <c r="A2" s="44" t="n">
        <v>43881</v>
      </c>
      <c r="B2" s="2" t="s">
        <v>207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1953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1818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207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2573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207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1819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207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2344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207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2337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207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2445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207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1818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207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2024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207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1835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207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1835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207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2313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207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1759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217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218</v>
      </c>
      <c r="D1" s="42" t="s">
        <v>219</v>
      </c>
      <c r="E1" s="42" t="s">
        <v>201</v>
      </c>
      <c r="F1" s="42" t="s">
        <v>220</v>
      </c>
      <c r="G1" s="42" t="s">
        <v>198</v>
      </c>
      <c r="H1" s="42" t="s">
        <v>221</v>
      </c>
      <c r="I1" s="42" t="s">
        <v>222</v>
      </c>
      <c r="J1" s="42" t="s">
        <v>223</v>
      </c>
      <c r="K1" s="42" t="s">
        <v>224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2025-06-25T01:42:34.00Z</dcterms:created>
  <dc:creator>izi-invest.ru</dc:creator>
  <cp:revision>0</cp:revision>
</cp:coreProperties>
</file>