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<sst xmlns="http://schemas.openxmlformats.org/spreadsheetml/2006/main" count="958" uniqueCount="229">
  <si>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</si>
  <si>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</si>
  <si>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</si>
  <si>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</si>
  <si>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</si>
  <si>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</si>
  <si>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</si>
  <si>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</si>
  <si>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</si>
  <si>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</si>
  <si>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</si>
  <si>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</si>
  <si>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</si>
  <si>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</si>
  <si>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</si>
  <si>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</si>
  <si>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</si>
  <si>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</si>
  <si>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</si>
  <si>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</si>
  <si>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</si>
  <si>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</si>
  <si>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</si>
  <si>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</si>
  <si>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</si>
  <si>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</si>
  <si>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</si>
  <si>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</si>
  <si>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MAGN</t>
  </si>
  <si>
    <t>ММК</t>
  </si>
  <si>
    <t>CHF</t>
  </si>
  <si>
    <t>ROST</t>
  </si>
  <si>
    <t>Ross Stores Inc</t>
  </si>
  <si>
    <t>USD</t>
  </si>
  <si>
    <t>CNY</t>
  </si>
  <si>
    <t>GAZP</t>
  </si>
  <si>
    <t>ГАЗПРОМ ао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</si>
  <si>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</si>
  <si>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</si>
  <si>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</si>
  <si>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</si>
  <si>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</si>
  <si>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</si>
  <si>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</si>
  <si>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</si>
  <si>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</si>
  <si>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</si>
  <si>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</si>
  <si>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</si>
  <si>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</si>
  <si>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</si>
  <si>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</si>
  <si>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</si>
  <si>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</si>
  <si>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</si>
  <si>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</si>
  <si>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</si>
  <si>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</si>
  <si>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</si>
  <si>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</si>
  <si>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</si>
  <si>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</si>
  <si>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</si>
  <si>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</si>
  <si>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</si>
  <si>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</si>
  <si>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</si>
  <si>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</si>
  <si>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</si>
  <si>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</si>
  <si>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</si>
  <si>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</si>
  <si>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</si>
  <si>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</si>
  <si>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</si>
  <si>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</si>
  <si>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</si>
  <si>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</si>
  <si>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</si>
  <si>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</si>
  <si>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</si>
  <si>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</si>
  <si>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</si>
  <si>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</si>
  <si>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</si>
  <si>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</si>
  <si>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</si>
  <si>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</si>
  <si>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</si>
  <si>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</si>
  <si>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</si>
  <si>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</si>
  <si>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</si>
  <si>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</si>
  <si>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</si>
  <si>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</si>
  <si>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</si>
  <si>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</si>
  <si>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</si>
  <si>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</si>
  <si>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</si>
  <si>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</si>
  <si>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</si>
  <si>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</si>
  <si>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</si>
  <si>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</si>
  <si>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</si>
  <si>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</si>
  <si>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</si>
  <si>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</si>
  <si>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</si>
  <si>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</si>
  <si>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</si>
  <si>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</si>
  <si>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</si>
  <si>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</si>
  <si>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</si>
  <si>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</si>
  <si>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</si>
  <si>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</si>
  <si>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</si>
  <si>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</si>
  <si>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</si>
  <si>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</si>
  <si>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</si>
  <si>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</si>
  <si>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</si>
  <si>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</si>
  <si>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</si>
  <si>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</si>
  <si>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</si>
  <si>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</si>
  <si>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</si>
  <si>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</si>
  <si>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</si>
  <si>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</si>
  <si>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</si>
  <si>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</si>
  <si>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</si>
  <si>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</si>
  <si>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</si>
  <si>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</si>
  <si>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</si>
  <si>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</si>
  <si>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</si>
  <si>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</si>
  <si>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</si>
  <si>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</si>
  <si>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</si>
  <si>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</si>
  <si>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</si>
  <si>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</si>
  <si>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</si>
  <si>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</si>
  <si>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</si>
  <si>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</si>
  <si>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Дивиденд по ROST - Ross Stores Inc 1шт. по 0.41 USD - налог 0.04 USD, по курсу 82.3397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</si>
  <si>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</si>
  <si>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</si>
  <si>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</si>
  <si>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</si>
  <si>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</si>
  <si>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</si>
  <si>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</si>
  <si>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</si>
  <si>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</si>
  <si>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</si>
  <si>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</si>
  <si>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</si>
  <si>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</si>
  <si>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MAGN
ММК</t>
  </si>
  <si>
    <t>ROST
Ross Stores Inc</t>
  </si>
  <si>
    <t>GAZP
ГАЗПРОМ ао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</si>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</sst>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6396.5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0.1226</v>
      </c>
      <c r="L2" s="17" t="n">
        <v>5980.26</v>
      </c>
      <c r="M2" s="17" t="n">
        <v>28.92</v>
      </c>
      <c r="N2" s="2"/>
      <c r="O2" s="2" t="s">
        <v>21</v>
      </c>
      <c r="P2" s="17" t="n">
        <v>0.217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301.29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0.1232</v>
      </c>
      <c r="L3" s="17" t="n">
        <v>221.57</v>
      </c>
      <c r="M3" s="17" t="n">
        <v>5.45</v>
      </c>
      <c r="N3" s="2"/>
      <c r="O3" s="2" t="s">
        <v>24</v>
      </c>
      <c r="P3" s="17" t="n">
        <v>27.415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114.76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0.0758</v>
      </c>
      <c r="L4" s="17" t="n">
        <v>146</v>
      </c>
      <c r="M4" s="17" t="n">
        <v>5.19</v>
      </c>
      <c r="N4" s="2"/>
      <c r="O4" s="2" t="s">
        <v>27</v>
      </c>
      <c r="P4" s="17" t="n">
        <v>61.007736244668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31.55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0.0356</v>
      </c>
      <c r="L5" s="17" t="n">
        <v>44</v>
      </c>
      <c r="M5" s="17" t="n">
        <v>2.85</v>
      </c>
      <c r="N5" s="2"/>
      <c r="O5" s="2" t="s">
        <v>30</v>
      </c>
      <c r="P5" s="17" t="n">
        <v>105.8187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33</v>
      </c>
      <c r="E6" s="7" t="n">
        <v>1</v>
      </c>
      <c r="F6" s="6" t="n">
        <v>147.9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2.437</v>
      </c>
      <c r="L6" s="17" t="n">
        <v>50</v>
      </c>
      <c r="M6" s="17" t="n">
        <v>2.82</v>
      </c>
      <c r="N6" s="2"/>
      <c r="O6" s="2" t="s">
        <v>34</v>
      </c>
      <c r="P6" s="17" t="n">
        <v>11.8263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100</v>
      </c>
      <c r="F7" s="6" t="n">
        <v>123.99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0.1074</v>
      </c>
      <c r="L7" s="17" t="n">
        <v>182.38</v>
      </c>
      <c r="M7" s="17" t="n">
        <v>2.8</v>
      </c>
      <c r="N7" s="2"/>
      <c r="O7" s="2" t="s">
        <v>37</v>
      </c>
      <c r="P7" s="17" t="n">
        <v>99.3304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998.5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-0.0013</v>
      </c>
      <c r="L8" s="17" t="n">
        <v>1725</v>
      </c>
      <c r="M8" s="17" t="n">
        <v>2.26</v>
      </c>
      <c r="N8" s="2"/>
      <c r="O8" s="2" t="s">
        <v>40</v>
      </c>
      <c r="P8" s="17" t="n">
        <v>114.3937</v>
      </c>
      <c r="Q8" s="6" t="s">
        <f>=P8/$P$13</f>
      </c>
    </row>
    <row collapsed="false" customFormat="false" customHeight="false" hidden="false" ht="12.1" outlineLevel="0" r="9">
      <c r="A9" s="2" t="s">
        <v>31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116.4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0.1625</v>
      </c>
      <c r="L9" s="17" t="n">
        <v>62.8</v>
      </c>
      <c r="M9" s="17" t="n">
        <v>0.03</v>
      </c>
      <c r="N9" s="2"/>
      <c r="O9" s="2" t="s">
        <v>42</v>
      </c>
      <c r="P9" s="17" t="n">
        <v>9555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10.8611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206.72314144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0.3608</v>
      </c>
      <c r="L11" s="17" t="n">
        <v>61.4</v>
      </c>
      <c r="M11" s="17" t="n">
        <v>23.37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0.16005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33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-0.0441</v>
      </c>
      <c r="L13" s="17" t="n">
        <v>80593.86</v>
      </c>
      <c r="M13" s="17" t="n">
        <v>9.54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138.5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33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84.3798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33</v>
      </c>
      <c r="P17" s="17" t="n">
        <v>84.3798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2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2" t="s">
        <v>155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45909</v>
      </c>
      <c r="B95" s="6" t="n">
        <v>-30.05</v>
      </c>
      <c r="C95" s="6" t="n">
        <v>-30.05</v>
      </c>
      <c r="D95" s="2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2" t="n">
        <v>45915.551273148</v>
      </c>
      <c r="B96" s="5" t="n">
        <v>-442326.8</v>
      </c>
      <c r="C96" s="5" t="n">
        <v>-442326.8</v>
      </c>
      <c r="D96" s="15" t="s">
        <v>157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/>
      <c r="B97" s="9" t="s">
        <f>=XIRR(B2:B96,A2:A96)</f>
      </c>
      <c r="C97" s="9" t="s">
        <f>=XIRR(C2:C96,A2:A96)</f>
      </c>
      <c r="D97" s="2" t="s">
        <v>158</v>
      </c>
      <c r="E97" s="2"/>
      <c r="F97" s="2"/>
      <c r="G97" s="7"/>
      <c r="H97" s="2" t="s">
        <v>159</v>
      </c>
      <c r="I97" s="6" t="s">
        <f>=SUM(I2:I96)/365</f>
      </c>
    </row>
    <row collapsed="false" customFormat="false" customHeight="false" hidden="false" ht="12.1" outlineLevel="0" r="98">
      <c r="A98" s="14"/>
      <c r="B98" s="5" t="s">
        <f>=-SUM(B2:B96)</f>
      </c>
      <c r="C98" s="5" t="s">
        <f>=-SUM(C2:C96)</f>
      </c>
      <c r="D98" s="2" t="s">
        <v>160</v>
      </c>
      <c r="E98" s="2"/>
      <c r="F98" s="2"/>
      <c r="G98" s="7"/>
      <c r="H98" s="15" t="s">
        <v>161</v>
      </c>
      <c r="I98" s="9" t="s">
        <f>=B98/I97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31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162</v>
      </c>
      <c r="D2" s="11" t="n">
        <v>43261</v>
      </c>
      <c r="E2" s="6" t="n">
        <v>22800</v>
      </c>
      <c r="F2" s="0" t="s">
        <v>162</v>
      </c>
      <c r="G2" s="11" t="n">
        <v>43490</v>
      </c>
      <c r="H2" s="6" t="n">
        <v>29200</v>
      </c>
      <c r="I2" s="0" t="s">
        <v>162</v>
      </c>
      <c r="J2" s="11" t="n">
        <v>43497</v>
      </c>
      <c r="K2" s="6" t="n">
        <v>17600</v>
      </c>
      <c r="L2" s="0" t="s">
        <v>162</v>
      </c>
      <c r="M2" s="11" t="n">
        <v>43999</v>
      </c>
      <c r="N2" s="6" t="n">
        <v>50</v>
      </c>
      <c r="O2" s="0" t="s">
        <v>162</v>
      </c>
      <c r="P2" s="11" t="n">
        <v>43389</v>
      </c>
      <c r="Q2" s="6" t="n">
        <v>25137.000274658</v>
      </c>
      <c r="R2" s="0" t="s">
        <v>162</v>
      </c>
      <c r="S2" s="11" t="n">
        <v>43810</v>
      </c>
      <c r="T2" s="6" t="n">
        <v>17250</v>
      </c>
      <c r="U2" s="0" t="s">
        <v>162</v>
      </c>
      <c r="V2" s="11" t="n">
        <v>43999</v>
      </c>
      <c r="W2" s="6" t="n">
        <v>62.8</v>
      </c>
      <c r="X2" s="0" t="s">
        <v>162</v>
      </c>
      <c r="Y2" s="11" t="n">
        <v>43521</v>
      </c>
      <c r="Z2" s="6" t="n">
        <v>30700</v>
      </c>
      <c r="AA2" s="0" t="s">
        <v>162</v>
      </c>
      <c r="AB2" s="11" t="n">
        <v>44075</v>
      </c>
      <c r="AC2" s="6" t="s">
        <f>=80593.8588</f>
      </c>
      <c r="AD2" s="0" t="s">
        <v>162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162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43627</v>
      </c>
      <c r="K3" s="6" t="n">
        <v>-486.2</v>
      </c>
      <c r="L3" s="0" t="s">
        <v>75</v>
      </c>
      <c r="M3" s="11" t="n">
        <v>44270</v>
      </c>
      <c r="N3" s="6" t="n">
        <v>-18.74</v>
      </c>
      <c r="O3" s="0" t="s">
        <v>99</v>
      </c>
      <c r="P3" s="11" t="n">
        <v>43664</v>
      </c>
      <c r="Q3" s="6" t="n">
        <v>-2167.5</v>
      </c>
      <c r="R3" s="0" t="s">
        <v>80</v>
      </c>
      <c r="S3" s="11" t="n">
        <v>44018</v>
      </c>
      <c r="T3" s="6" t="n">
        <v>-938.1</v>
      </c>
      <c r="U3" s="0" t="s">
        <v>88</v>
      </c>
      <c r="V3" s="11" t="n">
        <v>45915</v>
      </c>
      <c r="W3" s="8" t="s">
        <f>=-Портфель!J9</f>
      </c>
      <c r="X3" s="0" t="s">
        <v>163</v>
      </c>
      <c r="Y3" s="11" t="n">
        <v>45915</v>
      </c>
      <c r="Z3" s="8" t="s">
        <f>=-Портфель!J11</f>
      </c>
      <c r="AA3" s="0" t="s">
        <v>163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43636</v>
      </c>
      <c r="K4" s="6" t="n">
        <v>-518.2</v>
      </c>
      <c r="L4" s="0" t="s">
        <v>78</v>
      </c>
      <c r="M4" s="11" t="n">
        <v>44354</v>
      </c>
      <c r="N4" s="6" t="n">
        <v>-18.68</v>
      </c>
      <c r="O4" s="0" t="s">
        <v>102</v>
      </c>
      <c r="P4" s="11" t="n">
        <v>43881</v>
      </c>
      <c r="Q4" s="6" t="n">
        <v>-23400</v>
      </c>
      <c r="R4" s="0" t="s">
        <v>164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164</v>
      </c>
      <c r="G5" s="11" t="n">
        <v>43748</v>
      </c>
      <c r="H5" s="6" t="n">
        <v>-640</v>
      </c>
      <c r="I5" s="0" t="s">
        <v>81</v>
      </c>
      <c r="J5" s="11" t="n">
        <v>43753</v>
      </c>
      <c r="K5" s="6" t="n">
        <v>-240</v>
      </c>
      <c r="L5" s="0" t="s">
        <v>82</v>
      </c>
      <c r="M5" s="11" t="n">
        <v>44442</v>
      </c>
      <c r="N5" s="6" t="n">
        <v>-18.58</v>
      </c>
      <c r="O5" s="0" t="s">
        <v>111</v>
      </c>
      <c r="P5" s="11" t="n">
        <v>44016</v>
      </c>
      <c r="Q5" s="6" t="n">
        <v>9858.5</v>
      </c>
      <c r="R5" s="0" t="s">
        <v>162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165</v>
      </c>
      <c r="Y5" s="0"/>
      <c r="Z5" s="8" t="s">
        <f>=-SUM(Z2:Z3)</f>
      </c>
      <c r="AA5" s="0" t="s">
        <v>165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162</v>
      </c>
      <c r="G6" s="11" t="n">
        <v>43839</v>
      </c>
      <c r="H6" s="6" t="n">
        <v>-560</v>
      </c>
      <c r="I6" s="0" t="s">
        <v>83</v>
      </c>
      <c r="J6" s="11" t="n">
        <v>43845</v>
      </c>
      <c r="K6" s="6" t="n">
        <v>-574</v>
      </c>
      <c r="L6" s="0" t="s">
        <v>84</v>
      </c>
      <c r="M6" s="11" t="n">
        <v>44536</v>
      </c>
      <c r="N6" s="6" t="n">
        <v>-18.8</v>
      </c>
      <c r="O6" s="0" t="s">
        <v>115</v>
      </c>
      <c r="P6" s="11" t="n">
        <v>44028</v>
      </c>
      <c r="Q6" s="6" t="n">
        <v>-1326</v>
      </c>
      <c r="R6" s="0" t="s">
        <v>91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43999</v>
      </c>
      <c r="K7" s="6" t="n">
        <v>-524.8</v>
      </c>
      <c r="L7" s="0" t="s">
        <v>87</v>
      </c>
      <c r="M7" s="11" t="n">
        <v>44634</v>
      </c>
      <c r="N7" s="6" t="n">
        <v>-32.69</v>
      </c>
      <c r="O7" s="0" t="s">
        <v>119</v>
      </c>
      <c r="P7" s="11" t="n">
        <v>44392</v>
      </c>
      <c r="Q7" s="6" t="n">
        <v>-1092</v>
      </c>
      <c r="R7" s="0" t="s">
        <v>110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44097</v>
      </c>
      <c r="K8" s="6" t="n">
        <v>-210.8</v>
      </c>
      <c r="L8" s="0" t="s">
        <v>92</v>
      </c>
      <c r="M8" s="11" t="n">
        <v>44718</v>
      </c>
      <c r="N8" s="6" t="n">
        <v>-17.35</v>
      </c>
      <c r="O8" s="0" t="s">
        <v>121</v>
      </c>
      <c r="P8" s="11" t="n">
        <v>44845</v>
      </c>
      <c r="Q8" s="6" t="n">
        <v>-4440</v>
      </c>
      <c r="R8" s="0" t="s">
        <v>124</v>
      </c>
      <c r="S8" s="11" t="n">
        <v>45852</v>
      </c>
      <c r="T8" s="6" t="n">
        <v>-1281.1</v>
      </c>
      <c r="U8" s="0" t="s">
        <v>154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44210</v>
      </c>
      <c r="K9" s="6" t="n">
        <v>-832.4</v>
      </c>
      <c r="L9" s="0" t="s">
        <v>98</v>
      </c>
      <c r="M9" s="11" t="n">
        <v>44806</v>
      </c>
      <c r="N9" s="6" t="n">
        <v>-16.87</v>
      </c>
      <c r="O9" s="0" t="s">
        <v>123</v>
      </c>
      <c r="P9" s="11" t="n">
        <v>45915</v>
      </c>
      <c r="Q9" s="8" t="s">
        <f>=-Портфель!J7</f>
      </c>
      <c r="R9" s="0" t="s">
        <v>163</v>
      </c>
      <c r="S9" s="11" t="n">
        <v>45915</v>
      </c>
      <c r="T9" s="8" t="s">
        <f>=-Портфель!J8</f>
      </c>
      <c r="U9" s="0" t="s">
        <v>163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44364</v>
      </c>
      <c r="K10" s="6" t="n">
        <v>-329</v>
      </c>
      <c r="L10" s="0" t="s">
        <v>103</v>
      </c>
      <c r="M10" s="11" t="n">
        <v>44900</v>
      </c>
      <c r="N10" s="6" t="n">
        <v>-17.3</v>
      </c>
      <c r="O10" s="0" t="s">
        <v>125</v>
      </c>
      <c r="P10" s="0"/>
      <c r="Q10" s="10" t="s">
        <f>=XIRR(Q2:Q9,P2:P9)</f>
      </c>
      <c r="R10" s="0"/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6" t="n">
        <v>-2425.2</v>
      </c>
      <c r="F11" s="0" t="s">
        <v>155</v>
      </c>
      <c r="G11" s="11" t="n">
        <v>44327</v>
      </c>
      <c r="H11" s="6" t="n">
        <v>-1261</v>
      </c>
      <c r="I11" s="0" t="s">
        <v>100</v>
      </c>
      <c r="J11" s="11" t="n">
        <v>44364</v>
      </c>
      <c r="K11" s="6" t="n">
        <v>-625</v>
      </c>
      <c r="L11" s="0" t="s">
        <v>104</v>
      </c>
      <c r="M11" s="11" t="n">
        <v>44998</v>
      </c>
      <c r="N11" s="6" t="n">
        <v>-23.16</v>
      </c>
      <c r="O11" s="0" t="s">
        <v>129</v>
      </c>
      <c r="P11" s="0"/>
      <c r="Q11" s="8" t="s">
        <f>=-SUM(Q2:Q9)</f>
      </c>
      <c r="R11" s="0" t="s">
        <v>165</v>
      </c>
      <c r="S11" s="0"/>
      <c r="T11" s="8" t="s">
        <f>=-SUM(T2:T9)</f>
      </c>
      <c r="U11" s="0" t="s">
        <v>165</v>
      </c>
      <c r="V11" s="0"/>
      <c r="W11" s="0"/>
      <c r="X11" s="0"/>
      <c r="Y11" s="0"/>
      <c r="Z11" s="0"/>
      <c r="AA11" s="0"/>
      <c r="AB11" s="11" t="n">
        <v>45915</v>
      </c>
      <c r="AC11" s="8" t="s">
        <f>=-Портфель!J13</f>
      </c>
      <c r="AD11" s="0" t="s">
        <v>163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11" t="n">
        <v>45915</v>
      </c>
      <c r="E12" s="8" t="s">
        <f>=-Портфель!J3</f>
      </c>
      <c r="F12" s="0" t="s">
        <v>163</v>
      </c>
      <c r="G12" s="11" t="n">
        <v>44370</v>
      </c>
      <c r="H12" s="6" t="n">
        <v>-1342</v>
      </c>
      <c r="I12" s="0" t="s">
        <v>107</v>
      </c>
      <c r="J12" s="11" t="n">
        <v>44466</v>
      </c>
      <c r="K12" s="6" t="n">
        <v>-1228</v>
      </c>
      <c r="L12" s="0" t="s">
        <v>113</v>
      </c>
      <c r="M12" s="11" t="n">
        <v>45082</v>
      </c>
      <c r="N12" s="6" t="n">
        <v>-24.67</v>
      </c>
      <c r="O12" s="0" t="s">
        <v>132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112</v>
      </c>
      <c r="J13" s="11" t="n">
        <v>44574</v>
      </c>
      <c r="K13" s="6" t="n">
        <v>-927.2</v>
      </c>
      <c r="L13" s="0" t="s">
        <v>118</v>
      </c>
      <c r="M13" s="11" t="n">
        <v>45170</v>
      </c>
      <c r="N13" s="6" t="n">
        <v>-29.38</v>
      </c>
      <c r="O13" s="0" t="s">
        <v>135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165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8" t="s">
        <f>=-SUM(E2:E12)</f>
      </c>
      <c r="F14" s="0" t="s">
        <v>165</v>
      </c>
      <c r="G14" s="11" t="n">
        <v>44537</v>
      </c>
      <c r="H14" s="6" t="n">
        <v>-2319</v>
      </c>
      <c r="I14" s="0" t="s">
        <v>116</v>
      </c>
      <c r="J14" s="11" t="n">
        <v>45453</v>
      </c>
      <c r="K14" s="6" t="n">
        <v>-957.8</v>
      </c>
      <c r="L14" s="0" t="s">
        <v>143</v>
      </c>
      <c r="M14" s="11" t="n">
        <v>45264</v>
      </c>
      <c r="N14" s="6" t="n">
        <v>-27.38</v>
      </c>
      <c r="O14" s="0" t="s">
        <v>136</v>
      </c>
    </row>
    <row collapsed="false" customFormat="false" customHeight="false" hidden="false" ht="12.1" outlineLevel="0" r="15">
      <c r="A15" s="11" t="n">
        <v>45915</v>
      </c>
      <c r="B15" s="8" t="s">
        <f>=-Портфель!J2</f>
      </c>
      <c r="C15" s="0" t="s">
        <v>163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45582</v>
      </c>
      <c r="K15" s="6" t="n">
        <v>-867.6</v>
      </c>
      <c r="L15" s="0" t="s">
        <v>148</v>
      </c>
      <c r="M15" s="11" t="n">
        <v>45365</v>
      </c>
      <c r="N15" s="6" t="n">
        <v>-30.03</v>
      </c>
      <c r="O15" s="0" t="s">
        <v>139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45915</v>
      </c>
      <c r="H16" s="8" t="s">
        <f>=-Портфель!J4</f>
      </c>
      <c r="I16" s="0" t="s">
        <v>163</v>
      </c>
      <c r="J16" s="11" t="n">
        <v>45915</v>
      </c>
      <c r="K16" s="8" t="s">
        <f>=-Портфель!J5</f>
      </c>
      <c r="L16" s="0" t="s">
        <v>163</v>
      </c>
      <c r="M16" s="11" t="n">
        <v>45455</v>
      </c>
      <c r="N16" s="6" t="n">
        <v>-29.2</v>
      </c>
      <c r="O16" s="0" t="s">
        <v>144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165</v>
      </c>
      <c r="D17" s="0"/>
      <c r="E17" s="0"/>
      <c r="F17" s="0"/>
      <c r="G17" s="0"/>
      <c r="H17" s="10" t="s">
        <f>=XIRR(H2:H16,G2:G16)</f>
      </c>
      <c r="I17" s="0"/>
      <c r="J17" s="0"/>
      <c r="K17" s="10" t="s">
        <f>=XIRR(K2:K16,J2:J16)</f>
      </c>
      <c r="L17" s="0"/>
      <c r="M17" s="11" t="n">
        <v>45545</v>
      </c>
      <c r="N17" s="6" t="n">
        <v>-29.65</v>
      </c>
      <c r="O17" s="0" t="s">
        <v>147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165</v>
      </c>
      <c r="J18" s="0"/>
      <c r="K18" s="8" t="s">
        <f>=-SUM(K2:K16)</f>
      </c>
      <c r="L18" s="0" t="s">
        <v>165</v>
      </c>
      <c r="M18" s="11" t="n">
        <v>45636</v>
      </c>
      <c r="N18" s="6" t="n">
        <v>-32.6</v>
      </c>
      <c r="O18" s="0" t="s">
        <v>149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45734</v>
      </c>
      <c r="N19" s="6" t="n">
        <v>-30.77</v>
      </c>
      <c r="O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45818</v>
      </c>
      <c r="N20" s="6" t="n">
        <v>-28.89</v>
      </c>
      <c r="O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45909</v>
      </c>
      <c r="N21" s="6" t="n">
        <v>-30.05</v>
      </c>
      <c r="O21" s="0" t="s">
        <v>156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45915</v>
      </c>
      <c r="N22" s="8" t="s">
        <f>=-Портфель!J6</f>
      </c>
      <c r="O22" s="0" t="s">
        <v>163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165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166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162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167</v>
      </c>
      <c r="C1" s="0"/>
      <c r="D1" s="0"/>
      <c r="E1" s="3" t="s">
        <v>168</v>
      </c>
      <c r="F1" s="0"/>
      <c r="G1" s="0"/>
      <c r="H1" s="3" t="s">
        <v>169</v>
      </c>
      <c r="I1" s="0"/>
      <c r="J1" s="0"/>
      <c r="K1" s="3" t="s">
        <v>170</v>
      </c>
      <c r="L1" s="0"/>
      <c r="M1" s="0"/>
      <c r="N1" s="3" t="s">
        <v>171</v>
      </c>
      <c r="O1" s="0"/>
      <c r="P1" s="0"/>
      <c r="Q1" s="3" t="s">
        <v>172</v>
      </c>
      <c r="R1" s="0"/>
      <c r="S1" s="0"/>
      <c r="T1" s="3" t="s">
        <v>173</v>
      </c>
      <c r="U1" s="0"/>
      <c r="V1" s="0"/>
      <c r="W1" s="3" t="s">
        <v>174</v>
      </c>
      <c r="X1" s="0"/>
      <c r="Y1" s="0"/>
      <c r="Z1" s="3" t="s">
        <v>175</v>
      </c>
      <c r="AA1" s="0"/>
      <c r="AB1" s="0"/>
      <c r="AC1" s="3" t="s">
        <v>176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43497</v>
      </c>
      <c r="K2" s="6" t="n">
        <v>400</v>
      </c>
      <c r="L2" s="6" t="n">
        <v>17600</v>
      </c>
      <c r="M2" s="11" t="n">
        <v>43999</v>
      </c>
      <c r="N2" s="6" t="n">
        <v>1</v>
      </c>
      <c r="O2" s="6" t="n">
        <v>50</v>
      </c>
      <c r="P2" s="11" t="n">
        <v>43389</v>
      </c>
      <c r="Q2" s="6" t="n">
        <v>50</v>
      </c>
      <c r="R2" s="6" t="n">
        <v>8379.0000915527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44016</v>
      </c>
      <c r="Q3" s="6" t="n">
        <v>50</v>
      </c>
      <c r="R3" s="6" t="n">
        <v>9858.5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114.76</v>
      </c>
      <c r="I4" s="0" t="s">
        <v>177</v>
      </c>
      <c r="J4" s="0"/>
      <c r="K4" s="6" t="n">
        <v>31.55</v>
      </c>
      <c r="L4" s="0" t="s">
        <v>177</v>
      </c>
      <c r="M4" s="0"/>
      <c r="N4" s="6" t="n">
        <v>147.9</v>
      </c>
      <c r="O4" s="0" t="s">
        <v>177</v>
      </c>
      <c r="P4" s="0"/>
      <c r="Q4" s="5" t="s">
        <f>=SUM(R2:R3)/SUM(Q2:Q3)</f>
      </c>
      <c r="R4" s="0" t="s">
        <v>11</v>
      </c>
      <c r="S4" s="0"/>
      <c r="T4" s="6" t="n">
        <v>998.5</v>
      </c>
      <c r="U4" s="0" t="s">
        <v>177</v>
      </c>
      <c r="V4" s="0"/>
      <c r="W4" s="6" t="n">
        <v>116.4</v>
      </c>
      <c r="X4" s="0" t="s">
        <v>177</v>
      </c>
      <c r="Y4" s="0"/>
      <c r="Z4" s="6" t="n">
        <v>206.72314144</v>
      </c>
      <c r="AA4" s="0" t="s">
        <v>177</v>
      </c>
      <c r="AB4" s="0"/>
      <c r="AC4" s="6" t="n">
        <v>50</v>
      </c>
      <c r="AD4" s="0" t="s">
        <v>177</v>
      </c>
    </row>
    <row collapsed="false" customFormat="false" customHeight="false" hidden="false" ht="12.1" outlineLevel="0" r="5">
      <c r="A5" s="0"/>
      <c r="B5" s="6" t="n">
        <v>6396.5</v>
      </c>
      <c r="C5" s="0" t="s">
        <v>177</v>
      </c>
      <c r="D5" s="0"/>
      <c r="E5" s="6" t="n">
        <v>301.29</v>
      </c>
      <c r="F5" s="0" t="s">
        <v>177</v>
      </c>
      <c r="G5" s="0"/>
      <c r="H5" s="6" t="n">
        <v>200</v>
      </c>
      <c r="I5" s="0" t="s">
        <v>178</v>
      </c>
      <c r="J5" s="0"/>
      <c r="K5" s="6" t="n">
        <v>400</v>
      </c>
      <c r="L5" s="0" t="s">
        <v>178</v>
      </c>
      <c r="M5" s="0"/>
      <c r="N5" s="6" t="n">
        <v>1</v>
      </c>
      <c r="O5" s="0" t="s">
        <v>178</v>
      </c>
      <c r="P5" s="0"/>
      <c r="Q5" s="6" t="n">
        <v>123.99</v>
      </c>
      <c r="R5" s="0" t="s">
        <v>177</v>
      </c>
      <c r="S5" s="0"/>
      <c r="T5" s="6" t="n">
        <v>10</v>
      </c>
      <c r="U5" s="0" t="s">
        <v>178</v>
      </c>
      <c r="V5" s="0"/>
      <c r="W5" s="6" t="n">
        <v>1</v>
      </c>
      <c r="X5" s="0" t="s">
        <v>178</v>
      </c>
      <c r="Y5" s="0"/>
      <c r="Z5" s="6" t="n">
        <v>500</v>
      </c>
      <c r="AA5" s="0" t="s">
        <v>178</v>
      </c>
      <c r="AB5" s="0"/>
      <c r="AC5" s="6" t="n">
        <v>1</v>
      </c>
      <c r="AD5" s="0" t="s">
        <v>178</v>
      </c>
    </row>
    <row collapsed="false" customFormat="false" customHeight="false" hidden="false" ht="12.1" outlineLevel="0" r="6">
      <c r="A6" s="0"/>
      <c r="B6" s="6" t="n">
        <v>20</v>
      </c>
      <c r="C6" s="0" t="s">
        <v>178</v>
      </c>
      <c r="D6" s="0"/>
      <c r="E6" s="6" t="n">
        <v>80</v>
      </c>
      <c r="F6" s="0" t="s">
        <v>178</v>
      </c>
      <c r="G6" s="0"/>
      <c r="H6" s="5" t="s">
        <f>=H5*(ABS(H4)-ABS(H3))</f>
      </c>
      <c r="I6" s="0" t="s">
        <v>179</v>
      </c>
      <c r="J6" s="0"/>
      <c r="K6" s="5" t="s">
        <f>=K5*(ABS(K4)-ABS(K3))</f>
      </c>
      <c r="L6" s="0" t="s">
        <v>179</v>
      </c>
      <c r="M6" s="0"/>
      <c r="N6" s="5" t="s">
        <f>=N5*(ABS(N4)-ABS(N3))</f>
      </c>
      <c r="O6" s="0" t="s">
        <v>179</v>
      </c>
      <c r="P6" s="0"/>
      <c r="Q6" s="6" t="n">
        <v>100</v>
      </c>
      <c r="R6" s="0" t="s">
        <v>178</v>
      </c>
      <c r="S6" s="0"/>
      <c r="T6" s="5" t="s">
        <f>=T5*(ABS(T4)-ABS(T3))</f>
      </c>
      <c r="U6" s="0" t="s">
        <v>179</v>
      </c>
      <c r="V6" s="0"/>
      <c r="W6" s="5" t="s">
        <f>=W5*(ABS(W4)-ABS(W3))</f>
      </c>
      <c r="X6" s="0" t="s">
        <v>179</v>
      </c>
      <c r="Y6" s="0"/>
      <c r="Z6" s="5" t="s">
        <f>=Z5*(ABS(Z4)-ABS(Z3))</f>
      </c>
      <c r="AA6" s="0" t="s">
        <v>179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179</v>
      </c>
      <c r="D7" s="0"/>
      <c r="E7" s="5" t="s">
        <f>=E6*(ABS(E5)-ABS(E4))</f>
      </c>
      <c r="F7" s="0" t="s">
        <v>179</v>
      </c>
      <c r="G7" s="0"/>
      <c r="H7" s="0"/>
      <c r="I7" s="0"/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179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180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181</v>
      </c>
      <c r="L1" s="18" t="s">
        <v>182</v>
      </c>
      <c r="M1" s="18" t="s">
        <v>33</v>
      </c>
      <c r="N1" s="18" t="s">
        <v>20</v>
      </c>
      <c r="O1" s="18" t="s">
        <v>183</v>
      </c>
    </row>
    <row collapsed="false" customFormat="false" customHeight="false" hidden="false" ht="12.1" outlineLevel="0" r="2">
      <c r="A2" s="21" t="n">
        <v>43260.427083333</v>
      </c>
      <c r="B2" s="22" t="s">
        <v>184</v>
      </c>
      <c r="C2" s="22" t="s">
        <v>71</v>
      </c>
      <c r="D2" s="22" t="s">
        <v>184</v>
      </c>
      <c r="E2" s="22" t="s">
        <v>184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185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186</v>
      </c>
      <c r="D3" s="2" t="s">
        <v>162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35</v>
      </c>
      <c r="C4" s="2" t="s">
        <v>187</v>
      </c>
      <c r="D4" s="2" t="s">
        <v>162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166</v>
      </c>
      <c r="C5" s="2" t="s">
        <v>186</v>
      </c>
      <c r="D5" s="2" t="s">
        <v>162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184</v>
      </c>
      <c r="C6" s="22" t="s">
        <v>71</v>
      </c>
      <c r="D6" s="22" t="s">
        <v>184</v>
      </c>
      <c r="E6" s="22" t="s">
        <v>184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188</v>
      </c>
      <c r="C7" s="26" t="s">
        <v>189</v>
      </c>
      <c r="D7" s="26" t="s">
        <v>188</v>
      </c>
      <c r="E7" s="26" t="s">
        <v>188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186</v>
      </c>
      <c r="D8" s="2" t="s">
        <v>162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186</v>
      </c>
      <c r="D9" s="2" t="s">
        <v>162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186</v>
      </c>
      <c r="D10" s="2" t="s">
        <v>162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188</v>
      </c>
      <c r="C11" s="26" t="s">
        <v>189</v>
      </c>
      <c r="D11" s="26" t="s">
        <v>188</v>
      </c>
      <c r="E11" s="26" t="s">
        <v>188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190</v>
      </c>
      <c r="C12" s="30" t="s">
        <v>191</v>
      </c>
      <c r="D12" s="30" t="s">
        <v>162</v>
      </c>
      <c r="E12" s="30" t="s">
        <v>192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184</v>
      </c>
      <c r="C13" s="22" t="s">
        <v>71</v>
      </c>
      <c r="D13" s="22" t="s">
        <v>184</v>
      </c>
      <c r="E13" s="22" t="s">
        <v>184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186</v>
      </c>
      <c r="D14" s="2" t="s">
        <v>162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35</v>
      </c>
      <c r="C15" s="34" t="s">
        <v>187</v>
      </c>
      <c r="D15" s="34" t="s">
        <v>164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193</v>
      </c>
      <c r="D16" s="2" t="s">
        <v>162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194</v>
      </c>
      <c r="D17" s="34" t="s">
        <v>164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195</v>
      </c>
      <c r="C18" s="38" t="s">
        <v>85</v>
      </c>
      <c r="D18" s="38" t="s">
        <v>195</v>
      </c>
      <c r="E18" s="38" t="s">
        <v>195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196</v>
      </c>
    </row>
    <row collapsed="false" customFormat="false" customHeight="false" hidden="false" ht="12.1" outlineLevel="0" r="19">
      <c r="A19" s="20" t="n">
        <v>43999</v>
      </c>
      <c r="B19" s="2" t="s">
        <v>31</v>
      </c>
      <c r="C19" s="2" t="s">
        <v>32</v>
      </c>
      <c r="D19" s="2" t="s">
        <v>162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31</v>
      </c>
      <c r="C20" s="2" t="s">
        <v>197</v>
      </c>
      <c r="D20" s="2" t="s">
        <v>162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184</v>
      </c>
      <c r="C21" s="22" t="s">
        <v>71</v>
      </c>
      <c r="D21" s="22" t="s">
        <v>184</v>
      </c>
      <c r="E21" s="22" t="s">
        <v>184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194</v>
      </c>
      <c r="D22" s="2" t="s">
        <v>162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35</v>
      </c>
      <c r="C23" s="2" t="s">
        <v>187</v>
      </c>
      <c r="D23" s="2" t="s">
        <v>162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193</v>
      </c>
      <c r="D24" s="2" t="s">
        <v>162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198</v>
      </c>
      <c r="D25" s="2" t="s">
        <v>162</v>
      </c>
      <c r="E25" s="2" t="s">
        <v>52</v>
      </c>
      <c r="F25" s="2" t="s">
        <v>33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45915.551273148</v>
      </c>
      <c r="B26" s="34" t="s">
        <v>190</v>
      </c>
      <c r="C26" s="34" t="s">
        <v>199</v>
      </c>
      <c r="D26" s="34" t="s">
        <v>178</v>
      </c>
      <c r="E26" s="34" t="s">
        <v>192</v>
      </c>
      <c r="F26" s="34" t="s">
        <v>33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200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202</v>
      </c>
      <c r="F1" s="42" t="s">
        <v>3</v>
      </c>
      <c r="G1" s="42" t="s">
        <v>203</v>
      </c>
      <c r="H1" s="42" t="s">
        <v>204</v>
      </c>
      <c r="I1" s="42" t="s">
        <v>205</v>
      </c>
      <c r="J1" s="42" t="s">
        <v>206</v>
      </c>
      <c r="K1" s="42" t="s">
        <v>207</v>
      </c>
      <c r="L1" s="42" t="s">
        <v>208</v>
      </c>
      <c r="M1" s="42" t="s">
        <v>209</v>
      </c>
      <c r="N1" s="42" t="s">
        <v>210</v>
      </c>
    </row>
    <row collapsed="false" customFormat="false" customHeight="false" hidden="false" ht="12.1" outlineLevel="0" r="2">
      <c r="A2" s="41" t="n">
        <v>43277</v>
      </c>
      <c r="B2" s="2" t="s">
        <v>211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211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211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211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211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211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211</v>
      </c>
      <c r="C8" s="2" t="s">
        <v>35</v>
      </c>
      <c r="D8" s="2" t="s">
        <v>36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211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211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211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211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211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211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211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211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211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211</v>
      </c>
      <c r="C18" s="2" t="s">
        <v>35</v>
      </c>
      <c r="D18" s="2" t="s">
        <v>36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211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211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211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211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211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211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211</v>
      </c>
      <c r="C25" s="2" t="s">
        <v>31</v>
      </c>
      <c r="D25" s="2" t="s">
        <v>32</v>
      </c>
      <c r="E25" s="7" t="n">
        <v>1</v>
      </c>
      <c r="F25" s="2" t="s">
        <v>33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211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211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211</v>
      </c>
      <c r="C28" s="2" t="s">
        <v>31</v>
      </c>
      <c r="D28" s="2" t="s">
        <v>32</v>
      </c>
      <c r="E28" s="7" t="n">
        <v>1</v>
      </c>
      <c r="F28" s="2" t="s">
        <v>33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211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211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211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211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211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211</v>
      </c>
      <c r="C34" s="2" t="s">
        <v>35</v>
      </c>
      <c r="D34" s="2" t="s">
        <v>36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211</v>
      </c>
      <c r="C35" s="2" t="s">
        <v>31</v>
      </c>
      <c r="D35" s="2" t="s">
        <v>32</v>
      </c>
      <c r="E35" s="7" t="n">
        <v>1</v>
      </c>
      <c r="F35" s="2" t="s">
        <v>33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211</v>
      </c>
      <c r="C36" s="2" t="s">
        <v>25</v>
      </c>
      <c r="D36" s="2" t="s">
        <v>26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211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211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211</v>
      </c>
      <c r="C39" s="2" t="s">
        <v>31</v>
      </c>
      <c r="D39" s="2" t="s">
        <v>32</v>
      </c>
      <c r="E39" s="7" t="n">
        <v>1</v>
      </c>
      <c r="F39" s="2" t="s">
        <v>33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211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211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211</v>
      </c>
      <c r="C42" s="2" t="s">
        <v>31</v>
      </c>
      <c r="D42" s="2" t="s">
        <v>32</v>
      </c>
      <c r="E42" s="7" t="n">
        <v>1</v>
      </c>
      <c r="F42" s="2" t="s">
        <v>33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211</v>
      </c>
      <c r="C43" s="2" t="s">
        <v>31</v>
      </c>
      <c r="D43" s="2" t="s">
        <v>32</v>
      </c>
      <c r="E43" s="7" t="n">
        <v>1</v>
      </c>
      <c r="F43" s="2" t="s">
        <v>33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211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211</v>
      </c>
      <c r="C45" s="2" t="s">
        <v>31</v>
      </c>
      <c r="D45" s="2" t="s">
        <v>32</v>
      </c>
      <c r="E45" s="7" t="n">
        <v>1</v>
      </c>
      <c r="F45" s="2" t="s">
        <v>33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211</v>
      </c>
      <c r="C46" s="2" t="s">
        <v>35</v>
      </c>
      <c r="D46" s="2" t="s">
        <v>36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211</v>
      </c>
      <c r="C47" s="2" t="s">
        <v>31</v>
      </c>
      <c r="D47" s="2" t="s">
        <v>32</v>
      </c>
      <c r="E47" s="7" t="n">
        <v>1</v>
      </c>
      <c r="F47" s="2" t="s">
        <v>33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211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211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211</v>
      </c>
      <c r="C50" s="2" t="s">
        <v>31</v>
      </c>
      <c r="D50" s="2" t="s">
        <v>32</v>
      </c>
      <c r="E50" s="7" t="n">
        <v>1</v>
      </c>
      <c r="F50" s="2" t="s">
        <v>33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211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211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211</v>
      </c>
      <c r="C53" s="2" t="s">
        <v>31</v>
      </c>
      <c r="D53" s="2" t="s">
        <v>32</v>
      </c>
      <c r="E53" s="7" t="n">
        <v>1</v>
      </c>
      <c r="F53" s="2" t="s">
        <v>33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211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211</v>
      </c>
      <c r="C55" s="2" t="s">
        <v>31</v>
      </c>
      <c r="D55" s="2" t="s">
        <v>32</v>
      </c>
      <c r="E55" s="7" t="n">
        <v>1</v>
      </c>
      <c r="F55" s="2" t="s">
        <v>33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211</v>
      </c>
      <c r="C56" s="2" t="s">
        <v>31</v>
      </c>
      <c r="D56" s="2" t="s">
        <v>32</v>
      </c>
      <c r="E56" s="7" t="n">
        <v>1</v>
      </c>
      <c r="F56" s="2" t="s">
        <v>33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211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211</v>
      </c>
      <c r="C58" s="2" t="s">
        <v>31</v>
      </c>
      <c r="D58" s="2" t="s">
        <v>32</v>
      </c>
      <c r="E58" s="7" t="n">
        <v>1</v>
      </c>
      <c r="F58" s="2" t="s">
        <v>33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211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211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211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211</v>
      </c>
      <c r="C62" s="2" t="s">
        <v>31</v>
      </c>
      <c r="D62" s="2" t="s">
        <v>32</v>
      </c>
      <c r="E62" s="7" t="n">
        <v>1</v>
      </c>
      <c r="F62" s="2" t="s">
        <v>33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211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211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211</v>
      </c>
      <c r="C65" s="2" t="s">
        <v>31</v>
      </c>
      <c r="D65" s="2" t="s">
        <v>32</v>
      </c>
      <c r="E65" s="7" t="n">
        <v>1</v>
      </c>
      <c r="F65" s="2" t="s">
        <v>33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211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211</v>
      </c>
      <c r="C67" s="2" t="s">
        <v>31</v>
      </c>
      <c r="D67" s="2" t="s">
        <v>32</v>
      </c>
      <c r="E67" s="7" t="n">
        <v>1</v>
      </c>
      <c r="F67" s="2" t="s">
        <v>33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211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211</v>
      </c>
      <c r="C69" s="2" t="s">
        <v>31</v>
      </c>
      <c r="D69" s="2" t="s">
        <v>32</v>
      </c>
      <c r="E69" s="7" t="n">
        <v>1</v>
      </c>
      <c r="F69" s="2" t="s">
        <v>33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211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211</v>
      </c>
      <c r="C71" s="2" t="s">
        <v>31</v>
      </c>
      <c r="D71" s="2" t="s">
        <v>32</v>
      </c>
      <c r="E71" s="7" t="n">
        <v>1</v>
      </c>
      <c r="F71" s="2" t="s">
        <v>33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 t="n">
        <v>45852</v>
      </c>
      <c r="B72" s="2" t="s">
        <v>211</v>
      </c>
      <c r="C72" s="2" t="s">
        <v>38</v>
      </c>
      <c r="D72" s="2" t="s">
        <v>39</v>
      </c>
      <c r="E72" s="7" t="n">
        <v>10</v>
      </c>
      <c r="F72" s="2" t="s">
        <v>20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1" t="n">
        <v>45856</v>
      </c>
      <c r="B73" s="2" t="s">
        <v>211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  <row collapsed="false" customFormat="false" customHeight="false" hidden="false" ht="12.1" outlineLevel="0" r="74">
      <c r="A74" s="41" t="n">
        <v>45909</v>
      </c>
      <c r="B74" s="2" t="s">
        <v>211</v>
      </c>
      <c r="C74" s="2" t="s">
        <v>31</v>
      </c>
      <c r="D74" s="2" t="s">
        <v>32</v>
      </c>
      <c r="E74" s="7" t="n">
        <v>1</v>
      </c>
      <c r="F74" s="2" t="s">
        <v>33</v>
      </c>
      <c r="G74" s="6" t="n">
        <v>33.3476</v>
      </c>
      <c r="H74" s="6" t="n">
        <v>151.57</v>
      </c>
      <c r="I74" s="6" t="n">
        <v>50</v>
      </c>
      <c r="J74" s="6" t="n">
        <v>0.04</v>
      </c>
      <c r="K74" s="6" t="n">
        <v>33.3476</v>
      </c>
      <c r="L74" s="6" t="n">
        <v>30.05</v>
      </c>
      <c r="M74" s="6" t="n">
        <v>60.1</v>
      </c>
      <c r="N74" s="6" t="n">
        <v>0.24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6</v>
      </c>
      <c r="F1" s="42" t="s">
        <v>202</v>
      </c>
      <c r="G1" s="42" t="s">
        <v>212</v>
      </c>
      <c r="H1" s="42" t="s">
        <v>206</v>
      </c>
      <c r="I1" s="42" t="s">
        <v>207</v>
      </c>
      <c r="J1" s="42" t="s">
        <v>208</v>
      </c>
    </row>
    <row collapsed="false" customFormat="false" customHeight="false" hidden="false" ht="12.1" outlineLevel="0" r="2">
      <c r="A2" s="43" t="n">
        <v>43455</v>
      </c>
      <c r="B2" s="2" t="s">
        <v>211</v>
      </c>
      <c r="C2" s="2" t="s">
        <v>166</v>
      </c>
      <c r="D2" s="2" t="s">
        <v>213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211</v>
      </c>
      <c r="C3" s="2" t="s">
        <v>166</v>
      </c>
      <c r="D3" s="2" t="s">
        <v>213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211</v>
      </c>
      <c r="C4" s="2" t="s">
        <v>166</v>
      </c>
      <c r="D4" s="2" t="s">
        <v>213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211</v>
      </c>
      <c r="C5" s="2" t="s">
        <v>166</v>
      </c>
      <c r="D5" s="2" t="s">
        <v>213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211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211</v>
      </c>
      <c r="C7" s="2" t="s">
        <v>166</v>
      </c>
      <c r="D7" s="2" t="s">
        <v>213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211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211</v>
      </c>
      <c r="C9" s="2" t="s">
        <v>166</v>
      </c>
      <c r="D9" s="2" t="s">
        <v>213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211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211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211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211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211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211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202</v>
      </c>
      <c r="F1" s="42" t="s">
        <v>214</v>
      </c>
      <c r="G1" s="42" t="s">
        <v>215</v>
      </c>
      <c r="H1" s="42" t="s">
        <v>68</v>
      </c>
      <c r="I1" s="42" t="s">
        <v>216</v>
      </c>
      <c r="J1" s="42" t="s">
        <v>205</v>
      </c>
      <c r="K1" s="42" t="s">
        <v>217</v>
      </c>
      <c r="L1" s="42" t="s">
        <v>218</v>
      </c>
      <c r="M1" s="42" t="s">
        <v>219</v>
      </c>
      <c r="N1" s="42" t="s">
        <v>220</v>
      </c>
    </row>
    <row collapsed="false" customFormat="false" customHeight="false" hidden="false" ht="12.1" outlineLevel="0" r="2">
      <c r="A2" s="44" t="n">
        <v>43881</v>
      </c>
      <c r="B2" s="2" t="s">
        <v>211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2035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1900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211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2655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211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1901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211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2426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211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2419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43999</v>
      </c>
      <c r="B8" s="2" t="s">
        <v>211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1917</v>
      </c>
      <c r="J8" s="17" t="n">
        <v>50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43389</v>
      </c>
      <c r="B9" s="2" t="s">
        <v>211</v>
      </c>
      <c r="C9" s="2" t="s">
        <v>35</v>
      </c>
      <c r="D9" s="2" t="s">
        <v>36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2527</v>
      </c>
      <c r="J9" s="17" t="n">
        <v>167.58000183105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44016</v>
      </c>
      <c r="B10" s="2" t="s">
        <v>211</v>
      </c>
      <c r="C10" s="2" t="s">
        <v>35</v>
      </c>
      <c r="D10" s="2" t="s">
        <v>36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1900</v>
      </c>
      <c r="J10" s="17" t="n">
        <v>197.17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211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2106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211</v>
      </c>
      <c r="C12" s="2" t="s">
        <v>31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1917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211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2395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211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1841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221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222</v>
      </c>
      <c r="D1" s="42" t="s">
        <v>223</v>
      </c>
      <c r="E1" s="42" t="s">
        <v>205</v>
      </c>
      <c r="F1" s="42" t="s">
        <v>224</v>
      </c>
      <c r="G1" s="42" t="s">
        <v>202</v>
      </c>
      <c r="H1" s="42" t="s">
        <v>225</v>
      </c>
      <c r="I1" s="42" t="s">
        <v>226</v>
      </c>
      <c r="J1" s="42" t="s">
        <v>227</v>
      </c>
      <c r="K1" s="42" t="s">
        <v>228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35</v>
      </c>
      <c r="B3" s="2" t="s">
        <v>36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2025-09-15T13:13:51.00Z</dcterms:created>
  <dc:creator>izi-invest.ru</dc:creator>
  <cp:revision>0</cp:revision>
</cp:coreProperties>
</file>