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<sst xmlns="http://schemas.openxmlformats.org/spreadsheetml/2006/main" count="982" uniqueCount="230">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</sst>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4696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0.0872</v>
      </c>
      <c r="L2" s="6" t="n">
        <v>5980.26</v>
      </c>
      <c r="M2" s="17" t="n">
        <v>24.4</v>
      </c>
      <c r="N2" s="16"/>
      <c r="O2" s="16" t="s">
        <v>20</v>
      </c>
      <c r="P2" s="17" t="n">
        <v>0.201175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322.22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0.1213</v>
      </c>
      <c r="L3" s="6" t="n">
        <v>221.57</v>
      </c>
      <c r="M3" s="17" t="n">
        <v>6.7</v>
      </c>
      <c r="N3" s="16"/>
      <c r="O3" s="16" t="s">
        <v>23</v>
      </c>
      <c r="P3" s="17" t="n">
        <v>26.0975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240.13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2.217</v>
      </c>
      <c r="L4" s="6" t="n">
        <v>50</v>
      </c>
      <c r="M4" s="17" t="n">
        <v>4.49</v>
      </c>
      <c r="N4" s="16"/>
      <c r="O4" s="16" t="s">
        <v>27</v>
      </c>
      <c r="P4" s="17" t="n">
        <v>51.410381068135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72.74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0.025</v>
      </c>
      <c r="L5" s="6" t="n">
        <v>146</v>
      </c>
      <c r="M5" s="17" t="n">
        <v>3.78</v>
      </c>
      <c r="N5" s="16"/>
      <c r="O5" s="16" t="s">
        <v>30</v>
      </c>
      <c r="P5" s="17" t="n">
        <v>89.8846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112.35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0.0926</v>
      </c>
      <c r="L6" s="6" t="n">
        <v>182.38</v>
      </c>
      <c r="M6" s="17" t="n">
        <v>2.92</v>
      </c>
      <c r="N6" s="16"/>
      <c r="O6" s="16" t="s">
        <v>33</v>
      </c>
      <c r="P6" s="17" t="n">
        <v>10.6064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972.5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-0.0041</v>
      </c>
      <c r="L7" s="6" t="n">
        <v>1725</v>
      </c>
      <c r="M7" s="17" t="n">
        <v>2.53</v>
      </c>
      <c r="N7" s="16"/>
      <c r="O7" s="16" t="s">
        <v>36</v>
      </c>
      <c r="P7" s="17" t="n">
        <v>82.9743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21.24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-0.0089</v>
      </c>
      <c r="L8" s="6" t="n">
        <v>44</v>
      </c>
      <c r="M8" s="17" t="n">
        <v>2.21</v>
      </c>
      <c r="N8" s="16"/>
      <c r="O8" s="16" t="s">
        <v>39</v>
      </c>
      <c r="P8" s="17" t="n">
        <v>96.3707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72.6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0.026</v>
      </c>
      <c r="L9" s="6" t="n">
        <v>62.8</v>
      </c>
      <c r="M9" s="17" t="n">
        <v>0.02</v>
      </c>
      <c r="N9" s="16"/>
      <c r="O9" s="16" t="s">
        <v>41</v>
      </c>
      <c r="P9" s="17" t="n">
        <v>9375.3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9.1742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197.60817234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0.3038</v>
      </c>
      <c r="L11" s="6" t="n">
        <v>61.4</v>
      </c>
      <c r="M11" s="17" t="n">
        <v>25.67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0.1543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-0.0613</v>
      </c>
      <c r="L13" s="6" t="n">
        <v>80593.86</v>
      </c>
      <c r="M13" s="17" t="n">
        <v>9.34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149.32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1.637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71.9077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71.9077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223</v>
      </c>
      <c r="D1" s="42" t="s">
        <v>224</v>
      </c>
      <c r="E1" s="42" t="s">
        <v>205</v>
      </c>
      <c r="F1" s="42" t="s">
        <v>225</v>
      </c>
      <c r="G1" s="42" t="s">
        <v>202</v>
      </c>
      <c r="H1" s="42" t="s">
        <v>226</v>
      </c>
      <c r="I1" s="42" t="s">
        <v>227</v>
      </c>
      <c r="J1" s="42" t="s">
        <v>228</v>
      </c>
      <c r="K1" s="42" t="s">
        <v>229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169</v>
      </c>
      <c r="B4" s="16" t="s">
        <v>213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2" t="n">
        <v>46186</v>
      </c>
      <c r="B100" s="5" t="n">
        <v>-384900.67</v>
      </c>
      <c r="C100" s="5" t="n">
        <v>-384900.67</v>
      </c>
      <c r="D100" s="14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/>
      <c r="B101" s="9" t="s">
        <f>=XIRR(B2:B100,A2:A100)</f>
      </c>
      <c r="C101" s="9" t="s">
        <f>=XIRR(C2:C100,A2:A100)</f>
      </c>
      <c r="D101" s="16" t="s">
        <v>161</v>
      </c>
      <c r="E101" s="16"/>
      <c r="F101" s="16"/>
      <c r="G101" s="7"/>
      <c r="H101" s="2" t="s">
        <v>162</v>
      </c>
      <c r="I101" s="6" t="s">
        <f>=SUM(I2:I100)/365</f>
      </c>
    </row>
    <row collapsed="false" customFormat="false" customHeight="false" hidden="false" ht="12.1" outlineLevel="0" r="102">
      <c r="A102" s="13"/>
      <c r="B102" s="5" t="s">
        <f>=-SUM(B2:B100)</f>
      </c>
      <c r="C102" s="5" t="s">
        <f>=-SUM(C2:C100)</f>
      </c>
      <c r="D102" s="16" t="s">
        <v>163</v>
      </c>
      <c r="E102" s="16"/>
      <c r="F102" s="16"/>
      <c r="G102" s="7"/>
      <c r="H102" s="14" t="s">
        <v>164</v>
      </c>
      <c r="I102" s="9" t="s">
        <f>=B102/I101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165</v>
      </c>
      <c r="D2" s="11" t="n">
        <v>43261</v>
      </c>
      <c r="E2" s="6" t="n">
        <v>22800</v>
      </c>
      <c r="F2" s="0" t="s">
        <v>165</v>
      </c>
      <c r="G2" s="11" t="n">
        <v>43999</v>
      </c>
      <c r="H2" s="6" t="n">
        <v>50</v>
      </c>
      <c r="I2" s="0" t="s">
        <v>165</v>
      </c>
      <c r="J2" s="11" t="n">
        <v>43490</v>
      </c>
      <c r="K2" s="6" t="n">
        <v>29200</v>
      </c>
      <c r="L2" s="0" t="s">
        <v>165</v>
      </c>
      <c r="M2" s="11" t="n">
        <v>43389</v>
      </c>
      <c r="N2" s="6" t="n">
        <v>25137.000274658</v>
      </c>
      <c r="O2" s="0" t="s">
        <v>165</v>
      </c>
      <c r="P2" s="11" t="n">
        <v>43810</v>
      </c>
      <c r="Q2" s="6" t="n">
        <v>17250</v>
      </c>
      <c r="R2" s="0" t="s">
        <v>165</v>
      </c>
      <c r="S2" s="11" t="n">
        <v>43497</v>
      </c>
      <c r="T2" s="6" t="n">
        <v>17600</v>
      </c>
      <c r="U2" s="0" t="s">
        <v>165</v>
      </c>
      <c r="V2" s="11" t="n">
        <v>43999</v>
      </c>
      <c r="W2" s="6" t="n">
        <v>62.8</v>
      </c>
      <c r="X2" s="0" t="s">
        <v>165</v>
      </c>
      <c r="Y2" s="11" t="n">
        <v>43521</v>
      </c>
      <c r="Z2" s="6" t="n">
        <v>30700</v>
      </c>
      <c r="AA2" s="0" t="s">
        <v>165</v>
      </c>
      <c r="AB2" s="11" t="n">
        <v>44075</v>
      </c>
      <c r="AC2" s="6" t="s">
        <f>=80593.8588</f>
      </c>
      <c r="AD2" s="0" t="s">
        <v>165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165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46186</v>
      </c>
      <c r="W3" s="8" t="s">
        <f>=-Портфель!J9</f>
      </c>
      <c r="X3" s="0" t="s">
        <v>166</v>
      </c>
      <c r="Y3" s="11" t="n">
        <v>46186</v>
      </c>
      <c r="Z3" s="8" t="s">
        <f>=-Портфель!J11</f>
      </c>
      <c r="AA3" s="0" t="s">
        <v>166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167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167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165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168</v>
      </c>
      <c r="Y5" s="0"/>
      <c r="Z5" s="8" t="s">
        <f>=-SUM(Z2:Z3)</f>
      </c>
      <c r="AA5" s="0" t="s">
        <v>168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165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46186</v>
      </c>
      <c r="N9" s="8" t="s">
        <f>=-Портфель!J6</f>
      </c>
      <c r="O9" s="0" t="s">
        <v>166</v>
      </c>
      <c r="P9" s="11" t="n">
        <v>46186</v>
      </c>
      <c r="Q9" s="8" t="s">
        <f>=-Портфель!J7</f>
      </c>
      <c r="R9" s="0" t="s">
        <v>166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168</v>
      </c>
      <c r="P11" s="0"/>
      <c r="Q11" s="8" t="s">
        <f>=-SUM(Q2:Q9)</f>
      </c>
      <c r="R11" s="0" t="s">
        <v>168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46186</v>
      </c>
      <c r="AC11" s="8" t="s">
        <f>=-Портфель!J13</f>
      </c>
      <c r="AD11" s="0" t="s">
        <v>166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46186</v>
      </c>
      <c r="E12" s="8" t="s">
        <f>=-Портфель!J3</f>
      </c>
      <c r="F12" s="0" t="s">
        <v>166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168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168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46186</v>
      </c>
      <c r="K16" s="8" t="s">
        <f>=-Портфель!J5</f>
      </c>
      <c r="L16" s="0" t="s">
        <v>166</v>
      </c>
      <c r="M16" s="0"/>
      <c r="N16" s="0"/>
      <c r="O16" s="0"/>
      <c r="P16" s="0"/>
      <c r="Q16" s="0"/>
      <c r="R16" s="0"/>
      <c r="S16" s="11" t="n">
        <v>46186</v>
      </c>
      <c r="T16" s="8" t="s">
        <f>=-Портфель!J8</f>
      </c>
      <c r="U16" s="0" t="s">
        <v>166</v>
      </c>
    </row>
    <row collapsed="false" customFormat="false" customHeight="false" hidden="false" ht="12.1" outlineLevel="0" r="17">
      <c r="A17" s="11" t="n">
        <v>46186</v>
      </c>
      <c r="B17" s="8" t="s">
        <f>=-Портфель!J2</f>
      </c>
      <c r="C17" s="0" t="s">
        <v>166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168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168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168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46186</v>
      </c>
      <c r="H24" s="8" t="s">
        <f>=-Портфель!J4</f>
      </c>
      <c r="I24" s="0" t="s">
        <v>166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10" t="s">
        <f>=XIRR(H2:H24,G2:G24)</f>
      </c>
      <c r="I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8" t="s">
        <f>=-SUM(H2:H24)</f>
      </c>
      <c r="I26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169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165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170</v>
      </c>
      <c r="C1" s="0"/>
      <c r="D1" s="0"/>
      <c r="E1" s="3" t="s">
        <v>171</v>
      </c>
      <c r="F1" s="0"/>
      <c r="G1" s="0"/>
      <c r="H1" s="3" t="s">
        <v>172</v>
      </c>
      <c r="I1" s="0"/>
      <c r="J1" s="0"/>
      <c r="K1" s="3" t="s">
        <v>173</v>
      </c>
      <c r="L1" s="0"/>
      <c r="M1" s="0"/>
      <c r="N1" s="3" t="s">
        <v>174</v>
      </c>
      <c r="O1" s="0"/>
      <c r="P1" s="0"/>
      <c r="Q1" s="3" t="s">
        <v>175</v>
      </c>
      <c r="R1" s="0"/>
      <c r="S1" s="0"/>
      <c r="T1" s="3" t="s">
        <v>176</v>
      </c>
      <c r="U1" s="0"/>
      <c r="V1" s="0"/>
      <c r="W1" s="3" t="s">
        <v>177</v>
      </c>
      <c r="X1" s="0"/>
      <c r="Y1" s="0"/>
      <c r="Z1" s="3" t="s">
        <v>178</v>
      </c>
      <c r="AA1" s="0"/>
      <c r="AB1" s="0"/>
      <c r="AC1" s="3" t="s">
        <v>179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240.13</v>
      </c>
      <c r="I4" s="0" t="s">
        <v>180</v>
      </c>
      <c r="J4" s="0"/>
      <c r="K4" s="6" t="n">
        <v>72.74</v>
      </c>
      <c r="L4" s="0" t="s">
        <v>180</v>
      </c>
      <c r="M4" s="0"/>
      <c r="N4" s="5" t="s">
        <f>=SUM(O2:O3)/SUM(N2:N3)</f>
      </c>
      <c r="O4" s="0" t="s">
        <v>11</v>
      </c>
      <c r="P4" s="0"/>
      <c r="Q4" s="6" t="n">
        <v>972.5</v>
      </c>
      <c r="R4" s="0" t="s">
        <v>180</v>
      </c>
      <c r="S4" s="0"/>
      <c r="T4" s="6" t="n">
        <v>21.24</v>
      </c>
      <c r="U4" s="0" t="s">
        <v>180</v>
      </c>
      <c r="V4" s="0"/>
      <c r="W4" s="6" t="n">
        <v>72.6</v>
      </c>
      <c r="X4" s="0" t="s">
        <v>180</v>
      </c>
      <c r="Y4" s="0"/>
      <c r="Z4" s="6" t="n">
        <v>197.60817234</v>
      </c>
      <c r="AA4" s="0" t="s">
        <v>180</v>
      </c>
      <c r="AB4" s="0"/>
      <c r="AC4" s="6" t="n">
        <v>50</v>
      </c>
      <c r="AD4" s="0" t="s">
        <v>180</v>
      </c>
    </row>
    <row collapsed="false" customFormat="false" customHeight="false" hidden="false" ht="12.1" outlineLevel="0" r="5">
      <c r="A5" s="0"/>
      <c r="B5" s="6" t="n">
        <v>4696</v>
      </c>
      <c r="C5" s="0" t="s">
        <v>180</v>
      </c>
      <c r="D5" s="0"/>
      <c r="E5" s="6" t="n">
        <v>322.22</v>
      </c>
      <c r="F5" s="0" t="s">
        <v>180</v>
      </c>
      <c r="G5" s="0"/>
      <c r="H5" s="6" t="n">
        <v>1</v>
      </c>
      <c r="I5" s="0" t="s">
        <v>181</v>
      </c>
      <c r="J5" s="0"/>
      <c r="K5" s="6" t="n">
        <v>200</v>
      </c>
      <c r="L5" s="0" t="s">
        <v>181</v>
      </c>
      <c r="M5" s="0"/>
      <c r="N5" s="6" t="n">
        <v>112.35</v>
      </c>
      <c r="O5" s="0" t="s">
        <v>180</v>
      </c>
      <c r="P5" s="0"/>
      <c r="Q5" s="6" t="n">
        <v>10</v>
      </c>
      <c r="R5" s="0" t="s">
        <v>181</v>
      </c>
      <c r="S5" s="0"/>
      <c r="T5" s="6" t="n">
        <v>400</v>
      </c>
      <c r="U5" s="0" t="s">
        <v>181</v>
      </c>
      <c r="V5" s="0"/>
      <c r="W5" s="6" t="n">
        <v>1</v>
      </c>
      <c r="X5" s="0" t="s">
        <v>181</v>
      </c>
      <c r="Y5" s="0"/>
      <c r="Z5" s="6" t="n">
        <v>500</v>
      </c>
      <c r="AA5" s="0" t="s">
        <v>181</v>
      </c>
      <c r="AB5" s="0"/>
      <c r="AC5" s="6" t="n">
        <v>1</v>
      </c>
      <c r="AD5" s="0" t="s">
        <v>181</v>
      </c>
    </row>
    <row collapsed="false" customFormat="false" customHeight="false" hidden="false" ht="12.1" outlineLevel="0" r="6">
      <c r="A6" s="0"/>
      <c r="B6" s="6" t="n">
        <v>20</v>
      </c>
      <c r="C6" s="0" t="s">
        <v>181</v>
      </c>
      <c r="D6" s="0"/>
      <c r="E6" s="6" t="n">
        <v>80</v>
      </c>
      <c r="F6" s="0" t="s">
        <v>181</v>
      </c>
      <c r="G6" s="0"/>
      <c r="H6" s="5" t="s">
        <f>=H5*(ABS(H4)-ABS(H3))</f>
      </c>
      <c r="I6" s="0" t="s">
        <v>182</v>
      </c>
      <c r="J6" s="0"/>
      <c r="K6" s="5" t="s">
        <f>=K5*(ABS(K4)-ABS(K3))</f>
      </c>
      <c r="L6" s="0" t="s">
        <v>182</v>
      </c>
      <c r="M6" s="0"/>
      <c r="N6" s="6" t="n">
        <v>100</v>
      </c>
      <c r="O6" s="0" t="s">
        <v>181</v>
      </c>
      <c r="P6" s="0"/>
      <c r="Q6" s="5" t="s">
        <f>=Q5*(ABS(Q4)-ABS(Q3))</f>
      </c>
      <c r="R6" s="0" t="s">
        <v>182</v>
      </c>
      <c r="S6" s="0"/>
      <c r="T6" s="5" t="s">
        <f>=T5*(ABS(T4)-ABS(T3))</f>
      </c>
      <c r="U6" s="0" t="s">
        <v>182</v>
      </c>
      <c r="V6" s="0"/>
      <c r="W6" s="5" t="s">
        <f>=W5*(ABS(W4)-ABS(W3))</f>
      </c>
      <c r="X6" s="0" t="s">
        <v>182</v>
      </c>
      <c r="Y6" s="0"/>
      <c r="Z6" s="5" t="s">
        <f>=Z5*(ABS(Z4)-ABS(Z3))</f>
      </c>
      <c r="AA6" s="0" t="s">
        <v>182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182</v>
      </c>
      <c r="D7" s="0"/>
      <c r="E7" s="5" t="s">
        <f>=E6*(ABS(E5)-ABS(E4))</f>
      </c>
      <c r="F7" s="0" t="s">
        <v>182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184</v>
      </c>
      <c r="L1" s="18" t="s">
        <v>185</v>
      </c>
      <c r="M1" s="18" t="s">
        <v>26</v>
      </c>
      <c r="N1" s="18" t="s">
        <v>19</v>
      </c>
      <c r="O1" s="18" t="s">
        <v>186</v>
      </c>
    </row>
    <row collapsed="false" customFormat="false" customHeight="false" hidden="false" ht="12.1" outlineLevel="0" r="2">
      <c r="A2" s="21" t="n">
        <v>43260.427083333</v>
      </c>
      <c r="B2" s="22" t="s">
        <v>187</v>
      </c>
      <c r="C2" s="22" t="s">
        <v>70</v>
      </c>
      <c r="D2" s="22" t="s">
        <v>187</v>
      </c>
      <c r="E2" s="22" t="s">
        <v>187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188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189</v>
      </c>
      <c r="D3" s="16" t="s">
        <v>165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190</v>
      </c>
      <c r="D4" s="16" t="s">
        <v>165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169</v>
      </c>
      <c r="C5" s="16" t="s">
        <v>189</v>
      </c>
      <c r="D5" s="16" t="s">
        <v>165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187</v>
      </c>
      <c r="C6" s="22" t="s">
        <v>70</v>
      </c>
      <c r="D6" s="22" t="s">
        <v>187</v>
      </c>
      <c r="E6" s="22" t="s">
        <v>187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191</v>
      </c>
      <c r="C7" s="26" t="s">
        <v>192</v>
      </c>
      <c r="D7" s="26" t="s">
        <v>191</v>
      </c>
      <c r="E7" s="26" t="s">
        <v>191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189</v>
      </c>
      <c r="D8" s="16" t="s">
        <v>165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189</v>
      </c>
      <c r="D9" s="16" t="s">
        <v>165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189</v>
      </c>
      <c r="D10" s="16" t="s">
        <v>165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191</v>
      </c>
      <c r="C11" s="26" t="s">
        <v>192</v>
      </c>
      <c r="D11" s="26" t="s">
        <v>191</v>
      </c>
      <c r="E11" s="26" t="s">
        <v>191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193</v>
      </c>
      <c r="D12" s="30" t="s">
        <v>165</v>
      </c>
      <c r="E12" s="30" t="s">
        <v>165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187</v>
      </c>
      <c r="C13" s="22" t="s">
        <v>70</v>
      </c>
      <c r="D13" s="22" t="s">
        <v>187</v>
      </c>
      <c r="E13" s="22" t="s">
        <v>187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189</v>
      </c>
      <c r="D14" s="16" t="s">
        <v>165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190</v>
      </c>
      <c r="D15" s="34" t="s">
        <v>167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194</v>
      </c>
      <c r="D16" s="16" t="s">
        <v>165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195</v>
      </c>
      <c r="D17" s="34" t="s">
        <v>167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196</v>
      </c>
      <c r="C18" s="38" t="s">
        <v>84</v>
      </c>
      <c r="D18" s="38" t="s">
        <v>196</v>
      </c>
      <c r="E18" s="38" t="s">
        <v>196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197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25</v>
      </c>
      <c r="D19" s="16" t="s">
        <v>165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198</v>
      </c>
      <c r="D20" s="16" t="s">
        <v>165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187</v>
      </c>
      <c r="C21" s="22" t="s">
        <v>70</v>
      </c>
      <c r="D21" s="22" t="s">
        <v>187</v>
      </c>
      <c r="E21" s="22" t="s">
        <v>187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195</v>
      </c>
      <c r="D22" s="16" t="s">
        <v>165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190</v>
      </c>
      <c r="D23" s="16" t="s">
        <v>165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194</v>
      </c>
      <c r="D24" s="16" t="s">
        <v>165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199</v>
      </c>
      <c r="D25" s="16" t="s">
        <v>165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200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3</v>
      </c>
      <c r="G1" s="42" t="s">
        <v>203</v>
      </c>
      <c r="H1" s="42" t="s">
        <v>204</v>
      </c>
      <c r="I1" s="42" t="s">
        <v>205</v>
      </c>
      <c r="J1" s="42" t="s">
        <v>206</v>
      </c>
      <c r="K1" s="42" t="s">
        <v>207</v>
      </c>
      <c r="L1" s="42" t="s">
        <v>208</v>
      </c>
      <c r="M1" s="42" t="s">
        <v>209</v>
      </c>
      <c r="N1" s="42" t="s">
        <v>210</v>
      </c>
    </row>
    <row collapsed="false" customFormat="false" customHeight="false" hidden="false" ht="12.1" outlineLevel="0" r="2">
      <c r="A2" s="41" t="n">
        <v>43277</v>
      </c>
      <c r="B2" s="16" t="s">
        <v>211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211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211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211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211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211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211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211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211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211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211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211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211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211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211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211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211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211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211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211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211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211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211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211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211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211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211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211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211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211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211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211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211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211</v>
      </c>
      <c r="C35" s="16" t="s">
        <v>24</v>
      </c>
      <c r="D35" s="16" t="s">
        <v>25</v>
      </c>
      <c r="E35" s="7" t="n">
        <v>1</v>
      </c>
      <c r="F35" s="16" t="s">
        <v>26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211</v>
      </c>
      <c r="C36" s="16" t="s">
        <v>28</v>
      </c>
      <c r="D36" s="16" t="s">
        <v>29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211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211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211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211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211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211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211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211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211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211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211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211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211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211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211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211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211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211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211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211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211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211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211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211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211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211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211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211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211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211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211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211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211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211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211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211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211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211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211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211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211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211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/>
      <c r="B79" s="16"/>
      <c r="C79" s="16"/>
      <c r="D79" s="16"/>
      <c r="E79" s="7"/>
      <c r="F79" s="16"/>
      <c r="G79" s="6"/>
      <c r="H79" s="6"/>
      <c r="I79" s="6"/>
      <c r="J79" s="6"/>
      <c r="K79" s="6"/>
      <c r="L79" s="6"/>
      <c r="M79" s="6"/>
      <c r="N79" s="6"/>
    </row>
    <row collapsed="false" customFormat="false" customHeight="false" hidden="false" ht="12.1" outlineLevel="0" r="80">
      <c r="A80" s="41" t="n">
        <v>46216</v>
      </c>
      <c r="B80" s="16" t="s">
        <v>211</v>
      </c>
      <c r="C80" s="16" t="s">
        <v>34</v>
      </c>
      <c r="D80" s="16" t="s">
        <v>35</v>
      </c>
      <c r="E80" s="7" t="n">
        <v>10</v>
      </c>
      <c r="F80" s="16" t="s">
        <v>19</v>
      </c>
      <c r="G80" s="6" t="n">
        <v>69.29</v>
      </c>
      <c r="H80" s="6" t="n">
        <v>972.5</v>
      </c>
      <c r="I80" s="6" t="n">
        <v>1725</v>
      </c>
      <c r="J80" s="6" t="n">
        <v>90</v>
      </c>
      <c r="K80" s="6" t="n">
        <v>692.9</v>
      </c>
      <c r="L80" s="6" t="n">
        <v>602.9</v>
      </c>
      <c r="M80" s="6" t="n">
        <v>3.5</v>
      </c>
      <c r="N80" s="6" t="n">
        <v>6.2</v>
      </c>
    </row>
    <row collapsed="false" customFormat="false" customHeight="false" hidden="false" ht="12.1" outlineLevel="0" r="81">
      <c r="A81" s="41" t="n">
        <v>46223</v>
      </c>
      <c r="B81" s="16" t="s">
        <v>211</v>
      </c>
      <c r="C81" s="16" t="s">
        <v>21</v>
      </c>
      <c r="D81" s="16" t="s">
        <v>22</v>
      </c>
      <c r="E81" s="7" t="n">
        <v>80</v>
      </c>
      <c r="F81" s="16" t="s">
        <v>19</v>
      </c>
      <c r="G81" s="6" t="n">
        <v>37.64</v>
      </c>
      <c r="H81" s="6" t="n">
        <v>322.22</v>
      </c>
      <c r="I81" s="6" t="n">
        <v>221.57</v>
      </c>
      <c r="J81" s="6" t="n">
        <v>391</v>
      </c>
      <c r="K81" s="6" t="n">
        <v>3011.2</v>
      </c>
      <c r="L81" s="6" t="n">
        <v>2620.2</v>
      </c>
      <c r="M81" s="6" t="n">
        <v>14.78</v>
      </c>
      <c r="N81" s="6" t="n">
        <v>10.16</v>
      </c>
    </row>
  </sheetData>
  <autoFilter ref="A1:N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6</v>
      </c>
      <c r="F1" s="42" t="s">
        <v>202</v>
      </c>
      <c r="G1" s="42" t="s">
        <v>212</v>
      </c>
      <c r="H1" s="42" t="s">
        <v>206</v>
      </c>
      <c r="I1" s="42" t="s">
        <v>207</v>
      </c>
      <c r="J1" s="42" t="s">
        <v>208</v>
      </c>
    </row>
    <row collapsed="false" customFormat="false" customHeight="false" hidden="false" ht="12.1" outlineLevel="0" r="2">
      <c r="A2" s="43" t="n">
        <v>43455</v>
      </c>
      <c r="B2" s="16" t="s">
        <v>211</v>
      </c>
      <c r="C2" s="16" t="s">
        <v>169</v>
      </c>
      <c r="D2" s="16" t="s">
        <v>213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211</v>
      </c>
      <c r="C3" s="16" t="s">
        <v>169</v>
      </c>
      <c r="D3" s="16" t="s">
        <v>213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211</v>
      </c>
      <c r="C4" s="16" t="s">
        <v>169</v>
      </c>
      <c r="D4" s="16" t="s">
        <v>213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211</v>
      </c>
      <c r="C5" s="16" t="s">
        <v>169</v>
      </c>
      <c r="D5" s="16" t="s">
        <v>213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211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211</v>
      </c>
      <c r="C7" s="16" t="s">
        <v>169</v>
      </c>
      <c r="D7" s="16" t="s">
        <v>213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211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211</v>
      </c>
      <c r="C9" s="16" t="s">
        <v>169</v>
      </c>
      <c r="D9" s="16" t="s">
        <v>213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211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211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211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211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211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211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201</v>
      </c>
      <c r="C1" s="42" t="s">
        <v>0</v>
      </c>
      <c r="D1" s="42" t="s">
        <v>2</v>
      </c>
      <c r="E1" s="42" t="s">
        <v>202</v>
      </c>
      <c r="F1" s="42" t="s">
        <v>214</v>
      </c>
      <c r="G1" s="42" t="s">
        <v>215</v>
      </c>
      <c r="H1" s="42" t="s">
        <v>67</v>
      </c>
      <c r="I1" s="42" t="s">
        <v>216</v>
      </c>
      <c r="J1" s="42" t="s">
        <v>217</v>
      </c>
      <c r="K1" s="42" t="s">
        <v>218</v>
      </c>
      <c r="L1" s="42" t="s">
        <v>219</v>
      </c>
      <c r="M1" s="42" t="s">
        <v>220</v>
      </c>
      <c r="N1" s="42" t="s">
        <v>221</v>
      </c>
      <c r="O1" s="42" t="s">
        <v>222</v>
      </c>
    </row>
    <row collapsed="false" customFormat="false" customHeight="false" hidden="false" ht="12.1" outlineLevel="0" r="2">
      <c r="A2" s="44" t="n">
        <v>43881</v>
      </c>
      <c r="B2" s="16" t="s">
        <v>211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2306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2171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211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2926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211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2172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211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2188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211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2697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211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2798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211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2171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211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2377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211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2690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211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2188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211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2666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211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2112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2026-06-13T09:25:52.00Z</dcterms:created>
  <dc:creator>izi-invest.ru</dc:creator>
  <cp:revision>0</cp:revision>
</cp:coreProperties>
</file>