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Дивиденды" sheetId="7" state="visible" r:id="rId8"/>
    <sheet name="Возраст" sheetId="8" state="visible" r:id="rId9"/>
    <sheet name="FIFO" sheetId="9" state="visible" r:id="rId10"/>
  </sheets>
  <calcPr iterateCount="100" refMode="A1" iterate="false" iterateDelta="0.001"/>
</workbook>
</file>

<file path=xl/sharedStrings.xml><?xml version="1.0" encoding="utf-8"?>
<sst xmlns="http://schemas.openxmlformats.org/spreadsheetml/2006/main" count="4663" uniqueCount="571">
  <si>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</si>
  <si>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</si>
  <si>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</si>
  <si>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</si>
  <si>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</si>
  <si>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</si>
  <si>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</si>
  <si>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</si>
  <si>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</si>
  <si>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</si>
  <si>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</si>
  <si>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</si>
  <si>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</si>
  <si>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</si>
  <si>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</si>
  <si>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</si>
  <si>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PHOR</t>
  </si>
  <si>
    <t>share</t>
  </si>
  <si>
    <t>ФосАгро ао</t>
  </si>
  <si>
    <t>RUR</t>
  </si>
  <si>
    <t>AMD</t>
  </si>
  <si>
    <t>SBER</t>
  </si>
  <si>
    <t>Сбербанк</t>
  </si>
  <si>
    <t>BYN</t>
  </si>
  <si>
    <t>CHMF</t>
  </si>
  <si>
    <t>СевСт-ао</t>
  </si>
  <si>
    <t>CAD</t>
  </si>
  <si>
    <t>GCHE</t>
  </si>
  <si>
    <t>ЧеркизГ-ао</t>
  </si>
  <si>
    <t>CHF</t>
  </si>
  <si>
    <t>MRKP</t>
  </si>
  <si>
    <t>РСетиЦП ао</t>
  </si>
  <si>
    <t>CNY</t>
  </si>
  <si>
    <t>NLMK</t>
  </si>
  <si>
    <t>НЛМК ао</t>
  </si>
  <si>
    <t>EUR</t>
  </si>
  <si>
    <t>MOEX</t>
  </si>
  <si>
    <t>МосБиржа</t>
  </si>
  <si>
    <t>GBP</t>
  </si>
  <si>
    <t>LKOH</t>
  </si>
  <si>
    <t>ЛУКОЙЛ</t>
  </si>
  <si>
    <t>GLD</t>
  </si>
  <si>
    <t>NVTK</t>
  </si>
  <si>
    <t>Новатэк ао</t>
  </si>
  <si>
    <t>HKD</t>
  </si>
  <si>
    <t>AFKS</t>
  </si>
  <si>
    <t>Система ао</t>
  </si>
  <si>
    <t>JPY</t>
  </si>
  <si>
    <t>NMTP</t>
  </si>
  <si>
    <t>НМТП ао</t>
  </si>
  <si>
    <t>KZT</t>
  </si>
  <si>
    <t>SPCE</t>
  </si>
  <si>
    <t>Virgin Galactic Holdings, Inc. Common Stock</t>
  </si>
  <si>
    <t>USD</t>
  </si>
  <si>
    <t>ENPG</t>
  </si>
  <si>
    <t>ЭН+ГРУП ао</t>
  </si>
  <si>
    <t>SLV</t>
  </si>
  <si>
    <t>OZON</t>
  </si>
  <si>
    <t>OZON-адр</t>
  </si>
  <si>
    <t>TRY</t>
  </si>
  <si>
    <t>YNDX</t>
  </si>
  <si>
    <t>Yandex clA</t>
  </si>
  <si>
    <t>UAH</t>
  </si>
  <si>
    <t>LENT</t>
  </si>
  <si>
    <t>Лента ао</t>
  </si>
  <si>
    <t>MGNT</t>
  </si>
  <si>
    <t>Магнит ао</t>
  </si>
  <si>
    <t>X5</t>
  </si>
  <si>
    <t>КЦ ИКС 5</t>
  </si>
  <si>
    <t>GAZP</t>
  </si>
  <si>
    <t>ГАЗПРОМ ао</t>
  </si>
  <si>
    <t>DSKY</t>
  </si>
  <si>
    <t>ДетскийМир</t>
  </si>
  <si>
    <t>AFLT</t>
  </si>
  <si>
    <t>Аэрофлот</t>
  </si>
  <si>
    <t>MVID</t>
  </si>
  <si>
    <t>М.видео</t>
  </si>
  <si>
    <t>Сумма по акциям:</t>
  </si>
  <si>
    <t>Рубль</t>
  </si>
  <si>
    <t>Доллар</t>
  </si>
  <si>
    <t>Сумма по валютам:</t>
  </si>
  <si>
    <t>Сумма:</t>
  </si>
  <si>
    <t>Дата</t>
  </si>
  <si>
    <t>Примечание</t>
  </si>
  <si>
    <t>.</t>
  </si>
  <si>
    <t>..</t>
  </si>
  <si>
    <t>d</t>
  </si>
  <si>
    <t>s</t>
  </si>
  <si>
    <t>ds</t>
  </si>
  <si>
    <t>Пополнение счета</t>
  </si>
  <si>
    <t>Дивиденд по KZOSP - ОргСинт ап 30шт. по 0.25 RUR (данные из БД)</t>
  </si>
  <si>
    <t>Дивиденд по NVTK - Новатэк ао 1шт. по 18.1 RUR (данные из БД)</t>
  </si>
  <si>
    <t>Дивиденд по POLY - Solidcore 1шт. по 31.5 RUR (данные из БД)</t>
  </si>
  <si>
    <t>Дивиденд по LSRG - ЛСР ао 1шт. по 30 RUR (данные из БД)</t>
  </si>
  <si>
    <t>Выплата дивидендов ЛСР ао/ 1 шт. (данные из сделок)</t>
  </si>
  <si>
    <t>Вывод средств</t>
  </si>
  <si>
    <t>Выплата дивидендов Новатэк ао/ 1 шт. (данные из сделок)</t>
  </si>
  <si>
    <t>Дивиденд по T - Т-Техно ао 1шт. по 10.04 RUR (данные из БД)</t>
  </si>
  <si>
    <t>Дивиденд по TCS.IL - TCS Group 2шт. по 0.14 RUR (данные из БД)</t>
  </si>
  <si>
    <t>Выплата дивидендов Polymetal/ 1 шт. (данные из сделок)</t>
  </si>
  <si>
    <t>Дивиденд по RASP - Распадская 10шт. по 2.83 RUR (данные из БД)</t>
  </si>
  <si>
    <t>Дивиденд по NLMK - НЛМК ао 10шт. по 3.12 RUR (данные из БД)</t>
  </si>
  <si>
    <t>Выплата дивидендов TCS Group Holding PLC GDR/ 2 шт. (данные из сделок)</t>
  </si>
  <si>
    <t>Выплата дивидендов TCS Group Holding PLC GDR/ 1 шт. (данные из сделок)</t>
  </si>
  <si>
    <t>Выплата дивидендов Распадская/ 10 шт. (данные из сделок)</t>
  </si>
  <si>
    <t>Выплата дивидендов НЛМК ао/ 10 шт. (данные из сделок)</t>
  </si>
  <si>
    <t>Дивиденд по XRX - Xerox Holdings Corporation Common Stock 2шт. по 0.25 USD (данные из БД)</t>
  </si>
  <si>
    <t>Дивиденд по DSKY - ДетскийМир 20шт. по 3 RUR (данные из БД)</t>
  </si>
  <si>
    <t>Дивиденд по ALRS - АЛРОСА ао 20шт. по 2.63 RUR (данные из БД)</t>
  </si>
  <si>
    <t>Дивиденд по NLMK - НЛМК ао 10шт. по 3.21 RUR (данные из БД)</t>
  </si>
  <si>
    <t>Выплата дивидендов ОргСинт ап/ 30 шт. (данные из сделок)</t>
  </si>
  <si>
    <t>Дивиденд по AFKS - Система ао 100шт. по 0.13 RUR (данные из БД)</t>
  </si>
  <si>
    <t>Дивиденд по GAZP - ГАЗПРОМ ао 10шт. по 15.24 RUR (данные из БД)</t>
  </si>
  <si>
    <t>Выплата дивидендов ДетскийМир/ 20 шт. (данные из сделок)</t>
  </si>
  <si>
    <t>Дивиденд по NMTP - НМТП ао 400шт. по 1.35 RUR (данные из БД)</t>
  </si>
  <si>
    <t>Выплата дивидендов АЛРОСА ао/ 20 шт. (данные из сделок)</t>
  </si>
  <si>
    <t>Выплата дивидендов Система ао/ 100 шт. (данные из сделок)</t>
  </si>
  <si>
    <t>Выплата дивидендов ГАЗПРОМ ао/ 10 шт. (данные из сделок)</t>
  </si>
  <si>
    <t>Выплата дивидендов Xerox Holdings Corp-ао/ 2 шт. (данные из сделок)</t>
  </si>
  <si>
    <t>Выплата дивидендов НМТП ао/ 400 шт. (данные из сделок)</t>
  </si>
  <si>
    <t>Дивиденд по RTKM - Ростел -ао 20шт. по 5 RUR (данные из БД)</t>
  </si>
  <si>
    <t>Дивиденд по T - Т-Техно ао 3шт. по 12.65 RUR (данные из БД)</t>
  </si>
  <si>
    <t>Дивиденд по TCS.IL - TCS Group 2шт. по 0.2 RUR (данные из БД)</t>
  </si>
  <si>
    <t>Выплата дивидендов TCS Group Holding PLC GDR/ 3 шт. (данные из сделок)</t>
  </si>
  <si>
    <t>Дивиденд по POLY - Solidcore 2шт. по 29.8 RUR (данные из БД)</t>
  </si>
  <si>
    <t>Дивиденд по CHMF - СевСт-ао 5шт. по 15.44 RUR (данные из БД)</t>
  </si>
  <si>
    <t>Выплата дивидендов Ростел -ао/ 20 шт. (данные из сделок)</t>
  </si>
  <si>
    <t>Выплата дивидендов СевСт-ао/ 5 шт. (данные из сделок)</t>
  </si>
  <si>
    <t>Дивиденд по DSKY - ДетскийМир 40шт. по 2.5 RUR (данные из БД)</t>
  </si>
  <si>
    <t>Выплата дивидендов Polymetal/ 2 шт. (данные из сделок)</t>
  </si>
  <si>
    <t>Дивиденд по VTBR - ВТБ ао 30000шт. по 0 RUR (данные из БД)</t>
  </si>
  <si>
    <t>Дивиденд по SBER - Сбербанк 450шт. по 18.7 RUR (данные из БД)</t>
  </si>
  <si>
    <t>Дивиденд по TATN - Татнфт 3ао 1шт. по 9.94 RUR (данные из БД)</t>
  </si>
  <si>
    <t>Дивиденд по LSRG - ЛСР ао 4шт. по 20 RUR (данные из БД)</t>
  </si>
  <si>
    <t>Дивиденд по MTSS - МТС-ао 10шт. по 8.93 RUR (данные из БД)</t>
  </si>
  <si>
    <t>Дивиденд по NVTK - Новатэк ао 2шт. по 11.82 RUR (данные из БД)</t>
  </si>
  <si>
    <t>Дивиденд по NLMK - НЛМК ао 30шт. по 4.75 RUR (данные из БД)</t>
  </si>
  <si>
    <t>Выплата дивидендов ДетскийМир/ 40 шт. (данные из сделок)</t>
  </si>
  <si>
    <t>Выплата дивидендов ЛСР ао/ 4 шт. (данные из сделок)</t>
  </si>
  <si>
    <t>Дивиденд по PHOR - ФосАгро ао 1шт. по 33 RUR (данные из БД)</t>
  </si>
  <si>
    <t>Выплата дивидендов ВТБ ао/ 30000 шт. (данные из сделок)</t>
  </si>
  <si>
    <t>Выплата дивидендов МТС-ао/ 10 шт. (данные из сделок)</t>
  </si>
  <si>
    <t>Выплата дивидендов Сбербанк/ 450 шт. (данные из сделок)</t>
  </si>
  <si>
    <t>Выплата дивидендов НЛМК ао/ 30 шт. (данные из сделок)</t>
  </si>
  <si>
    <t>Выплата дивидендов Новатэк ао/ 2 шт. (данные из сделок)</t>
  </si>
  <si>
    <t>Выплата дивидендов Татнфт 3ао/ 1 шт. (данные из сделок)</t>
  </si>
  <si>
    <t>Выплата дивидендов ФосАгро ао/ 1 шт. (данные из сделок)</t>
  </si>
  <si>
    <t>Дивиденд по MVID - М.видео 10шт. по 30 RUR (данные из БД)</t>
  </si>
  <si>
    <t>Выплата дивидендов М.видео/ 10 шт. (данные из сделок)</t>
  </si>
  <si>
    <t>Дивиденд по CHMF - СевСт-ао 6шт. по 37.34 RUR (данные из БД)</t>
  </si>
  <si>
    <t>Дивиденд по LKOH - ЛУКОЙЛ 1шт. по 46 RUR (данные из БД)</t>
  </si>
  <si>
    <t>Дивиденд по X5 - КЦ ИКС 5 1шт. по 73.65 RUR (данные из БД)</t>
  </si>
  <si>
    <t>Дивиденд по UPRO - Юнипро ао 1000шт. по 0.11 RUR (данные из БД)</t>
  </si>
  <si>
    <t>Выплата дивидендов СевСт-ао/ 6 шт. (данные из сделок)</t>
  </si>
  <si>
    <t>Дивиденд по GMKN - ГМКНорНик 1шт. по 623.35 RUR (данные из БД)</t>
  </si>
  <si>
    <t>Дивиденд по PHOR - ФосАгро ао 1шт. по 123 RUR (данные из БД)</t>
  </si>
  <si>
    <t>Дивиденд по DSKY - ДетскийМир 40шт. по 5.08 RUR (данные из БД)</t>
  </si>
  <si>
    <t>Дивиденд по NLMK - НЛМК ао 50шт. по 6.43 RUR (данные из БД)</t>
  </si>
  <si>
    <t>Выплата дивидендов ЛУКОЙЛ/ 1 шт. (данные из сделок)</t>
  </si>
  <si>
    <t>Выплата дивидендов Юнипро ао/ 1000 шт. (данные из сделок)</t>
  </si>
  <si>
    <t>Выплата дивидендов ГМКНорНик/ 1 шт. (данные из сделок)</t>
  </si>
  <si>
    <t>Выплата дивидендов FIVE-гдр/ 1 шт. (данные из сделок)</t>
  </si>
  <si>
    <t>Дивиденд по MGNT - Магнит ао 1шт. по 245.31 RUR (данные из БД)</t>
  </si>
  <si>
    <t>Выплата дивидендов Магнит ао/ 1 шт. (данные из сделок)</t>
  </si>
  <si>
    <t>Выплата дивидендов НЛМК ао/ 50 шт. (данные из сделок)</t>
  </si>
  <si>
    <t>Дивиденд по CORR - CorEnergy Infrastructure Trust, Inc. Common Stock 1шт. по 0.05 USD (данные из БД)</t>
  </si>
  <si>
    <t>Выплата дивидендов CorEnergyInfrastrTrust-ао/ 1 шт. (данные из сделок)</t>
  </si>
  <si>
    <t>Дивиденд по GCHE - ЧеркизГ-ао 4шт. по 134 RUR (данные из БД)</t>
  </si>
  <si>
    <t>Выплата дивидендов ЧеркизГ-ао/ 4 шт. (данные из сделок)</t>
  </si>
  <si>
    <t>Дивиденд по NKNC - НКНХ ао 40шт. по 0.73 RUR (данные из БД)</t>
  </si>
  <si>
    <t>Дивиденд по NVTK - Новатэк ао 5шт. по 23.74 RUR (данные из БД)</t>
  </si>
  <si>
    <t>Дивиденд по NLMK - НЛМК ао 110шт. по 7.25 RUR (данные из БД)</t>
  </si>
  <si>
    <t>Дивиденд по SBER - Сбербанк 80шт. по 18.7 RUR (данные из БД)</t>
  </si>
  <si>
    <t>Дивиденд по MOEX - МосБиржа 40шт. по 9.45 RUR (данные из БД)</t>
  </si>
  <si>
    <t>Дивиденд по MVID - М.видео 10шт. по 38 RUR (данные из БД)</t>
  </si>
  <si>
    <t>Выплата дивидендов НКНХ ао/ 40 шт. (данные из сделок)</t>
  </si>
  <si>
    <t>Выплата дивидендов НЛМК ао/ 110 шт. (данные из сделок)</t>
  </si>
  <si>
    <t>Выплата дивидендов Новатэк ао/ 5 шт. (данные из сделок)</t>
  </si>
  <si>
    <t>Дивиденд по X5 - КЦ ИКС 5 1шт. по 110.49 RUR (данные из БД)</t>
  </si>
  <si>
    <t>Выплата дивидендов Сбербанк/ 80 шт. (данные из сделок)</t>
  </si>
  <si>
    <t>Выплата дивидендов МосБиржа/ 40 шт. (данные из сделок)</t>
  </si>
  <si>
    <t>Дивиденд по CHMF - СевСт-ао 18шт. по 46.77 RUR (данные из БД)</t>
  </si>
  <si>
    <t>Дивиденд по CHMF - СевСт-ао 18шт. по 36.27 RUR (данные из БД)</t>
  </si>
  <si>
    <t>Дивиденд по PHOR - ФосАгро ао 5шт. по 63 RUR (данные из БД)</t>
  </si>
  <si>
    <t>Выплата дивидендов СевСт-ао/ 18 шт. (данные из сделок)</t>
  </si>
  <si>
    <t>Дивиденд по MRKP - РСетиЦП ао 30000шт. по 0.03 RUR (данные из БД)</t>
  </si>
  <si>
    <t>Выплата дивидендов ФосАгро ао/ 5 шт. (данные из сделок)</t>
  </si>
  <si>
    <t>Дивиденд по NLMK - НЛМК ао 120шт. по 7.71 RUR (данные из БД)</t>
  </si>
  <si>
    <t>Дивиденд по LKOH - ЛУКОЙЛ 1шт. по 213 RUR (данные из БД)</t>
  </si>
  <si>
    <t>Дивиденд по PHOR - ФосАгро ао 5шт. по 105 RUR (данные из БД)</t>
  </si>
  <si>
    <t>Дивиденд по DSKY - ДетскийМир 40шт. по 6.07 RUR (данные из БД)</t>
  </si>
  <si>
    <t>Дивиденд по NMTP - НМТП ао 600шт. по 0.06 RUR (данные из БД)</t>
  </si>
  <si>
    <t>Дивиденд по AFKS - Система ао 400шт. по 0.31 RUR (данные из БД)</t>
  </si>
  <si>
    <t>Дивиденд по GAZP - ГАЗПРОМ ао 20шт. по 12.55 RUR (данные из БД)</t>
  </si>
  <si>
    <t>Дивиденд по CHMF - СевСт-ао 18шт. по 84.45 RUR (данные из БД)</t>
  </si>
  <si>
    <t>Дивиденд по NLMK - НЛМК ао 120шт. по 13.62 RUR (данные из БД)</t>
  </si>
  <si>
    <t>Дивиденд по PHOR - ФосАгро ао 5шт. по 156 RUR (данные из БД)</t>
  </si>
  <si>
    <t>Дивиденд по GCHE - ЧеркизГ-ао 5шт. по 85.27 RUR (данные из БД)</t>
  </si>
  <si>
    <t>Дивиденд по NVTK - Новатэк ао 5шт. по 27.67 RUR (данные из БД)</t>
  </si>
  <si>
    <t>Дивиденд по NLMK - НЛМК ао 120шт. по 13.33 RUR (данные из БД)</t>
  </si>
  <si>
    <t>Дивиденд по CHMF - СевСт-ао 18шт. по 85.93 RUR (данные из БД)</t>
  </si>
  <si>
    <t>Дивиденд по MVID - М.видео 12шт. по 35 RUR (данные из БД)</t>
  </si>
  <si>
    <t>Дивиденд по PHOR - ФосАгро ао 5шт. по 234 RUR (данные из БД)</t>
  </si>
  <si>
    <t>Дивиденд по LKOH - ЛУКОЙЛ 1шт. по 340 RUR (данные из БД)</t>
  </si>
  <si>
    <t>Дивиденд по DSKY - ДетскийМир 40шт. по 5.2 RUR (данные из БД)</t>
  </si>
  <si>
    <t>Дивиденд по MGNT - Магнит ао 1шт. по 294.37 RUR (данные из БД)</t>
  </si>
  <si>
    <t>Дивиденд по NVTK - Новатэк ао 5шт. по 43.77 RUR (данные из БД)</t>
  </si>
  <si>
    <t>Дивиденд по NMTP - НМТП ао 600шт. по 0.54 RUR (данные из БД)</t>
  </si>
  <si>
    <t>Дивиденд по PHOR - ФосАгро ао 5шт. по 390 RUR (данные из БД)</t>
  </si>
  <si>
    <t>Дивиденд по NVTK - Новатэк ао 5шт. по 45 RUR (данные из БД)</t>
  </si>
  <si>
    <t>Дивиденд по GAZP - ГАЗПРОМ ао 20шт. по 51.03 RUR (данные из БД)</t>
  </si>
  <si>
    <t>Дивиденд по GCHE - ЧеркизГ-ао 5шт. по 148.05 RUR (данные из БД)</t>
  </si>
  <si>
    <t>Дивиденд по PHOR - ФосАгро ао 5шт. по 318 RUR (данные из БД)</t>
  </si>
  <si>
    <t>Дивиденд по LKOH - ЛУКОЙЛ 1шт. по 256 RUR (данные из БД)</t>
  </si>
  <si>
    <t>Дивиденд по LKOH - ЛУКОЙЛ 1шт. по 537 RUR (данные из БД)</t>
  </si>
  <si>
    <t>Дивиденд по PHOR - ФосАгро ао 5шт. по 465 RUR (данные из БД)</t>
  </si>
  <si>
    <t>Дивиденд по NVTK - Новатэк ао 5шт. по 60.58 RUR (данные из БД)</t>
  </si>
  <si>
    <t>Дивиденд по SBER - Сбербанк 80шт. по 25 RUR (данные из БД)</t>
  </si>
  <si>
    <t>Дивиденд по LKOH - ЛУКОЙЛ 1шт. по 438 RUR (данные из БД)</t>
  </si>
  <si>
    <t>Дивиденд по MOEX - МосБиржа 40шт. по 4.84 RUR (данные из БД)</t>
  </si>
  <si>
    <t>Дивиденд по MRKP - РСетиЦП ао 30000шт. по 0 RUR (данные из БД)</t>
  </si>
  <si>
    <t>Дивиденд по PHOR - ФосАгро ао 5шт. по 264 RUR (данные из БД)</t>
  </si>
  <si>
    <t>Дивиденд по NMTP - НМТП ао 600шт. по 0.8 RUR (данные из БД)</t>
  </si>
  <si>
    <t>Дивиденд по AFKS - Система ао 400шт. по 0.41 RUR (данные из БД)</t>
  </si>
  <si>
    <t>Дивиденд по GCHE - ЧеркизГ-ао 5шт. по 118.43 RUR (данные из БД)</t>
  </si>
  <si>
    <t>Дивиденд по NVTK - Новатэк ао 5шт. по 34.5 RUR (данные из БД)</t>
  </si>
  <si>
    <t>Дивиденд по LKOH - ЛУКОЙЛ 1шт. по 447 RUR (данные из БД)</t>
  </si>
  <si>
    <t>Дивиденд по PHOR - ФосАгро ао 5шт. по 291 RUR (данные из БД)</t>
  </si>
  <si>
    <t>Дивиденд по MGNT - Магнит ао 1шт. по 412.13 RUR (данные из БД)</t>
  </si>
  <si>
    <t>Дивиденд по NVTK - Новатэк ао 5шт. по 44.09 RUR (данные из БД)</t>
  </si>
  <si>
    <t>Дивиденд по GCHE - ЧеркизГ-ао 5шт. по 205.38 RUR (данные из БД)</t>
  </si>
  <si>
    <t>Дивиденд по LKOH - ЛУКОЙЛ 1шт. по 498 RUR (данные из БД)</t>
  </si>
  <si>
    <t>Дивиденд по NLMK - НЛМК ао 120шт. по 25.43 RUR (данные из БД)</t>
  </si>
  <si>
    <t>Дивиденд по MOEX - МосБиржа 40шт. по 17.35 RUR (данные из БД)</t>
  </si>
  <si>
    <t>Дивиденд по SPCE - Virgin Galactic Holdings, Inc. Common Stock 14шт. по 0.05 USD (данные из БД)</t>
  </si>
  <si>
    <t>Дивиденд по CHMF - СевСт-ао 18шт. по 38.3 RUR (данные из БД)</t>
  </si>
  <si>
    <t>Дивиденд по CHMF - СевСт-ао 18шт. по 191.51 RUR (данные из БД)</t>
  </si>
  <si>
    <t>Дивиденд по MRKP - РСетиЦП ао 30000шт. по 0.04 RUR (данные из БД)</t>
  </si>
  <si>
    <t>Дивиденд по NMTP - НМТП ао 600шт. по 0.77 RUR (данные из БД)</t>
  </si>
  <si>
    <t>Дивиденд по PHOR - ФосАгро ао 5шт. по 294 RUR (данные из БД)</t>
  </si>
  <si>
    <t>Дивиденд по SBER - Сбербанк 80шт. по 33.3 RUR (данные из БД)</t>
  </si>
  <si>
    <t>Дивиденд по PHOR - ФосАгро ао 5шт. по 15 RUR (данные из БД)</t>
  </si>
  <si>
    <t>Дивиденд по AFKS - Система ао 400шт. по 0.52 RUR (данные из БД)</t>
  </si>
  <si>
    <t>Дивиденд по CHMF - СевСт-ао 18шт. по 31.06 RUR (данные из БД)</t>
  </si>
  <si>
    <t>Дивиденд по YNDX - Yandex clA 1шт. по 80 RUR (данные из БД)</t>
  </si>
  <si>
    <t>Дивиденд по PHOR - ФосАгро ао 5шт. по 117 RUR (данные из БД)</t>
  </si>
  <si>
    <t>Дивиденд по GCHE - ЧеркизГ-ао 5шт. по 142.11 RUR (данные из БД)</t>
  </si>
  <si>
    <t>Дивиденд по NVTK - Новатэк ао 5шт. по 35.5 RUR (данные из БД)</t>
  </si>
  <si>
    <t>Дивиденд по CHMF - СевСт-ао 18шт. по 49.06 RUR (данные из БД)</t>
  </si>
  <si>
    <t>Дивиденд по LKOH - ЛУКОЙЛ 1шт. по 514 RUR (данные из БД)</t>
  </si>
  <si>
    <t>Дивиденд по PHOR - ФосАгро ао 5шт. по 126 RUR (данные из БД)</t>
  </si>
  <si>
    <t>Дивиденд по GCHE - ЧеркизГ-ао 5шт. по 98.92 RUR (данные из БД)</t>
  </si>
  <si>
    <t>Дивиденд по NVTK - Новатэк ао 5шт. по 46.65 RUR (данные из БД)</t>
  </si>
  <si>
    <t>Дивиденд по LKOH - ЛУКОЙЛ 1шт. по 541 RUR (данные из БД)</t>
  </si>
  <si>
    <t>Дивиденд по PHOR - ФосАгро ао 5шт. по 87 RUR (данные из БД)</t>
  </si>
  <si>
    <t>Дивиденд по MRKP - РСетиЦП ао 30000шт. по 0.05 RUR (данные из БД)</t>
  </si>
  <si>
    <t>Дивиденд по X5 - КЦ ИКС 5 1шт. по 648 RUR (данные из БД)</t>
  </si>
  <si>
    <t>Дивиденд по MOEX - МосБиржа 40шт. по 26.11 RUR (данные из БД)</t>
  </si>
  <si>
    <t>Дивиденд по NMTP - НМТП ао 600шт. по 0.96 RUR (данные из БД)</t>
  </si>
  <si>
    <t>Дивиденд по SBER - Сбербанк 80шт. по 34.84 RUR (данные из БД)</t>
  </si>
  <si>
    <t>Дивиденд по AFLT - Аэрофлот 20шт. по 5.27 RUR (данные из БД)</t>
  </si>
  <si>
    <t>Дивиденд по PHOR - ФосАгро ао 5шт. по 273 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</si>
  <si>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</si>
  <si>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</si>
  <si>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</si>
  <si>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</si>
  <si>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</si>
  <si>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</si>
  <si>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+2 шт. LENT:moex (Лента ао)</t>
  </si>
  <si>
    <t>Стоимость сейчас</t>
  </si>
  <si>
    <t>sell</t>
  </si>
  <si>
    <t>Полный доход</t>
  </si>
  <si>
    <t>FXKZ</t>
  </si>
  <si>
    <t>TRUR</t>
  </si>
  <si>
    <t>TUSD</t>
  </si>
  <si>
    <t>TATN</t>
  </si>
  <si>
    <t>VTBR</t>
  </si>
  <si>
    <t>SWN</t>
  </si>
  <si>
    <t>KZOSP</t>
  </si>
  <si>
    <t>KBTK</t>
  </si>
  <si>
    <t>VEON</t>
  </si>
  <si>
    <t>TCS.IL</t>
  </si>
  <si>
    <t>T</t>
  </si>
  <si>
    <t>XRX</t>
  </si>
  <si>
    <t>POLY</t>
  </si>
  <si>
    <t>LSRG</t>
  </si>
  <si>
    <t>AKNX</t>
  </si>
  <si>
    <t>RUGR</t>
  </si>
  <si>
    <t>RTKM</t>
  </si>
  <si>
    <t>ALRS</t>
  </si>
  <si>
    <t>RASP</t>
  </si>
  <si>
    <t>HHR</t>
  </si>
  <si>
    <t>ORUP</t>
  </si>
  <si>
    <t>APTK</t>
  </si>
  <si>
    <t>CCL</t>
  </si>
  <si>
    <t>GMKN</t>
  </si>
  <si>
    <t>FXGD</t>
  </si>
  <si>
    <t>KMAZ</t>
  </si>
  <si>
    <t>VKCO</t>
  </si>
  <si>
    <t>AGRO</t>
  </si>
  <si>
    <t>RSTI</t>
  </si>
  <si>
    <t>POGR</t>
  </si>
  <si>
    <t>FESH</t>
  </si>
  <si>
    <t>MTSS</t>
  </si>
  <si>
    <t>NKNC</t>
  </si>
  <si>
    <t>KRKNP</t>
  </si>
  <si>
    <t>UPRO</t>
  </si>
  <si>
    <t>SBMX</t>
  </si>
  <si>
    <t>SNGSP</t>
  </si>
  <si>
    <t>TECH</t>
  </si>
  <si>
    <t>FLOT</t>
  </si>
  <si>
    <t>GLTR</t>
  </si>
  <si>
    <t>CORR</t>
  </si>
  <si>
    <t>LNTA</t>
  </si>
  <si>
    <t>MSST</t>
  </si>
  <si>
    <t>ACH</t>
  </si>
  <si>
    <t>JD</t>
  </si>
  <si>
    <t>LI</t>
  </si>
  <si>
    <t>PHOR
ФосАгро ао</t>
  </si>
  <si>
    <t>SBER
Сбербанк</t>
  </si>
  <si>
    <t>CHMF
СевСт-ао</t>
  </si>
  <si>
    <t>GCHE
ЧеркизГ-ао</t>
  </si>
  <si>
    <t>MRKP
РСетиЦП ао</t>
  </si>
  <si>
    <t>NLMK
НЛМК ао</t>
  </si>
  <si>
    <t>MOEX
МосБиржа</t>
  </si>
  <si>
    <t>LKOH
ЛУКОЙЛ</t>
  </si>
  <si>
    <t>NVTK
Новатэк ао</t>
  </si>
  <si>
    <t>AFKS
Система ао</t>
  </si>
  <si>
    <t>NMTP
НМТП ао</t>
  </si>
  <si>
    <t>SPCE
Virgin Galactic Holdings, Inc. Common Stock</t>
  </si>
  <si>
    <t>ENPG
ЭН+ГРУП ао</t>
  </si>
  <si>
    <t>OZON
OZON-адр</t>
  </si>
  <si>
    <t>YNDX
Yandex clA</t>
  </si>
  <si>
    <t>LENT
Лента ао</t>
  </si>
  <si>
    <t>MGNT
Магнит ао</t>
  </si>
  <si>
    <t>X5
КЦ ИКС 5</t>
  </si>
  <si>
    <t>GAZP
ГАЗПРОМ ао</t>
  </si>
  <si>
    <t>DSKY
ДетскийМир</t>
  </si>
  <si>
    <t>AFLT
Аэрофлот</t>
  </si>
  <si>
    <t>MVID
М.видео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</si>
  <si>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</si>
  <si>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</si>
  <si>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</si>
  <si>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</si>
  <si>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</si>
  <si>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</si>
  <si>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</si>
  <si>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</si>
  <si>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Аэрофлот-росс.авиалин(ПАО)ао</t>
  </si>
  <si>
    <t>commission</t>
  </si>
  <si>
    <t>Комиссия по тарифу</t>
  </si>
  <si>
    <t>FinEx FFIN KZT UCITS ETF</t>
  </si>
  <si>
    <t>etf</t>
  </si>
  <si>
    <t>БПИФ ТИНЬКОФФ ВЕЧНЫЙ ПОРТФ РУБ</t>
  </si>
  <si>
    <t>БПИФ ТИНЬКОФФ ВЕЧНЫЙ ПОРТФ США</t>
  </si>
  <si>
    <t>ПАО "Татнефть" ао</t>
  </si>
  <si>
    <t>ао ПАО Банк ВТБ</t>
  </si>
  <si>
    <t>Southwestern Energy Company Common Stock</t>
  </si>
  <si>
    <t>ПАО "Органический синтез" ап</t>
  </si>
  <si>
    <t>Кузбас.Топл.Комп. ПАО ао</t>
  </si>
  <si>
    <t>VimpelCom Ltd</t>
  </si>
  <si>
    <t>ПАО "НОВАТЭК" ао</t>
  </si>
  <si>
    <t>ПАО Детский мир</t>
  </si>
  <si>
    <t>TCS Group</t>
  </si>
  <si>
    <t>ГДР TCS Group Holding ORD SHS</t>
  </si>
  <si>
    <t>Xerox Holdings Corporation Common Stock</t>
  </si>
  <si>
    <t>Polymetal International plc</t>
  </si>
  <si>
    <t>Группа ЛСР ПАО ао</t>
  </si>
  <si>
    <t>БПИФ АЛЬФА_КАП ТЕХНОЛОГИИ 100</t>
  </si>
  <si>
    <t>"Газпром" (ПАО) ао</t>
  </si>
  <si>
    <t>nalog</t>
  </si>
  <si>
    <t>Налог (дивиденды) ЛСР ао/ 1 шт.</t>
  </si>
  <si>
    <t>dohod</t>
  </si>
  <si>
    <t>Выплата дивидендов ЛСР ао/ 1 шт.</t>
  </si>
  <si>
    <t>Налог</t>
  </si>
  <si>
    <t>output</t>
  </si>
  <si>
    <t>Русгрэйн Холдинг ПАО ао</t>
  </si>
  <si>
    <t>Ростелеком (ПАО) ао.</t>
  </si>
  <si>
    <t>Налог (дивиденды) Новатэк ао/ 1 шт.</t>
  </si>
  <si>
    <t>Выплата дивидендов Новатэк ао/ 1 шт.</t>
  </si>
  <si>
    <t>АЛРОСА ПАО ао</t>
  </si>
  <si>
    <t>ПАО Распадская ао</t>
  </si>
  <si>
    <t>Сбербанк России ПАО ао</t>
  </si>
  <si>
    <t>ПАО "НЛМК" ао</t>
  </si>
  <si>
    <t>"М.видео" ПАО ао</t>
  </si>
  <si>
    <t>HeadHunter</t>
  </si>
  <si>
    <t>Выплата дивидендов Polymetal/ 1 шт.</t>
  </si>
  <si>
    <t>ПАО "ОР" ао</t>
  </si>
  <si>
    <t>АФК "Система" ПАО ао</t>
  </si>
  <si>
    <t>ПАО "Аптечная сеть 36,6" ао</t>
  </si>
  <si>
    <t>ПАО Московская Биржа</t>
  </si>
  <si>
    <t>Carnival Corporation Common Stock</t>
  </si>
  <si>
    <t>Выплата дивидендов TCS Group Holding PLC GDR/ 2 шт.</t>
  </si>
  <si>
    <t>Выплата дивидендов TCS Group Holding PLC GDR/ 1 шт.</t>
  </si>
  <si>
    <t>ГМК "Нор.Никель" ПАО ао</t>
  </si>
  <si>
    <t>Налог (дивиденды) Распадская/ 10 шт.</t>
  </si>
  <si>
    <t>Выплата дивидендов Распадская/ 10 шт.</t>
  </si>
  <si>
    <t>FinEx Gold ETF USD</t>
  </si>
  <si>
    <t>Налог (дивиденды) НЛМК ао/ 10 шт.</t>
  </si>
  <si>
    <t>Выплата дивидендов НЛМК ао/ 10 шт.</t>
  </si>
  <si>
    <t>КАМАЗ ПАО</t>
  </si>
  <si>
    <t>"Магнит" ПАО ао</t>
  </si>
  <si>
    <t>ГДР Mail.ru Gr Limited ORD SHS</t>
  </si>
  <si>
    <t>ГДР ROS AGRO PLC ORD SHS</t>
  </si>
  <si>
    <t>"Российские сети" ПАО ао</t>
  </si>
  <si>
    <t>НК ЛУКОЙЛ (ПАО) - ао</t>
  </si>
  <si>
    <t>Petropavlovsk PLC</t>
  </si>
  <si>
    <t>ДВ морское пароходство ПАО ао</t>
  </si>
  <si>
    <t>Налог (дивиденды) ОргСинт ап/ 30 шт.</t>
  </si>
  <si>
    <t>Выплата дивидендов ОргСинт ап/ 30 шт.</t>
  </si>
  <si>
    <t>Северсталь (ПАО)ао</t>
  </si>
  <si>
    <t>Налог (дивиденды) ДетскийМир/ 20 шт.</t>
  </si>
  <si>
    <t>Выплата дивидендов ДетскийМир/ 20 шт.</t>
  </si>
  <si>
    <t>Мобильные ТелеСистемы ПАО ао</t>
  </si>
  <si>
    <t>"Нижнекамскнефтехим" ПАО ао</t>
  </si>
  <si>
    <t>ФосАгро ПАО ао</t>
  </si>
  <si>
    <t>НМТП (ПАО) ао</t>
  </si>
  <si>
    <t>Саратовский НПЗ ПАО ап</t>
  </si>
  <si>
    <t>Юнипро ПАО ао</t>
  </si>
  <si>
    <t>БПИФ Сбер Индекс Мосбиржи</t>
  </si>
  <si>
    <t>Налог (дивиденды) АЛРОСА ао/ 20 шт.</t>
  </si>
  <si>
    <t>Выплата дивидендов АЛРОСА ао/ 20 шт.</t>
  </si>
  <si>
    <t>Выплата дивидендов Система ао/ 100 шт.</t>
  </si>
  <si>
    <t>Налог (дивиденды) ГАЗПРОМ ао/ 10 шт.</t>
  </si>
  <si>
    <t>Выплата дивидендов ГАЗПРОМ ао/ 10 шт.</t>
  </si>
  <si>
    <t>Сургутнефтегаз ПАО ап</t>
  </si>
  <si>
    <t>Выплата дивидендов Xerox Holdings Corp-ао/ 2 шт.</t>
  </si>
  <si>
    <t>Налог (дивиденды) НМТП ао/ 400 шт.</t>
  </si>
  <si>
    <t>Выплата дивидендов НМТП ао/ 400 шт.</t>
  </si>
  <si>
    <t>Выплата дивидендов TCS Group Holding PLC GDR/ 3 шт.</t>
  </si>
  <si>
    <t>USD000UTSTOM</t>
  </si>
  <si>
    <t>USDRUB_TOM - USD/РУБ</t>
  </si>
  <si>
    <t>selt</t>
  </si>
  <si>
    <t>БПИФ ТИНЬКОФФНАСДАК ТЕХНОЛОГИИ</t>
  </si>
  <si>
    <t>USD000000TOD</t>
  </si>
  <si>
    <t>USDRUB_TOD - USD/РУБ</t>
  </si>
  <si>
    <t>Налог (дивиденды) Ростел -ао/ 20 шт.</t>
  </si>
  <si>
    <t>Выплата дивидендов Ростел -ао/ 20 шт.</t>
  </si>
  <si>
    <t>Налог (дивиденды) СевСт-ао/ 5 шт.</t>
  </si>
  <si>
    <t>Выплата дивидендов СевСт-ао/ 5 шт.</t>
  </si>
  <si>
    <t>Выплата дивидендов Polymetal/ 2 шт.</t>
  </si>
  <si>
    <t>Налог (дивиденды) ДетскийМир/ 40 шт.</t>
  </si>
  <si>
    <t>Выплата дивидендов ДетскийМир/ 40 шт.</t>
  </si>
  <si>
    <t>Налог (дивиденды) ЛСР ао/ 4 шт.</t>
  </si>
  <si>
    <t>Выплата дивидендов ЛСР ао/ 4 шт.</t>
  </si>
  <si>
    <t>Налог (дивиденды) ВТБ ао/ 30000 шт.</t>
  </si>
  <si>
    <t>Выплата дивидендов ВТБ ао/ 30000 шт.</t>
  </si>
  <si>
    <t>Налог (дивиденды) МТС-ао/ 10 шт.</t>
  </si>
  <si>
    <t>Выплата дивидендов МТС-ао/ 10 шт.</t>
  </si>
  <si>
    <t>Налог (дивиденды) Сбербанк/ 450 шт.</t>
  </si>
  <si>
    <t>Выплата дивидендов Сбербанк/ 450 шт.</t>
  </si>
  <si>
    <t>МРСК Центр. и Приволж. ао</t>
  </si>
  <si>
    <t>Налог (дивиденды) НЛМК ао/ 30 шт.</t>
  </si>
  <si>
    <t>Выплата дивидендов НЛМК ао/ 30 шт.</t>
  </si>
  <si>
    <t>Налог (дивиденды) Новатэк ао/ 2 шт.</t>
  </si>
  <si>
    <t>Выплата дивидендов Новатэк ао/ 2 шт.</t>
  </si>
  <si>
    <t>Налог (дивиденды) Татнфт 3ао/ 1 шт.</t>
  </si>
  <si>
    <t>Выплата дивидендов Татнфт 3ао/ 1 шт.</t>
  </si>
  <si>
    <t>Совкомфлот ао</t>
  </si>
  <si>
    <t>Налог (дивиденды) ФосАгро ао/ 1 шт.</t>
  </si>
  <si>
    <t>Выплата дивидендов ФосАгро ао/ 1 шт.</t>
  </si>
  <si>
    <t>ГДР Globaltrans Invest ORD SHS</t>
  </si>
  <si>
    <t>Налог (дивиденды) М.видео/ 10 шт.</t>
  </si>
  <si>
    <t>Выплата дивидендов М.видео/ 10 шт.</t>
  </si>
  <si>
    <t>АДР Ozon Holdings PLC ORD SHS</t>
  </si>
  <si>
    <t>ГДР X5 RetailGroup N.V.ORD SHS</t>
  </si>
  <si>
    <t>Налог (дивиденды) СевСт-ао/ 6 шт.</t>
  </si>
  <si>
    <t>Выплата дивидендов СевСт-ао/ 6 шт.</t>
  </si>
  <si>
    <t>Налог (дивиденды) ЛУКОЙЛ/ 1 шт.</t>
  </si>
  <si>
    <t>Выплата дивидендов ЛУКОЙЛ/ 1 шт.</t>
  </si>
  <si>
    <t>Налог (дивиденды) Юнипро ао/ 1000 шт.</t>
  </si>
  <si>
    <t>Выплата дивидендов Юнипро ао/ 1000 шт.</t>
  </si>
  <si>
    <t>Налог (дивиденды) ГМКНорНик/ 1 шт.</t>
  </si>
  <si>
    <t>Выплата дивидендов ГМКНорНик/ 1 шт.</t>
  </si>
  <si>
    <t>Выплата дивидендов FIVE-гдр/ 1 шт.</t>
  </si>
  <si>
    <t>Налог (дивиденды) Магнит ао/ 1 шт.</t>
  </si>
  <si>
    <t>Выплата дивидендов Магнит ао/ 1 шт.</t>
  </si>
  <si>
    <t>Налог (дивиденды) НЛМК ао/ 50 шт.</t>
  </si>
  <si>
    <t>Выплата дивидендов НЛМК ао/ 50 шт.</t>
  </si>
  <si>
    <t>CorEnergy Infrastructure Trust, Inc. Common Stock</t>
  </si>
  <si>
    <t>PLLC Yandex N.V. class A shs</t>
  </si>
  <si>
    <t>Выплата дивидендов CorEnergyInfrastrTrust-ао/ 1 шт.</t>
  </si>
  <si>
    <t>Группа Черкизово ПАО-ао</t>
  </si>
  <si>
    <t>МКПАО Лента др</t>
  </si>
  <si>
    <t>Мультисистема ОАО ао</t>
  </si>
  <si>
    <t>Aluminum Corporation of China Limited American Depositary Shares</t>
  </si>
  <si>
    <t>Налог (дивиденды) ЧеркизГ-ао/ 4 шт.</t>
  </si>
  <si>
    <t>Выплата дивидендов ЧеркизГ-ао/ 4 шт.</t>
  </si>
  <si>
    <t>МКПАО ЭН+ ГРУП ао</t>
  </si>
  <si>
    <t>Налог (дивиденды) НКНХ ао/ 40 шт.</t>
  </si>
  <si>
    <t>Выплата дивидендов НКНХ ао/ 40 шт.</t>
  </si>
  <si>
    <t>Налог (дивиденды) НЛМК ао/ 110 шт.</t>
  </si>
  <si>
    <t>Выплата дивидендов НЛМК ао/ 110 шт.</t>
  </si>
  <si>
    <t>Налог (дивиденды) Новатэк ао/ 5 шт.</t>
  </si>
  <si>
    <t>Выплата дивидендов Новатэк ао/ 5 шт.</t>
  </si>
  <si>
    <t>Налог (дивиденды) Сбербанк/ 80 шт.</t>
  </si>
  <si>
    <t>Выплата дивидендов Сбербанк/ 80 шт.</t>
  </si>
  <si>
    <t>Налог (дивиденды) МосБиржа/ 40 шт.</t>
  </si>
  <si>
    <t>Выплата дивидендов МосБиржа/ 40 шт.</t>
  </si>
  <si>
    <t>JD.com, Inc</t>
  </si>
  <si>
    <t>Налог (дивиденды) СевСт-ао/ 18 шт.</t>
  </si>
  <si>
    <t>Выплата дивидендов СевСт-ао/ 18 шт.</t>
  </si>
  <si>
    <t>Li Auto Inc. - American Depositary Shares ETF</t>
  </si>
  <si>
    <t>Налог (дивиденды) ФосАгро ао/ 5 шт.</t>
  </si>
  <si>
    <t>Выплата дивидендов ФосАгро ао/ 5 шт.</t>
  </si>
  <si>
    <t>USDRUB_TOM</t>
  </si>
  <si>
    <t>USDRUB_TOD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</si>
  <si>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</si>
  <si>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</si>
  <si>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</si>
  <si>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</si>
  <si>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</si>
  <si>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</si>
  <si>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</si>
  <si>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</si>
  <si>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</si>
  <si>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</si>
  <si>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tinkoff</t>
  </si>
  <si>
    <t>ОргСинт ап</t>
  </si>
  <si>
    <t>Solidcore</t>
  </si>
  <si>
    <t>ЛСР ао</t>
  </si>
  <si>
    <t>Т-Техно ао</t>
  </si>
  <si>
    <t>Распадская</t>
  </si>
  <si>
    <t>АЛРОСА ао</t>
  </si>
  <si>
    <t>Ростел -ао</t>
  </si>
  <si>
    <t>ВТБ ао</t>
  </si>
  <si>
    <t>Татнфт 3ао</t>
  </si>
  <si>
    <t>МТС-ао</t>
  </si>
  <si>
    <t>Юнипро ао</t>
  </si>
  <si>
    <t>ГМКНорНик</t>
  </si>
  <si>
    <t>НКНХ ао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</si>
  <si>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</si>
  <si>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</si>
  <si>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</si>
  <si>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</si>
  <si>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</si>
  <si>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</si>
  <si>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</si>
  <si>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</si>
  <si>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</si>
  <si>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</si>
  <si>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</si>
  <si>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</si>
  <si>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</si>
  <si>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</si>
  <si>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</si>
  <si>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</si>
  <si>
    <t>FXKZ ETF</t>
  </si>
  <si>
    <t>TRUR ETF</t>
  </si>
  <si>
    <t>TUSD ETF</t>
  </si>
  <si>
    <t>КузбТК ао</t>
  </si>
  <si>
    <t>VEON </t>
  </si>
  <si>
    <t>AKNX ETF</t>
  </si>
  <si>
    <t>Русгрэйн</t>
  </si>
  <si>
    <t>ОРГ ао</t>
  </si>
  <si>
    <t>Аптеки36и6</t>
  </si>
  <si>
    <t>FXGD ETF</t>
  </si>
  <si>
    <t>КАМАЗ</t>
  </si>
  <si>
    <t>МКПАО "ВК"</t>
  </si>
  <si>
    <t>AGRO-гдр</t>
  </si>
  <si>
    <t>Россети ао</t>
  </si>
  <si>
    <t>Petropavl</t>
  </si>
  <si>
    <t>ДВМП ао</t>
  </si>
  <si>
    <t>СаратНПЗ-п</t>
  </si>
  <si>
    <t>SBMX ETF</t>
  </si>
  <si>
    <t>Сургнфгз-п</t>
  </si>
  <si>
    <t>TECH ETF</t>
  </si>
  <si>
    <t>Совкомфлот</t>
  </si>
  <si>
    <t>GLTR-гдр</t>
  </si>
  <si>
    <t>МультиСис</t>
  </si>
  <si>
    <t>Aluminum Corporation of China Limited American Depositary Sh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</si>
</sst>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8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CE7FF"/>
      </patternFill>
    </fill>
    <fill>
      <patternFill patternType="solid">
        <fgColor rgb="FFFFF0F8"/>
      </patternFill>
    </fill>
    <fill>
      <patternFill patternType="solid">
        <fgColor rgb="FFFFEDD3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43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6" fontId="0" numFmtId="172"/>
    <xf applyAlignment="false" applyBorder="false" applyFont="true" applyProtection="false" borderId="1" fillId="6" fontId="0" numFmtId="164"/>
    <xf applyAlignment="false" applyBorder="false" applyFont="true" applyProtection="false" borderId="1" fillId="6" fontId="0" numFmtId="166"/>
    <xf applyAlignment="false" applyBorder="false" applyFont="true" applyProtection="false" borderId="1" fillId="6" fontId="0" numFmtId="165"/>
    <xf applyAlignment="false" applyBorder="false" applyFont="true" applyProtection="false" borderId="1" fillId="7" fontId="0" numFmtId="172"/>
    <xf applyAlignment="false" applyBorder="false" applyFont="true" applyProtection="false" borderId="1" fillId="7" fontId="0" numFmtId="164"/>
    <xf applyAlignment="false" applyBorder="false" applyFont="true" applyProtection="false" borderId="1" fillId="7" fontId="0" numFmtId="166"/>
    <xf applyAlignment="false" applyBorder="false" applyFont="true" applyProtection="false" borderId="1" fillId="7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2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5</v>
      </c>
      <c r="F2" s="6" t="n">
        <v>6952</v>
      </c>
      <c r="G2" s="18" t="n">
        <v>0</v>
      </c>
      <c r="H2" s="6" t="n">
        <v>0</v>
      </c>
      <c r="I2" s="17"/>
      <c r="J2" s="6" t="s">
        <f>=E2*F2*Портфель!$Q$13</f>
      </c>
      <c r="K2" s="9" t="n">
        <v>0.3388</v>
      </c>
      <c r="L2" s="6" t="n">
        <v>3716.34</v>
      </c>
      <c r="M2" s="18" t="n">
        <v>0.2132</v>
      </c>
      <c r="N2" s="17"/>
      <c r="O2" s="17" t="s">
        <v>20</v>
      </c>
      <c r="P2" s="18" t="n">
        <v>0.2132</v>
      </c>
      <c r="Q2" s="6" t="s">
        <f>=P2/$P$13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19</v>
      </c>
      <c r="E3" s="7" t="n">
        <v>80</v>
      </c>
      <c r="F3" s="6" t="n">
        <v>294.77</v>
      </c>
      <c r="G3" s="18" t="n">
        <v>0</v>
      </c>
      <c r="H3" s="6" t="n">
        <v>0</v>
      </c>
      <c r="I3" s="17"/>
      <c r="J3" s="6" t="s">
        <f>=E3*F3*Портфель!$Q$13</f>
      </c>
      <c r="K3" s="9" t="n">
        <v>0.2088</v>
      </c>
      <c r="L3" s="6" t="n">
        <v>261.1</v>
      </c>
      <c r="M3" s="18" t="n">
        <v>27.375</v>
      </c>
      <c r="N3" s="17"/>
      <c r="O3" s="17" t="s">
        <v>23</v>
      </c>
      <c r="P3" s="18" t="n">
        <v>27.375</v>
      </c>
      <c r="Q3" s="6" t="s">
        <f>=P3/$P$13</f>
      </c>
    </row>
    <row collapsed="false" customFormat="false" customHeight="false" hidden="false" ht="12.1" outlineLevel="0" r="4">
      <c r="A4" s="17" t="s">
        <v>24</v>
      </c>
      <c r="B4" s="17" t="s">
        <v>17</v>
      </c>
      <c r="C4" s="17" t="s">
        <v>25</v>
      </c>
      <c r="D4" s="17" t="s">
        <v>19</v>
      </c>
      <c r="E4" s="7" t="n">
        <v>18</v>
      </c>
      <c r="F4" s="6" t="n">
        <v>911.8</v>
      </c>
      <c r="G4" s="18" t="n">
        <v>0</v>
      </c>
      <c r="H4" s="6" t="n">
        <v>0</v>
      </c>
      <c r="I4" s="17"/>
      <c r="J4" s="6" t="s">
        <f>=E4*F4*Портфель!$Q$13</f>
      </c>
      <c r="K4" s="9" t="n">
        <v>0.0242</v>
      </c>
      <c r="L4" s="6" t="n">
        <v>1367.72</v>
      </c>
      <c r="M4" s="18" t="n">
        <v>58.054945054945</v>
      </c>
      <c r="N4" s="17"/>
      <c r="O4" s="17" t="s">
        <v>26</v>
      </c>
      <c r="P4" s="18" t="n">
        <v>58.054945054945</v>
      </c>
      <c r="Q4" s="6" t="s">
        <f>=P4/$P$13</f>
      </c>
    </row>
    <row collapsed="false" customFormat="false" customHeight="false" hidden="false" ht="12.1" outlineLevel="0" r="5">
      <c r="A5" s="17" t="s">
        <v>27</v>
      </c>
      <c r="B5" s="17" t="s">
        <v>17</v>
      </c>
      <c r="C5" s="17" t="s">
        <v>28</v>
      </c>
      <c r="D5" s="17" t="s">
        <v>19</v>
      </c>
      <c r="E5" s="7" t="n">
        <v>5</v>
      </c>
      <c r="F5" s="6" t="n">
        <v>3132</v>
      </c>
      <c r="G5" s="18" t="n">
        <v>0</v>
      </c>
      <c r="H5" s="6" t="n">
        <v>0</v>
      </c>
      <c r="I5" s="17"/>
      <c r="J5" s="6" t="s">
        <f>=E5*F5*Портфель!$Q$13</f>
      </c>
      <c r="K5" s="9" t="n">
        <v>0.1369</v>
      </c>
      <c r="L5" s="6" t="n">
        <v>2416.09</v>
      </c>
      <c r="M5" s="18" t="n">
        <v>102.6472</v>
      </c>
      <c r="N5" s="17"/>
      <c r="O5" s="17" t="s">
        <v>29</v>
      </c>
      <c r="P5" s="18" t="n">
        <v>102.6472</v>
      </c>
      <c r="Q5" s="6" t="s">
        <f>=P5/$P$13</f>
      </c>
    </row>
    <row collapsed="false" customFormat="false" customHeight="false" hidden="false" ht="12.1" outlineLevel="0" r="6">
      <c r="A6" s="17" t="s">
        <v>30</v>
      </c>
      <c r="B6" s="17" t="s">
        <v>17</v>
      </c>
      <c r="C6" s="17" t="s">
        <v>31</v>
      </c>
      <c r="D6" s="17" t="s">
        <v>19</v>
      </c>
      <c r="E6" s="7" t="n">
        <v>30000</v>
      </c>
      <c r="F6" s="6" t="n">
        <v>0.4666</v>
      </c>
      <c r="G6" s="18" t="n">
        <v>0</v>
      </c>
      <c r="H6" s="6" t="n">
        <v>0</v>
      </c>
      <c r="I6" s="17"/>
      <c r="J6" s="6" t="s">
        <f>=E6*F6*Портфель!$Q$13</f>
      </c>
      <c r="K6" s="9" t="n">
        <v>0.27</v>
      </c>
      <c r="L6" s="6" t="n">
        <v>0.23</v>
      </c>
      <c r="M6" s="18" t="n">
        <v>11.354</v>
      </c>
      <c r="N6" s="17"/>
      <c r="O6" s="17" t="s">
        <v>32</v>
      </c>
      <c r="P6" s="18" t="n">
        <v>11.354</v>
      </c>
      <c r="Q6" s="6" t="s">
        <f>=P6/$P$13</f>
      </c>
    </row>
    <row collapsed="false" customFormat="false" customHeight="false" hidden="false" ht="12.1" outlineLevel="0" r="7">
      <c r="A7" s="17" t="s">
        <v>33</v>
      </c>
      <c r="B7" s="17" t="s">
        <v>17</v>
      </c>
      <c r="C7" s="17" t="s">
        <v>34</v>
      </c>
      <c r="D7" s="17" t="s">
        <v>19</v>
      </c>
      <c r="E7" s="7" t="n">
        <v>120</v>
      </c>
      <c r="F7" s="6" t="n">
        <v>102.16</v>
      </c>
      <c r="G7" s="18" t="n">
        <v>0</v>
      </c>
      <c r="H7" s="6" t="n">
        <v>0</v>
      </c>
      <c r="I7" s="17"/>
      <c r="J7" s="6" t="s">
        <f>=E7*F7*Портфель!$Q$13</f>
      </c>
      <c r="K7" s="9" t="n">
        <v>-0.0418</v>
      </c>
      <c r="L7" s="6" t="n">
        <v>201.14</v>
      </c>
      <c r="M7" s="18" t="n">
        <v>94.3845</v>
      </c>
      <c r="N7" s="17"/>
      <c r="O7" s="17" t="s">
        <v>35</v>
      </c>
      <c r="P7" s="18" t="n">
        <v>94.3845</v>
      </c>
      <c r="Q7" s="6" t="s">
        <f>=P7/$P$13</f>
      </c>
    </row>
    <row collapsed="false" customFormat="false" customHeight="false" hidden="false" ht="12.1" outlineLevel="0" r="8">
      <c r="A8" s="17" t="s">
        <v>36</v>
      </c>
      <c r="B8" s="17" t="s">
        <v>17</v>
      </c>
      <c r="C8" s="17" t="s">
        <v>37</v>
      </c>
      <c r="D8" s="17" t="s">
        <v>19</v>
      </c>
      <c r="E8" s="7" t="n">
        <v>40</v>
      </c>
      <c r="F8" s="6" t="n">
        <v>167.94</v>
      </c>
      <c r="G8" s="18" t="n">
        <v>0</v>
      </c>
      <c r="H8" s="6" t="n">
        <v>0</v>
      </c>
      <c r="I8" s="17"/>
      <c r="J8" s="6" t="s">
        <f>=E8*F8*Портфель!$Q$13</f>
      </c>
      <c r="K8" s="9" t="n">
        <v>0.1183</v>
      </c>
      <c r="L8" s="6" t="n">
        <v>133.43</v>
      </c>
      <c r="M8" s="18" t="n">
        <v>108.9549</v>
      </c>
      <c r="N8" s="17"/>
      <c r="O8" s="17" t="s">
        <v>38</v>
      </c>
      <c r="P8" s="18" t="n">
        <v>108.9549</v>
      </c>
      <c r="Q8" s="6" t="s">
        <f>=P8/$P$13</f>
      </c>
    </row>
    <row collapsed="false" customFormat="false" customHeight="false" hidden="false" ht="12.1" outlineLevel="0" r="9">
      <c r="A9" s="17" t="s">
        <v>39</v>
      </c>
      <c r="B9" s="17" t="s">
        <v>17</v>
      </c>
      <c r="C9" s="17" t="s">
        <v>40</v>
      </c>
      <c r="D9" s="17" t="s">
        <v>19</v>
      </c>
      <c r="E9" s="7" t="n">
        <v>1</v>
      </c>
      <c r="F9" s="6" t="n">
        <v>6194.5</v>
      </c>
      <c r="G9" s="18" t="n">
        <v>0</v>
      </c>
      <c r="H9" s="6" t="n">
        <v>0</v>
      </c>
      <c r="I9" s="17"/>
      <c r="J9" s="6" t="s">
        <f>=E9*F9*Портфель!$Q$13</f>
      </c>
      <c r="K9" s="9" t="n">
        <v>0.167</v>
      </c>
      <c r="L9" s="6" t="n">
        <v>5109.28</v>
      </c>
      <c r="M9" s="18" t="n">
        <v>10880</v>
      </c>
      <c r="N9" s="17"/>
      <c r="O9" s="17" t="s">
        <v>41</v>
      </c>
      <c r="P9" s="18" t="n">
        <v>10880</v>
      </c>
      <c r="Q9" s="6" t="s">
        <f>=P9/$P$13</f>
      </c>
    </row>
    <row collapsed="false" customFormat="false" customHeight="false" hidden="false" ht="12.1" outlineLevel="0" r="10">
      <c r="A10" s="17" t="s">
        <v>42</v>
      </c>
      <c r="B10" s="17" t="s">
        <v>17</v>
      </c>
      <c r="C10" s="17" t="s">
        <v>43</v>
      </c>
      <c r="D10" s="17" t="s">
        <v>19</v>
      </c>
      <c r="E10" s="7" t="n">
        <v>5</v>
      </c>
      <c r="F10" s="6" t="n">
        <v>1110.2</v>
      </c>
      <c r="G10" s="18" t="n">
        <v>0</v>
      </c>
      <c r="H10" s="6" t="n">
        <v>0</v>
      </c>
      <c r="I10" s="17"/>
      <c r="J10" s="6" t="s">
        <f>=E10*F10*Портфель!$Q$13</f>
      </c>
      <c r="K10" s="9" t="n">
        <v>0.051</v>
      </c>
      <c r="L10" s="6" t="n">
        <v>1227.59</v>
      </c>
      <c r="M10" s="18" t="n">
        <v>10.4904</v>
      </c>
      <c r="N10" s="17"/>
      <c r="O10" s="17" t="s">
        <v>44</v>
      </c>
      <c r="P10" s="18" t="n">
        <v>10.4904</v>
      </c>
      <c r="Q10" s="6" t="s">
        <f>=P10/$P$13</f>
      </c>
    </row>
    <row collapsed="false" customFormat="false" customHeight="false" hidden="false" ht="12.1" outlineLevel="0" r="11">
      <c r="A11" s="17" t="s">
        <v>45</v>
      </c>
      <c r="B11" s="17" t="s">
        <v>17</v>
      </c>
      <c r="C11" s="17" t="s">
        <v>46</v>
      </c>
      <c r="D11" s="17" t="s">
        <v>19</v>
      </c>
      <c r="E11" s="7" t="n">
        <v>400</v>
      </c>
      <c r="F11" s="6" t="n">
        <v>13.33</v>
      </c>
      <c r="G11" s="18" t="n">
        <v>0</v>
      </c>
      <c r="H11" s="6" t="n">
        <v>0</v>
      </c>
      <c r="I11" s="17"/>
      <c r="J11" s="6" t="s">
        <f>=E11*F11*Портфель!$Q$13</f>
      </c>
      <c r="K11" s="9" t="n">
        <v>-0.1285</v>
      </c>
      <c r="L11" s="6" t="n">
        <v>27.55</v>
      </c>
      <c r="M11" s="18" t="n">
        <v>0.44</v>
      </c>
      <c r="N11" s="17"/>
      <c r="O11" s="17" t="s">
        <v>47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 t="s">
        <v>48</v>
      </c>
      <c r="B12" s="17" t="s">
        <v>17</v>
      </c>
      <c r="C12" s="17" t="s">
        <v>49</v>
      </c>
      <c r="D12" s="17" t="s">
        <v>19</v>
      </c>
      <c r="E12" s="7" t="n">
        <v>600</v>
      </c>
      <c r="F12" s="6" t="n">
        <v>8.52</v>
      </c>
      <c r="G12" s="18" t="n">
        <v>0</v>
      </c>
      <c r="H12" s="6" t="n">
        <v>0</v>
      </c>
      <c r="I12" s="17"/>
      <c r="J12" s="6" t="s">
        <f>=E12*F12*Портфель!$Q$13</f>
      </c>
      <c r="K12" s="9" t="n">
        <v>0.0416</v>
      </c>
      <c r="L12" s="6" t="n">
        <v>10.48</v>
      </c>
      <c r="M12" s="18" t="n">
        <v>0.148</v>
      </c>
      <c r="N12" s="17"/>
      <c r="O12" s="17" t="s">
        <v>50</v>
      </c>
      <c r="P12" s="18" t="n">
        <v>0.148</v>
      </c>
      <c r="Q12" s="6" t="s">
        <f>=P12/$P$13</f>
      </c>
    </row>
    <row collapsed="false" customFormat="false" customHeight="false" hidden="false" ht="12.1" outlineLevel="0" r="13">
      <c r="A13" s="17" t="s">
        <v>51</v>
      </c>
      <c r="B13" s="17" t="s">
        <v>17</v>
      </c>
      <c r="C13" s="17" t="s">
        <v>52</v>
      </c>
      <c r="D13" s="17" t="s">
        <v>53</v>
      </c>
      <c r="E13" s="7" t="n">
        <v>14</v>
      </c>
      <c r="F13" s="6" t="n">
        <v>3.999</v>
      </c>
      <c r="G13" s="18" t="n">
        <v>0</v>
      </c>
      <c r="H13" s="6" t="n">
        <v>0</v>
      </c>
      <c r="I13" s="17"/>
      <c r="J13" s="6" t="s">
        <f>=E13*F13*Портфель!$Q$17</f>
      </c>
      <c r="K13" s="9" t="n">
        <v>-0.3371</v>
      </c>
      <c r="L13" s="6" t="n">
        <v>3353.03</v>
      </c>
      <c r="M13" s="18" t="n">
        <v>1</v>
      </c>
      <c r="N13" s="17"/>
      <c r="O13" s="17" t="s">
        <v>19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 t="s">
        <v>54</v>
      </c>
      <c r="B14" s="17" t="s">
        <v>17</v>
      </c>
      <c r="C14" s="17" t="s">
        <v>55</v>
      </c>
      <c r="D14" s="17" t="s">
        <v>19</v>
      </c>
      <c r="E14" s="7" t="n">
        <v>11</v>
      </c>
      <c r="F14" s="6" t="n">
        <v>403.45</v>
      </c>
      <c r="G14" s="18" t="n">
        <v>0</v>
      </c>
      <c r="H14" s="6" t="n">
        <v>0</v>
      </c>
      <c r="I14" s="17"/>
      <c r="J14" s="6" t="s">
        <f>=E14*F14*Портфель!$Q$13</f>
      </c>
      <c r="K14" s="9" t="n">
        <v>-0.1736</v>
      </c>
      <c r="L14" s="6" t="n">
        <v>937.67</v>
      </c>
      <c r="M14" s="18" t="n">
        <v>166.8</v>
      </c>
      <c r="N14" s="17"/>
      <c r="O14" s="17" t="s">
        <v>56</v>
      </c>
      <c r="P14" s="18" t="n">
        <v>166.8</v>
      </c>
      <c r="Q14" s="6" t="s">
        <f>=P14/$P$13</f>
      </c>
    </row>
    <row collapsed="false" customFormat="false" customHeight="false" hidden="false" ht="12.1" outlineLevel="0" r="15">
      <c r="A15" s="17" t="s">
        <v>57</v>
      </c>
      <c r="B15" s="17" t="s">
        <v>17</v>
      </c>
      <c r="C15" s="17" t="s">
        <v>58</v>
      </c>
      <c r="D15" s="17" t="s">
        <v>19</v>
      </c>
      <c r="E15" s="7" t="n">
        <v>1</v>
      </c>
      <c r="F15" s="6" t="n">
        <v>4135</v>
      </c>
      <c r="G15" s="18" t="n">
        <v>0</v>
      </c>
      <c r="H15" s="6" t="n">
        <v>0</v>
      </c>
      <c r="I15" s="17"/>
      <c r="J15" s="6" t="s">
        <f>=E15*F15*Портфель!$Q$13</f>
      </c>
      <c r="K15" s="9" t="n">
        <v>0.0604</v>
      </c>
      <c r="L15" s="6" t="n">
        <v>3189.59</v>
      </c>
      <c r="M15" s="18" t="n">
        <v>1.84</v>
      </c>
      <c r="N15" s="17"/>
      <c r="O15" s="17" t="s">
        <v>59</v>
      </c>
      <c r="P15" s="18" t="n">
        <v>1.84</v>
      </c>
      <c r="Q15" s="6" t="s">
        <f>=P15/$P$13</f>
      </c>
    </row>
    <row collapsed="false" customFormat="false" customHeight="false" hidden="false" ht="12.1" outlineLevel="0" r="16">
      <c r="A16" s="17" t="s">
        <v>60</v>
      </c>
      <c r="B16" s="17" t="s">
        <v>17</v>
      </c>
      <c r="C16" s="17" t="s">
        <v>61</v>
      </c>
      <c r="D16" s="17" t="s">
        <v>19</v>
      </c>
      <c r="E16" s="7" t="n">
        <v>1</v>
      </c>
      <c r="F16" s="6" t="n">
        <v>4071.2</v>
      </c>
      <c r="G16" s="18" t="n">
        <v>0</v>
      </c>
      <c r="H16" s="6" t="n">
        <v>0</v>
      </c>
      <c r="I16" s="17"/>
      <c r="J16" s="6" t="s">
        <f>=E16*F16*Портфель!$Q$13</f>
      </c>
      <c r="K16" s="9" t="n">
        <v>-0.0387</v>
      </c>
      <c r="L16" s="6" t="n">
        <v>4984.49</v>
      </c>
      <c r="M16" s="18" t="n">
        <v>2.11125</v>
      </c>
      <c r="N16" s="17"/>
      <c r="O16" s="17" t="s">
        <v>62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 t="s">
        <v>63</v>
      </c>
      <c r="B17" s="17" t="s">
        <v>17</v>
      </c>
      <c r="C17" s="17" t="s">
        <v>64</v>
      </c>
      <c r="D17" s="17" t="s">
        <v>19</v>
      </c>
      <c r="E17" s="7" t="n">
        <v>2</v>
      </c>
      <c r="F17" s="6" t="n">
        <v>1673.5</v>
      </c>
      <c r="G17" s="18" t="n">
        <v>0</v>
      </c>
      <c r="H17" s="6" t="n">
        <v>0</v>
      </c>
      <c r="I17" s="17"/>
      <c r="J17" s="6" t="s">
        <f>=E17*F17*Портфель!$Q$13</f>
      </c>
      <c r="K17" s="9" t="n">
        <v>0.2672</v>
      </c>
      <c r="L17" s="6" t="n">
        <v>907.5</v>
      </c>
      <c r="M17" s="18" t="n">
        <v>81.3582</v>
      </c>
      <c r="N17" s="17"/>
      <c r="O17" s="17" t="s">
        <v>53</v>
      </c>
      <c r="P17" s="18" t="n">
        <v>81.3582</v>
      </c>
      <c r="Q17" s="6" t="s">
        <f>=P17/$P$13</f>
      </c>
    </row>
    <row collapsed="false" customFormat="false" customHeight="false" hidden="false" ht="12.1" outlineLevel="0" r="18">
      <c r="A18" s="17" t="s">
        <v>65</v>
      </c>
      <c r="B18" s="17" t="s">
        <v>17</v>
      </c>
      <c r="C18" s="17" t="s">
        <v>66</v>
      </c>
      <c r="D18" s="17" t="s">
        <v>19</v>
      </c>
      <c r="E18" s="7" t="n">
        <v>1</v>
      </c>
      <c r="F18" s="6" t="n">
        <v>2969</v>
      </c>
      <c r="G18" s="18" t="n">
        <v>0</v>
      </c>
      <c r="H18" s="6" t="n">
        <v>0</v>
      </c>
      <c r="I18" s="17"/>
      <c r="J18" s="6" t="s">
        <f>=E18*F18*Портфель!$Q$13</f>
      </c>
      <c r="K18" s="9" t="n">
        <v>0.0187</v>
      </c>
      <c r="L18" s="6" t="n">
        <v>4229.65</v>
      </c>
      <c r="M18" s="18"/>
      <c r="N18" s="17"/>
      <c r="O18" s="17"/>
      <c r="P18" s="18"/>
      <c r="Q18" s="18"/>
    </row>
    <row collapsed="false" customFormat="false" customHeight="false" hidden="false" ht="12.1" outlineLevel="0" r="19">
      <c r="A19" s="17" t="s">
        <v>67</v>
      </c>
      <c r="B19" s="17" t="s">
        <v>17</v>
      </c>
      <c r="C19" s="17" t="s">
        <v>68</v>
      </c>
      <c r="D19" s="17" t="s">
        <v>19</v>
      </c>
      <c r="E19" s="7" t="n">
        <v>1</v>
      </c>
      <c r="F19" s="6" t="n">
        <v>2581.5</v>
      </c>
      <c r="G19" s="18" t="n">
        <v>0</v>
      </c>
      <c r="H19" s="6" t="n">
        <v>0</v>
      </c>
      <c r="I19" s="17"/>
      <c r="J19" s="6" t="s">
        <f>=E19*F19*Портфель!$Q$13</f>
      </c>
      <c r="K19" s="9" t="n">
        <v>0.0505</v>
      </c>
      <c r="L19" s="6" t="n">
        <v>2795.9</v>
      </c>
      <c r="M19" s="18"/>
      <c r="N19" s="17"/>
      <c r="O19" s="17"/>
      <c r="P19" s="18"/>
      <c r="Q19" s="18"/>
    </row>
    <row collapsed="false" customFormat="false" customHeight="false" hidden="false" ht="12.1" outlineLevel="0" r="20">
      <c r="A20" s="17" t="s">
        <v>69</v>
      </c>
      <c r="B20" s="17" t="s">
        <v>17</v>
      </c>
      <c r="C20" s="17" t="s">
        <v>70</v>
      </c>
      <c r="D20" s="17" t="s">
        <v>19</v>
      </c>
      <c r="E20" s="7" t="n">
        <v>20</v>
      </c>
      <c r="F20" s="6" t="n">
        <v>120.04</v>
      </c>
      <c r="G20" s="18" t="n">
        <v>0</v>
      </c>
      <c r="H20" s="6" t="n">
        <v>0</v>
      </c>
      <c r="I20" s="17"/>
      <c r="J20" s="6" t="s">
        <f>=E20*F20*Портфель!$Q$13</f>
      </c>
      <c r="K20" s="9" t="n">
        <v>0.0087</v>
      </c>
      <c r="L20" s="6" t="n">
        <v>184.63</v>
      </c>
      <c r="M20" s="18"/>
      <c r="N20" s="17"/>
      <c r="O20" s="17"/>
      <c r="P20" s="18"/>
      <c r="Q20" s="18"/>
    </row>
    <row collapsed="false" customFormat="false" customHeight="false" hidden="false" ht="12.1" outlineLevel="0" r="21">
      <c r="A21" s="17" t="s">
        <v>71</v>
      </c>
      <c r="B21" s="17" t="s">
        <v>17</v>
      </c>
      <c r="C21" s="17" t="s">
        <v>72</v>
      </c>
      <c r="D21" s="17" t="s">
        <v>19</v>
      </c>
      <c r="E21" s="7" t="n">
        <v>40</v>
      </c>
      <c r="F21" s="6" t="n">
        <v>51.02</v>
      </c>
      <c r="G21" s="18" t="n">
        <v>0</v>
      </c>
      <c r="H21" s="6" t="n">
        <v>0</v>
      </c>
      <c r="I21" s="17"/>
      <c r="J21" s="6" t="s">
        <f>=E21*F21*Портфель!$Q$13</f>
      </c>
      <c r="K21" s="9" t="n">
        <v>-0.0771</v>
      </c>
      <c r="L21" s="6" t="n">
        <v>100.36</v>
      </c>
      <c r="M21" s="18"/>
      <c r="N21" s="17"/>
      <c r="O21" s="17"/>
      <c r="P21" s="18"/>
      <c r="Q21" s="18"/>
    </row>
    <row collapsed="false" customFormat="false" customHeight="false" hidden="false" ht="12.1" outlineLevel="0" r="22">
      <c r="A22" s="17" t="s">
        <v>73</v>
      </c>
      <c r="B22" s="17" t="s">
        <v>17</v>
      </c>
      <c r="C22" s="17" t="s">
        <v>74</v>
      </c>
      <c r="D22" s="17" t="s">
        <v>19</v>
      </c>
      <c r="E22" s="7" t="n">
        <v>20</v>
      </c>
      <c r="F22" s="6" t="n">
        <v>54.88</v>
      </c>
      <c r="G22" s="18" t="n">
        <v>0</v>
      </c>
      <c r="H22" s="6" t="n">
        <v>0</v>
      </c>
      <c r="I22" s="17"/>
      <c r="J22" s="6" t="s">
        <f>=E22*F22*Портфель!$Q$13</f>
      </c>
      <c r="K22" s="9" t="n">
        <v>-0.0642</v>
      </c>
      <c r="L22" s="6" t="n">
        <v>87.53</v>
      </c>
      <c r="M22" s="18"/>
      <c r="N22" s="17"/>
      <c r="O22" s="17"/>
      <c r="P22" s="18"/>
      <c r="Q22" s="18"/>
    </row>
    <row collapsed="false" customFormat="false" customHeight="false" hidden="false" ht="12.1" outlineLevel="0" r="23">
      <c r="A23" s="17" t="s">
        <v>75</v>
      </c>
      <c r="B23" s="17" t="s">
        <v>17</v>
      </c>
      <c r="C23" s="17" t="s">
        <v>76</v>
      </c>
      <c r="D23" s="17" t="s">
        <v>19</v>
      </c>
      <c r="E23" s="7" t="n">
        <v>12</v>
      </c>
      <c r="F23" s="6" t="n">
        <v>63.45</v>
      </c>
      <c r="G23" s="18" t="n">
        <v>0</v>
      </c>
      <c r="H23" s="6" t="n">
        <v>0</v>
      </c>
      <c r="I23" s="17"/>
      <c r="J23" s="6" t="s">
        <f>=E23*F23*Портфель!$Q$13</f>
      </c>
      <c r="K23" s="9" t="n">
        <v>-0.2547</v>
      </c>
      <c r="L23" s="6" t="n">
        <v>400.65</v>
      </c>
      <c r="M23" s="18"/>
      <c r="N23" s="17"/>
      <c r="O23" s="17"/>
      <c r="P23" s="18"/>
      <c r="Q23" s="18"/>
    </row>
    <row collapsed="false" customFormat="false" customHeight="false" hidden="false" ht="12.1" outlineLevel="0" r="24">
      <c r="A24" s="17"/>
      <c r="B24" s="17"/>
      <c r="C24" s="17"/>
      <c r="D24" s="17"/>
      <c r="E24" s="7"/>
      <c r="F24" s="6"/>
      <c r="G24" s="4"/>
      <c r="H24" s="4" t="s">
        <v>77</v>
      </c>
      <c r="I24" s="4"/>
      <c r="J24" s="5" t="s">
        <f>=SUM(J2:J23)</f>
      </c>
      <c r="K24" s="4"/>
      <c r="L24" s="4"/>
      <c r="M24" s="18"/>
      <c r="N24" s="17"/>
      <c r="O24" s="17"/>
      <c r="P24" s="18"/>
      <c r="Q24" s="18"/>
    </row>
    <row collapsed="false" customFormat="false" customHeight="false" hidden="false" ht="12.1" outlineLevel="0" r="25">
      <c r="A25" s="17" t="s">
        <v>19</v>
      </c>
      <c r="B25" s="17" t="s">
        <v>3</v>
      </c>
      <c r="C25" s="17" t="s">
        <v>78</v>
      </c>
      <c r="D25" s="17" t="s">
        <v>19</v>
      </c>
      <c r="E25" s="7" t="n">
        <v>6939.12</v>
      </c>
      <c r="F25" s="6" t="n">
        <v>1</v>
      </c>
      <c r="G25" s="18" t="n">
        <v>0</v>
      </c>
      <c r="H25" s="6" t="n">
        <v>0</v>
      </c>
      <c r="I25" s="17"/>
      <c r="J25" s="6" t="s">
        <f>=E25*F25</f>
      </c>
      <c r="K25" s="18"/>
      <c r="L25" s="6"/>
      <c r="M25" s="18"/>
      <c r="N25" s="17"/>
      <c r="O25" s="17"/>
      <c r="P25" s="18"/>
      <c r="Q25" s="18"/>
    </row>
    <row collapsed="false" customFormat="false" customHeight="false" hidden="false" ht="12.1" outlineLevel="0" r="26">
      <c r="A26" s="17" t="s">
        <v>53</v>
      </c>
      <c r="B26" s="17" t="s">
        <v>3</v>
      </c>
      <c r="C26" s="17" t="s">
        <v>79</v>
      </c>
      <c r="D26" s="17" t="s">
        <v>19</v>
      </c>
      <c r="E26" s="7" t="n">
        <v>101.9</v>
      </c>
      <c r="F26" s="6" t="n">
        <v>81.3582</v>
      </c>
      <c r="G26" s="18" t="n">
        <v>0</v>
      </c>
      <c r="H26" s="6" t="n">
        <v>0</v>
      </c>
      <c r="I26" s="17"/>
      <c r="J26" s="6" t="s">
        <f>=E26*F26</f>
      </c>
      <c r="K26" s="18"/>
      <c r="L26" s="6"/>
      <c r="M26" s="18"/>
      <c r="N26" s="17"/>
      <c r="O26" s="17"/>
      <c r="P26" s="18"/>
      <c r="Q26" s="18"/>
    </row>
    <row collapsed="false" customFormat="false" customHeight="false" hidden="false" ht="12.1" outlineLevel="0" r="27">
      <c r="A27" s="17"/>
      <c r="B27" s="17"/>
      <c r="C27" s="17"/>
      <c r="D27" s="17"/>
      <c r="E27" s="7"/>
      <c r="F27" s="6"/>
      <c r="G27" s="4"/>
      <c r="H27" s="4" t="s">
        <v>80</v>
      </c>
      <c r="I27" s="4"/>
      <c r="J27" s="5" t="s">
        <f>=SUM(J25:J26)</f>
      </c>
      <c r="K27" s="4"/>
      <c r="L27" s="4"/>
      <c r="M27" s="18"/>
      <c r="N27" s="17"/>
      <c r="O27" s="17"/>
      <c r="P27" s="18"/>
      <c r="Q27" s="18"/>
    </row>
    <row collapsed="false" customFormat="false" customHeight="false" hidden="false" ht="12.1" outlineLevel="0" r="28">
      <c r="A28" s="17"/>
      <c r="B28" s="17"/>
      <c r="C28" s="17"/>
      <c r="D28" s="17"/>
      <c r="E28" s="7"/>
      <c r="F28" s="6"/>
      <c r="G28" s="4"/>
      <c r="H28" s="4" t="s">
        <v>81</v>
      </c>
      <c r="I28" s="4"/>
      <c r="J28" s="5" t="s">
        <f>=J24+J27</f>
      </c>
      <c r="K28" s="18"/>
      <c r="L28" s="6"/>
      <c r="M28" s="18"/>
      <c r="N28" s="17"/>
      <c r="O28" s="17"/>
      <c r="P28" s="18"/>
      <c r="Q28" s="18"/>
    </row>
  </sheetData>
  <mergeCells>
    <mergeCell ref="H24:I24"/>
    <mergeCell ref="H27:I27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30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82</v>
      </c>
      <c r="B1" s="19" t="s">
        <v>9</v>
      </c>
      <c r="C1" s="19" t="s">
        <v>83</v>
      </c>
      <c r="D1" s="19" t="s">
        <v>84</v>
      </c>
      <c r="E1" s="19" t="s">
        <v>85</v>
      </c>
      <c r="F1" s="19" t="s">
        <v>86</v>
      </c>
      <c r="G1" s="19" t="s">
        <v>87</v>
      </c>
      <c r="H1" s="19" t="s">
        <v>88</v>
      </c>
    </row>
    <row collapsed="false" customFormat="false" customHeight="false" hidden="false" ht="12.1" outlineLevel="0" r="2">
      <c r="A2" s="14" t="n">
        <v>43857.538425926</v>
      </c>
      <c r="B2" s="6" t="n">
        <v>1120</v>
      </c>
      <c r="C2" s="17" t="s">
        <v>89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43857.541550926</v>
      </c>
      <c r="B3" s="6" t="n">
        <v>150</v>
      </c>
      <c r="C3" s="17" t="s">
        <v>89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43920.504421296</v>
      </c>
      <c r="B4" s="6" t="n">
        <v>181.95</v>
      </c>
      <c r="C4" s="17" t="s">
        <v>89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43920.512488426</v>
      </c>
      <c r="B5" s="6" t="n">
        <v>774</v>
      </c>
      <c r="C5" s="17" t="s">
        <v>89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43920.583564815</v>
      </c>
      <c r="B6" s="6" t="n">
        <v>662.19</v>
      </c>
      <c r="C6" s="17" t="s">
        <v>89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43927.515659722</v>
      </c>
      <c r="B7" s="6" t="n">
        <v>1079.704425</v>
      </c>
      <c r="C7" s="17" t="s">
        <v>89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43930.430150463</v>
      </c>
      <c r="B8" s="6" t="n">
        <v>607.62</v>
      </c>
      <c r="C8" s="17" t="s">
        <v>89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43930.432060185</v>
      </c>
      <c r="B9" s="6" t="n">
        <v>1078.13</v>
      </c>
      <c r="C9" s="17" t="s">
        <v>89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43943.465821759</v>
      </c>
      <c r="B10" s="6" t="n">
        <v>973.029112</v>
      </c>
      <c r="C10" s="17" t="s">
        <v>89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43943.467546296</v>
      </c>
      <c r="B11" s="6" t="n">
        <v>391.78</v>
      </c>
      <c r="C11" s="17" t="s">
        <v>89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43943.468831019</v>
      </c>
      <c r="B12" s="6" t="n">
        <v>1602.8</v>
      </c>
      <c r="C12" s="17" t="s">
        <v>89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43945.430543981</v>
      </c>
      <c r="B13" s="6" t="n">
        <v>608.5449</v>
      </c>
      <c r="C13" s="17" t="s">
        <v>89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43948.557928241</v>
      </c>
      <c r="B14" s="6" t="n">
        <v>1010.23</v>
      </c>
      <c r="C14" s="17" t="s">
        <v>89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43948.560300926</v>
      </c>
      <c r="B15" s="6" t="n">
        <v>1758.87</v>
      </c>
      <c r="C15" s="17" t="s">
        <v>89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43949.535613426</v>
      </c>
      <c r="B16" s="6" t="n">
        <v>1974.144</v>
      </c>
      <c r="C16" s="17" t="s">
        <v>89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 t="n">
        <v>43950.447233796</v>
      </c>
      <c r="B17" s="6" t="n">
        <v>1026.07</v>
      </c>
      <c r="C17" s="17" t="s">
        <v>89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 t="n">
        <v>43951.427326389</v>
      </c>
      <c r="B18" s="6" t="n">
        <v>1450.207392</v>
      </c>
      <c r="C18" s="17" t="s">
        <v>89</v>
      </c>
      <c r="D18" s="17"/>
      <c r="E18" s="17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4" t="n">
        <v>43957</v>
      </c>
      <c r="B19" s="6" t="n">
        <v>-7.5</v>
      </c>
      <c r="C19" s="17" t="s">
        <v>90</v>
      </c>
      <c r="D19" s="17"/>
      <c r="E19" s="17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4" t="n">
        <v>43957.431828704</v>
      </c>
      <c r="B20" s="6" t="n">
        <v>1539.11</v>
      </c>
      <c r="C20" s="17" t="s">
        <v>89</v>
      </c>
      <c r="D20" s="17"/>
      <c r="E20" s="17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4" t="n">
        <v>43957.4334375</v>
      </c>
      <c r="B21" s="6" t="n">
        <v>615.65</v>
      </c>
      <c r="C21" s="17" t="s">
        <v>89</v>
      </c>
      <c r="D21" s="17"/>
      <c r="E21" s="17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4" t="n">
        <v>43957.49431713</v>
      </c>
      <c r="B22" s="6" t="n">
        <v>320.3</v>
      </c>
      <c r="C22" s="17" t="s">
        <v>89</v>
      </c>
      <c r="D22" s="17"/>
      <c r="E22" s="17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4" t="n">
        <v>43959</v>
      </c>
      <c r="B23" s="6" t="n">
        <v>-18.1</v>
      </c>
      <c r="C23" s="17" t="s">
        <v>91</v>
      </c>
      <c r="D23" s="17"/>
      <c r="E23" s="17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4" t="n">
        <v>43959.552847222</v>
      </c>
      <c r="B24" s="6" t="n">
        <v>2009.309159</v>
      </c>
      <c r="C24" s="17" t="s">
        <v>89</v>
      </c>
      <c r="D24" s="17"/>
      <c r="E24" s="17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4" t="n">
        <v>43962</v>
      </c>
      <c r="B25" s="6" t="n">
        <v>-31.5</v>
      </c>
      <c r="C25" s="17" t="s">
        <v>92</v>
      </c>
      <c r="D25" s="17"/>
      <c r="E25" s="17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4" t="n">
        <v>43963</v>
      </c>
      <c r="B26" s="6" t="n">
        <v>-30</v>
      </c>
      <c r="C26" s="17" t="s">
        <v>93</v>
      </c>
      <c r="D26" s="17"/>
      <c r="E26" s="17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4" t="n">
        <v>43966.548993056</v>
      </c>
      <c r="B27" s="6" t="n">
        <v>1868.79</v>
      </c>
      <c r="C27" s="17" t="s">
        <v>89</v>
      </c>
      <c r="D27" s="17"/>
      <c r="E27" s="17"/>
      <c r="F27" s="6" t="s">
        <f>=A27-A26</f>
      </c>
      <c r="G27" s="6" t="s">
        <f>=B27+G26</f>
      </c>
      <c r="H27" s="6" t="s">
        <f>=F27*G26</f>
      </c>
    </row>
    <row collapsed="false" customFormat="false" customHeight="false" hidden="false" ht="12.1" outlineLevel="0" r="28">
      <c r="A28" s="14" t="n">
        <v>43966.719571759</v>
      </c>
      <c r="B28" s="6" t="n">
        <v>30</v>
      </c>
      <c r="C28" s="17" t="s">
        <v>94</v>
      </c>
      <c r="D28" s="17"/>
      <c r="E28" s="17"/>
      <c r="F28" s="6" t="s">
        <f>=A28-A27</f>
      </c>
      <c r="G28" s="6" t="s">
        <f>=B28+G27</f>
      </c>
      <c r="H28" s="6" t="s">
        <f>=F28*G27</f>
      </c>
    </row>
    <row collapsed="false" customFormat="false" customHeight="false" hidden="false" ht="12.1" outlineLevel="0" r="29">
      <c r="A29" s="14" t="n">
        <v>43969</v>
      </c>
      <c r="B29" s="6" t="n">
        <v>-1000</v>
      </c>
      <c r="C29" s="17" t="s">
        <v>95</v>
      </c>
      <c r="D29" s="17"/>
      <c r="E29" s="17"/>
      <c r="F29" s="6" t="s">
        <f>=A29-A28</f>
      </c>
      <c r="G29" s="6" t="s">
        <f>=B29+G28</f>
      </c>
      <c r="H29" s="6" t="s">
        <f>=F29*G28</f>
      </c>
    </row>
    <row collapsed="false" customFormat="false" customHeight="false" hidden="false" ht="12.1" outlineLevel="0" r="30">
      <c r="A30" s="14" t="n">
        <v>43973.511377315</v>
      </c>
      <c r="B30" s="6" t="n">
        <v>801.8</v>
      </c>
      <c r="C30" s="17" t="s">
        <v>89</v>
      </c>
      <c r="D30" s="17"/>
      <c r="E30" s="17"/>
      <c r="F30" s="6" t="s">
        <f>=A30-A29</f>
      </c>
      <c r="G30" s="6" t="s">
        <f>=B30+G29</f>
      </c>
      <c r="H30" s="6" t="s">
        <f>=F30*G29</f>
      </c>
    </row>
    <row collapsed="false" customFormat="false" customHeight="false" hidden="false" ht="12.1" outlineLevel="0" r="31">
      <c r="A31" s="14" t="n">
        <v>43973.616041667</v>
      </c>
      <c r="B31" s="6" t="n">
        <v>-1400</v>
      </c>
      <c r="C31" s="17" t="s">
        <v>95</v>
      </c>
      <c r="D31" s="17"/>
      <c r="E31" s="17"/>
      <c r="F31" s="6" t="s">
        <f>=A31-A30</f>
      </c>
      <c r="G31" s="6" t="s">
        <f>=B31+G30</f>
      </c>
      <c r="H31" s="6" t="s">
        <f>=F31*G30</f>
      </c>
    </row>
    <row collapsed="false" customFormat="false" customHeight="false" hidden="false" ht="12.1" outlineLevel="0" r="32">
      <c r="A32" s="14" t="n">
        <v>43976.763472222</v>
      </c>
      <c r="B32" s="6" t="n">
        <v>827.08</v>
      </c>
      <c r="C32" s="17" t="s">
        <v>89</v>
      </c>
      <c r="D32" s="17"/>
      <c r="E32" s="17"/>
      <c r="F32" s="6" t="s">
        <f>=A32-A31</f>
      </c>
      <c r="G32" s="6" t="s">
        <f>=B32+G31</f>
      </c>
      <c r="H32" s="6" t="s">
        <f>=F32*G31</f>
      </c>
    </row>
    <row collapsed="false" customFormat="false" customHeight="false" hidden="false" ht="12.1" outlineLevel="0" r="33">
      <c r="A33" s="14" t="n">
        <v>43978.863530093</v>
      </c>
      <c r="B33" s="6" t="n">
        <v>18.1</v>
      </c>
      <c r="C33" s="17" t="s">
        <v>96</v>
      </c>
      <c r="D33" s="17"/>
      <c r="E33" s="17"/>
      <c r="F33" s="6" t="s">
        <f>=A33-A32</f>
      </c>
      <c r="G33" s="6" t="s">
        <f>=B33+G32</f>
      </c>
      <c r="H33" s="6" t="s">
        <f>=F33*G32</f>
      </c>
    </row>
    <row collapsed="false" customFormat="false" customHeight="false" hidden="false" ht="12.1" outlineLevel="0" r="34">
      <c r="A34" s="14" t="n">
        <v>43979</v>
      </c>
      <c r="B34" s="6" t="n">
        <v>-10.04</v>
      </c>
      <c r="C34" s="17" t="s">
        <v>97</v>
      </c>
      <c r="D34" s="17"/>
      <c r="E34" s="17"/>
      <c r="F34" s="6" t="s">
        <f>=A34-A33</f>
      </c>
      <c r="G34" s="6" t="s">
        <f>=B34+G33</f>
      </c>
      <c r="H34" s="6" t="s">
        <f>=F34*G33</f>
      </c>
    </row>
    <row collapsed="false" customFormat="false" customHeight="false" hidden="false" ht="12.1" outlineLevel="0" r="35">
      <c r="A35" s="14" t="n">
        <v>43979.566018519</v>
      </c>
      <c r="B35" s="6" t="n">
        <v>1349.24</v>
      </c>
      <c r="C35" s="17" t="s">
        <v>89</v>
      </c>
      <c r="D35" s="17"/>
      <c r="E35" s="17"/>
      <c r="F35" s="6" t="s">
        <f>=A35-A34</f>
      </c>
      <c r="G35" s="6" t="s">
        <f>=B35+G34</f>
      </c>
      <c r="H35" s="6" t="s">
        <f>=F35*G34</f>
      </c>
    </row>
    <row collapsed="false" customFormat="false" customHeight="false" hidden="false" ht="12.1" outlineLevel="0" r="36">
      <c r="A36" s="14" t="n">
        <v>43979.572627315</v>
      </c>
      <c r="B36" s="6" t="n">
        <v>1113.33</v>
      </c>
      <c r="C36" s="17" t="s">
        <v>89</v>
      </c>
      <c r="D36" s="17"/>
      <c r="E36" s="17"/>
      <c r="F36" s="6" t="s">
        <f>=A36-A35</f>
      </c>
      <c r="G36" s="6" t="s">
        <f>=B36+G35</f>
      </c>
      <c r="H36" s="6" t="s">
        <f>=F36*G35</f>
      </c>
    </row>
    <row collapsed="false" customFormat="false" customHeight="false" hidden="false" ht="12.1" outlineLevel="0" r="37">
      <c r="A37" s="14" t="n">
        <v>43979.577141204</v>
      </c>
      <c r="B37" s="6" t="n">
        <v>4072.39</v>
      </c>
      <c r="C37" s="17" t="s">
        <v>89</v>
      </c>
      <c r="D37" s="17"/>
      <c r="E37" s="17"/>
      <c r="F37" s="6" t="s">
        <f>=A37-A36</f>
      </c>
      <c r="G37" s="6" t="s">
        <f>=B37+G36</f>
      </c>
      <c r="H37" s="6" t="s">
        <f>=F37*G36</f>
      </c>
    </row>
    <row collapsed="false" customFormat="false" customHeight="false" hidden="false" ht="12.1" outlineLevel="0" r="38">
      <c r="A38" s="14" t="n">
        <v>43979.585590278</v>
      </c>
      <c r="B38" s="6" t="n">
        <v>1389.36</v>
      </c>
      <c r="C38" s="17" t="s">
        <v>89</v>
      </c>
      <c r="D38" s="17"/>
      <c r="E38" s="17"/>
      <c r="F38" s="6" t="s">
        <f>=A38-A37</f>
      </c>
      <c r="G38" s="6" t="s">
        <f>=B38+G37</f>
      </c>
      <c r="H38" s="6" t="s">
        <f>=F38*G37</f>
      </c>
    </row>
    <row collapsed="false" customFormat="false" customHeight="false" hidden="false" ht="12.1" outlineLevel="0" r="39">
      <c r="A39" s="14" t="n">
        <v>43980</v>
      </c>
      <c r="B39" s="6" t="n">
        <v>-0.28</v>
      </c>
      <c r="C39" s="17" t="s">
        <v>98</v>
      </c>
      <c r="D39" s="17"/>
      <c r="E39" s="17"/>
      <c r="F39" s="6" t="s">
        <f>=A39-A38</f>
      </c>
      <c r="G39" s="6" t="s">
        <f>=B39+G38</f>
      </c>
      <c r="H39" s="6" t="s">
        <f>=F39*G38</f>
      </c>
    </row>
    <row collapsed="false" customFormat="false" customHeight="false" hidden="false" ht="12.1" outlineLevel="0" r="40">
      <c r="A40" s="14" t="n">
        <v>43983.704791667</v>
      </c>
      <c r="B40" s="6" t="n">
        <v>3538.59</v>
      </c>
      <c r="C40" s="17" t="s">
        <v>89</v>
      </c>
      <c r="D40" s="17"/>
      <c r="E40" s="17"/>
      <c r="F40" s="6" t="s">
        <f>=A40-A39</f>
      </c>
      <c r="G40" s="6" t="s">
        <f>=B40+G39</f>
      </c>
      <c r="H40" s="6" t="s">
        <f>=F40*G39</f>
      </c>
    </row>
    <row collapsed="false" customFormat="false" customHeight="false" hidden="false" ht="12.1" outlineLevel="0" r="41">
      <c r="A41" s="14" t="n">
        <v>43983.722303241</v>
      </c>
      <c r="B41" s="6" t="n">
        <v>1508.43264</v>
      </c>
      <c r="C41" s="17" t="s">
        <v>89</v>
      </c>
      <c r="D41" s="17"/>
      <c r="E41" s="17"/>
      <c r="F41" s="6" t="s">
        <f>=A41-A40</f>
      </c>
      <c r="G41" s="6" t="s">
        <f>=B41+G40</f>
      </c>
      <c r="H41" s="6" t="s">
        <f>=F41*G40</f>
      </c>
    </row>
    <row collapsed="false" customFormat="false" customHeight="false" hidden="false" ht="12.1" outlineLevel="0" r="42">
      <c r="A42" s="14" t="n">
        <v>43984.774641204</v>
      </c>
      <c r="B42" s="6" t="n">
        <v>1474.39611</v>
      </c>
      <c r="C42" s="17" t="s">
        <v>89</v>
      </c>
      <c r="D42" s="17"/>
      <c r="E42" s="17"/>
      <c r="F42" s="6" t="s">
        <f>=A42-A41</f>
      </c>
      <c r="G42" s="6" t="s">
        <f>=B42+G41</f>
      </c>
      <c r="H42" s="6" t="s">
        <f>=F42*G41</f>
      </c>
    </row>
    <row collapsed="false" customFormat="false" customHeight="false" hidden="false" ht="12.1" outlineLevel="0" r="43">
      <c r="A43" s="14" t="n">
        <v>43985.584525463</v>
      </c>
      <c r="B43" s="6" t="n">
        <v>1335.6</v>
      </c>
      <c r="C43" s="17" t="s">
        <v>89</v>
      </c>
      <c r="D43" s="17"/>
      <c r="E43" s="17"/>
      <c r="F43" s="6" t="s">
        <f>=A43-A42</f>
      </c>
      <c r="G43" s="6" t="s">
        <f>=B43+G42</f>
      </c>
      <c r="H43" s="6" t="s">
        <f>=F43*G42</f>
      </c>
    </row>
    <row collapsed="false" customFormat="false" customHeight="false" hidden="false" ht="12.1" outlineLevel="0" r="44">
      <c r="A44" s="14" t="n">
        <v>43987.447326389</v>
      </c>
      <c r="B44" s="6" t="n">
        <v>28.986342</v>
      </c>
      <c r="C44" s="17" t="s">
        <v>99</v>
      </c>
      <c r="D44" s="17"/>
      <c r="E44" s="17"/>
      <c r="F44" s="6" t="s">
        <f>=A44-A43</f>
      </c>
      <c r="G44" s="6" t="s">
        <f>=B44+G43</f>
      </c>
      <c r="H44" s="6" t="s">
        <f>=F44*G43</f>
      </c>
    </row>
    <row collapsed="false" customFormat="false" customHeight="false" hidden="false" ht="12.1" outlineLevel="0" r="45">
      <c r="A45" s="14" t="n">
        <v>43987.553321759</v>
      </c>
      <c r="B45" s="6" t="n">
        <v>1253.75</v>
      </c>
      <c r="C45" s="17" t="s">
        <v>89</v>
      </c>
      <c r="D45" s="17"/>
      <c r="E45" s="17"/>
      <c r="F45" s="6" t="s">
        <f>=A45-A44</f>
      </c>
      <c r="G45" s="6" t="s">
        <f>=B45+G44</f>
      </c>
      <c r="H45" s="6" t="s">
        <f>=F45*G44</f>
      </c>
    </row>
    <row collapsed="false" customFormat="false" customHeight="false" hidden="false" ht="12.1" outlineLevel="0" r="46">
      <c r="A46" s="14" t="n">
        <v>43990</v>
      </c>
      <c r="B46" s="6" t="n">
        <v>-28.3</v>
      </c>
      <c r="C46" s="17" t="s">
        <v>100</v>
      </c>
      <c r="D46" s="17"/>
      <c r="E46" s="17"/>
      <c r="F46" s="6" t="s">
        <f>=A46-A45</f>
      </c>
      <c r="G46" s="6" t="s">
        <f>=B46+G45</f>
      </c>
      <c r="H46" s="6" t="s">
        <f>=F46*G45</f>
      </c>
    </row>
    <row collapsed="false" customFormat="false" customHeight="false" hidden="false" ht="12.1" outlineLevel="0" r="47">
      <c r="A47" s="14" t="n">
        <v>43990.440891204</v>
      </c>
      <c r="B47" s="6" t="n">
        <v>1356.852663</v>
      </c>
      <c r="C47" s="17" t="s">
        <v>89</v>
      </c>
      <c r="D47" s="17"/>
      <c r="E47" s="17"/>
      <c r="F47" s="6" t="s">
        <f>=A47-A46</f>
      </c>
      <c r="G47" s="6" t="s">
        <f>=B47+G46</f>
      </c>
      <c r="H47" s="6" t="s">
        <f>=F47*G46</f>
      </c>
    </row>
    <row collapsed="false" customFormat="false" customHeight="false" hidden="false" ht="12.1" outlineLevel="0" r="48">
      <c r="A48" s="14" t="n">
        <v>43991</v>
      </c>
      <c r="B48" s="6" t="n">
        <v>-31.2</v>
      </c>
      <c r="C48" s="17" t="s">
        <v>101</v>
      </c>
      <c r="D48" s="17"/>
      <c r="E48" s="17"/>
      <c r="F48" s="6" t="s">
        <f>=A48-A47</f>
      </c>
      <c r="G48" s="6" t="s">
        <f>=B48+G47</f>
      </c>
      <c r="H48" s="6" t="s">
        <f>=F48*G47</f>
      </c>
    </row>
    <row collapsed="false" customFormat="false" customHeight="false" hidden="false" ht="12.1" outlineLevel="0" r="49">
      <c r="A49" s="14" t="n">
        <v>43991.424641204</v>
      </c>
      <c r="B49" s="6" t="n">
        <v>364.09</v>
      </c>
      <c r="C49" s="17" t="s">
        <v>89</v>
      </c>
      <c r="D49" s="17"/>
      <c r="E49" s="17"/>
      <c r="F49" s="6" t="s">
        <f>=A49-A48</f>
      </c>
      <c r="G49" s="6" t="s">
        <f>=B49+G48</f>
      </c>
      <c r="H49" s="6" t="s">
        <f>=F49*G48</f>
      </c>
    </row>
    <row collapsed="false" customFormat="false" customHeight="false" hidden="false" ht="12.1" outlineLevel="0" r="50">
      <c r="A50" s="14" t="n">
        <v>43991.519976852</v>
      </c>
      <c r="B50" s="6" t="n">
        <v>-1300</v>
      </c>
      <c r="C50" s="17" t="s">
        <v>95</v>
      </c>
      <c r="D50" s="17"/>
      <c r="E50" s="17"/>
      <c r="F50" s="6" t="s">
        <f>=A50-A49</f>
      </c>
      <c r="G50" s="6" t="s">
        <f>=B50+G49</f>
      </c>
      <c r="H50" s="6" t="s">
        <f>=F50*G49</f>
      </c>
    </row>
    <row collapsed="false" customFormat="false" customHeight="false" hidden="false" ht="12.1" outlineLevel="0" r="51">
      <c r="A51" s="14" t="n">
        <v>43992.422210648</v>
      </c>
      <c r="B51" s="6" t="n">
        <v>1721.05</v>
      </c>
      <c r="C51" s="17" t="s">
        <v>89</v>
      </c>
      <c r="D51" s="17"/>
      <c r="E51" s="17"/>
      <c r="F51" s="6" t="s">
        <f>=A51-A50</f>
      </c>
      <c r="G51" s="6" t="s">
        <f>=B51+G50</f>
      </c>
      <c r="H51" s="6" t="s">
        <f>=F51*G50</f>
      </c>
    </row>
    <row collapsed="false" customFormat="false" customHeight="false" hidden="false" ht="12.1" outlineLevel="0" r="52">
      <c r="A52" s="14" t="n">
        <v>43993.440069444</v>
      </c>
      <c r="B52" s="6" t="n">
        <v>1407.82</v>
      </c>
      <c r="C52" s="17" t="s">
        <v>89</v>
      </c>
      <c r="D52" s="17"/>
      <c r="E52" s="17"/>
      <c r="F52" s="6" t="s">
        <f>=A52-A51</f>
      </c>
      <c r="G52" s="6" t="s">
        <f>=B52+G51</f>
      </c>
      <c r="H52" s="6" t="s">
        <f>=F52*G51</f>
      </c>
    </row>
    <row collapsed="false" customFormat="false" customHeight="false" hidden="false" ht="12.1" outlineLevel="0" r="53">
      <c r="A53" s="14" t="n">
        <v>43997.765798611</v>
      </c>
      <c r="B53" s="6" t="n">
        <v>1167.1</v>
      </c>
      <c r="C53" s="17" t="s">
        <v>89</v>
      </c>
      <c r="D53" s="17"/>
      <c r="E53" s="17"/>
      <c r="F53" s="6" t="s">
        <f>=A53-A52</f>
      </c>
      <c r="G53" s="6" t="s">
        <f>=B53+G52</f>
      </c>
      <c r="H53" s="6" t="s">
        <f>=F53*G52</f>
      </c>
    </row>
    <row collapsed="false" customFormat="false" customHeight="false" hidden="false" ht="12.1" outlineLevel="0" r="54">
      <c r="A54" s="14" t="n">
        <v>43997.811458333</v>
      </c>
      <c r="B54" s="6" t="n">
        <v>1327.831699</v>
      </c>
      <c r="C54" s="17" t="s">
        <v>89</v>
      </c>
      <c r="D54" s="17"/>
      <c r="E54" s="17"/>
      <c r="F54" s="6" t="s">
        <f>=A54-A53</f>
      </c>
      <c r="G54" s="6" t="s">
        <f>=B54+G53</f>
      </c>
      <c r="H54" s="6" t="s">
        <f>=F54*G53</f>
      </c>
    </row>
    <row collapsed="false" customFormat="false" customHeight="false" hidden="false" ht="12.1" outlineLevel="0" r="55">
      <c r="A55" s="14" t="n">
        <v>43998.420277778</v>
      </c>
      <c r="B55" s="6" t="n">
        <v>1277.23</v>
      </c>
      <c r="C55" s="17" t="s">
        <v>89</v>
      </c>
      <c r="D55" s="17"/>
      <c r="E55" s="17"/>
      <c r="F55" s="6" t="s">
        <f>=A55-A54</f>
      </c>
      <c r="G55" s="6" t="s">
        <f>=B55+G54</f>
      </c>
      <c r="H55" s="6" t="s">
        <f>=F55*G54</f>
      </c>
    </row>
    <row collapsed="false" customFormat="false" customHeight="false" hidden="false" ht="12.1" outlineLevel="0" r="56">
      <c r="A56" s="14" t="n">
        <v>43998.51755787</v>
      </c>
      <c r="B56" s="6" t="n">
        <v>19.7106</v>
      </c>
      <c r="C56" s="17" t="s">
        <v>102</v>
      </c>
      <c r="D56" s="17"/>
      <c r="E56" s="17"/>
      <c r="F56" s="6" t="s">
        <f>=A56-A55</f>
      </c>
      <c r="G56" s="6" t="s">
        <f>=B56+G55</f>
      </c>
      <c r="H56" s="6" t="s">
        <f>=F56*G55</f>
      </c>
    </row>
    <row collapsed="false" customFormat="false" customHeight="false" hidden="false" ht="12.1" outlineLevel="0" r="57">
      <c r="A57" s="14" t="n">
        <v>43998.536759259</v>
      </c>
      <c r="B57" s="6" t="n">
        <v>9.8553</v>
      </c>
      <c r="C57" s="17" t="s">
        <v>103</v>
      </c>
      <c r="D57" s="17"/>
      <c r="E57" s="17"/>
      <c r="F57" s="6" t="s">
        <f>=A57-A56</f>
      </c>
      <c r="G57" s="6" t="s">
        <f>=B57+G56</f>
      </c>
      <c r="H57" s="6" t="s">
        <f>=F57*G56</f>
      </c>
    </row>
    <row collapsed="false" customFormat="false" customHeight="false" hidden="false" ht="12.1" outlineLevel="0" r="58">
      <c r="A58" s="14" t="n">
        <v>44000.507256944</v>
      </c>
      <c r="B58" s="6" t="n">
        <v>537.2</v>
      </c>
      <c r="C58" s="17" t="s">
        <v>89</v>
      </c>
      <c r="D58" s="17"/>
      <c r="E58" s="17"/>
      <c r="F58" s="6" t="s">
        <f>=A58-A57</f>
      </c>
      <c r="G58" s="6" t="s">
        <f>=B58+G57</f>
      </c>
      <c r="H58" s="6" t="s">
        <f>=F58*G57</f>
      </c>
    </row>
    <row collapsed="false" customFormat="false" customHeight="false" hidden="false" ht="12.1" outlineLevel="0" r="59">
      <c r="A59" s="14" t="n">
        <v>44005.576516204</v>
      </c>
      <c r="B59" s="6" t="n">
        <v>19608.65</v>
      </c>
      <c r="C59" s="17" t="s">
        <v>89</v>
      </c>
      <c r="D59" s="17"/>
      <c r="E59" s="17"/>
      <c r="F59" s="6" t="s">
        <f>=A59-A58</f>
      </c>
      <c r="G59" s="6" t="s">
        <f>=B59+G58</f>
      </c>
      <c r="H59" s="6" t="s">
        <f>=F59*G58</f>
      </c>
    </row>
    <row collapsed="false" customFormat="false" customHeight="false" hidden="false" ht="12.1" outlineLevel="0" r="60">
      <c r="A60" s="14" t="n">
        <v>44005.653993056</v>
      </c>
      <c r="B60" s="6" t="n">
        <v>28.3</v>
      </c>
      <c r="C60" s="17" t="s">
        <v>104</v>
      </c>
      <c r="D60" s="17"/>
      <c r="E60" s="17"/>
      <c r="F60" s="6" t="s">
        <f>=A60-A59</f>
      </c>
      <c r="G60" s="6" t="s">
        <f>=B60+G59</f>
      </c>
      <c r="H60" s="6" t="s">
        <f>=F60*G59</f>
      </c>
    </row>
    <row collapsed="false" customFormat="false" customHeight="false" hidden="false" ht="12.1" outlineLevel="0" r="61">
      <c r="A61" s="14" t="n">
        <v>44007.431365741</v>
      </c>
      <c r="B61" s="6" t="n">
        <v>846.34</v>
      </c>
      <c r="C61" s="17" t="s">
        <v>89</v>
      </c>
      <c r="D61" s="17"/>
      <c r="E61" s="17"/>
      <c r="F61" s="6" t="s">
        <f>=A61-A60</f>
      </c>
      <c r="G61" s="6" t="s">
        <f>=B61+G60</f>
      </c>
      <c r="H61" s="6" t="s">
        <f>=F61*G60</f>
      </c>
    </row>
    <row collapsed="false" customFormat="false" customHeight="false" hidden="false" ht="12.1" outlineLevel="0" r="62">
      <c r="A62" s="14" t="n">
        <v>44008.506053241</v>
      </c>
      <c r="B62" s="6" t="n">
        <v>31.2</v>
      </c>
      <c r="C62" s="17" t="s">
        <v>105</v>
      </c>
      <c r="D62" s="17"/>
      <c r="E62" s="17"/>
      <c r="F62" s="6" t="s">
        <f>=A62-A61</f>
      </c>
      <c r="G62" s="6" t="s">
        <f>=B62+G61</f>
      </c>
      <c r="H62" s="6" t="s">
        <f>=F62*G61</f>
      </c>
    </row>
    <row collapsed="false" customFormat="false" customHeight="false" hidden="false" ht="12.1" outlineLevel="0" r="63">
      <c r="A63" s="14" t="n">
        <v>44008.553726852</v>
      </c>
      <c r="B63" s="6" t="n">
        <v>578.74</v>
      </c>
      <c r="C63" s="17" t="s">
        <v>89</v>
      </c>
      <c r="D63" s="17"/>
      <c r="E63" s="17"/>
      <c r="F63" s="6" t="s">
        <f>=A63-A62</f>
      </c>
      <c r="G63" s="6" t="s">
        <f>=B63+G62</f>
      </c>
      <c r="H63" s="6" t="s">
        <f>=F63*G62</f>
      </c>
    </row>
    <row collapsed="false" customFormat="false" customHeight="false" hidden="false" ht="12.1" outlineLevel="0" r="64">
      <c r="A64" s="14" t="n">
        <v>44011</v>
      </c>
      <c r="B64" s="6" t="n">
        <v>-34.5642</v>
      </c>
      <c r="C64" s="17" t="s">
        <v>106</v>
      </c>
      <c r="D64" s="17"/>
      <c r="E64" s="17"/>
      <c r="F64" s="6" t="s">
        <f>=A64-A63</f>
      </c>
      <c r="G64" s="6" t="s">
        <f>=B64+G63</f>
      </c>
      <c r="H64" s="6" t="s">
        <f>=F64*G63</f>
      </c>
    </row>
    <row collapsed="false" customFormat="false" customHeight="false" hidden="false" ht="12.1" outlineLevel="0" r="65">
      <c r="A65" s="14" t="n">
        <v>44014.710231481</v>
      </c>
      <c r="B65" s="6" t="n">
        <v>1434.5</v>
      </c>
      <c r="C65" s="17" t="s">
        <v>89</v>
      </c>
      <c r="D65" s="17"/>
      <c r="E65" s="17"/>
      <c r="F65" s="6" t="s">
        <f>=A65-A64</f>
      </c>
      <c r="G65" s="6" t="s">
        <f>=B65+G64</f>
      </c>
      <c r="H65" s="6" t="s">
        <f>=F65*G64</f>
      </c>
    </row>
    <row collapsed="false" customFormat="false" customHeight="false" hidden="false" ht="12.1" outlineLevel="0" r="66">
      <c r="A66" s="14" t="n">
        <v>44014.710625</v>
      </c>
      <c r="B66" s="6" t="n">
        <v>544.6</v>
      </c>
      <c r="C66" s="17" t="s">
        <v>89</v>
      </c>
      <c r="D66" s="17"/>
      <c r="E66" s="17"/>
      <c r="F66" s="6" t="s">
        <f>=A66-A65</f>
      </c>
      <c r="G66" s="6" t="s">
        <f>=B66+G65</f>
      </c>
      <c r="H66" s="6" t="s">
        <f>=F66*G65</f>
      </c>
    </row>
    <row collapsed="false" customFormat="false" customHeight="false" hidden="false" ht="12.1" outlineLevel="0" r="67">
      <c r="A67" s="14" t="n">
        <v>44014.7159375</v>
      </c>
      <c r="B67" s="6" t="n">
        <v>4242.19</v>
      </c>
      <c r="C67" s="17" t="s">
        <v>89</v>
      </c>
      <c r="D67" s="17"/>
      <c r="E67" s="17"/>
      <c r="F67" s="6" t="s">
        <f>=A67-A66</f>
      </c>
      <c r="G67" s="6" t="s">
        <f>=B67+G66</f>
      </c>
      <c r="H67" s="6" t="s">
        <f>=F67*G66</f>
      </c>
    </row>
    <row collapsed="false" customFormat="false" customHeight="false" hidden="false" ht="12.1" outlineLevel="0" r="68">
      <c r="A68" s="14" t="n">
        <v>44015.748472222</v>
      </c>
      <c r="B68" s="6" t="n">
        <v>1758.46</v>
      </c>
      <c r="C68" s="17" t="s">
        <v>89</v>
      </c>
      <c r="D68" s="17"/>
      <c r="E68" s="17"/>
      <c r="F68" s="6" t="s">
        <f>=A68-A67</f>
      </c>
      <c r="G68" s="6" t="s">
        <f>=B68+G67</f>
      </c>
      <c r="H68" s="6" t="s">
        <f>=F68*G67</f>
      </c>
    </row>
    <row collapsed="false" customFormat="false" customHeight="false" hidden="false" ht="12.1" outlineLevel="0" r="69">
      <c r="A69" s="14" t="n">
        <v>44015.748587963</v>
      </c>
      <c r="B69" s="6" t="n">
        <v>1758.26</v>
      </c>
      <c r="C69" s="17" t="s">
        <v>89</v>
      </c>
      <c r="D69" s="17"/>
      <c r="E69" s="17"/>
      <c r="F69" s="6" t="s">
        <f>=A69-A68</f>
      </c>
      <c r="G69" s="6" t="s">
        <f>=B69+G68</f>
      </c>
      <c r="H69" s="6" t="s">
        <f>=F69*G68</f>
      </c>
    </row>
    <row collapsed="false" customFormat="false" customHeight="false" hidden="false" ht="12.1" outlineLevel="0" r="70">
      <c r="A70" s="14" t="n">
        <v>44019.806157407</v>
      </c>
      <c r="B70" s="6" t="n">
        <v>-1900</v>
      </c>
      <c r="C70" s="17" t="s">
        <v>95</v>
      </c>
      <c r="D70" s="17"/>
      <c r="E70" s="17"/>
      <c r="F70" s="6" t="s">
        <f>=A70-A69</f>
      </c>
      <c r="G70" s="6" t="s">
        <f>=B70+G69</f>
      </c>
      <c r="H70" s="6" t="s">
        <f>=F70*G69</f>
      </c>
    </row>
    <row collapsed="false" customFormat="false" customHeight="false" hidden="false" ht="12.1" outlineLevel="0" r="71">
      <c r="A71" s="14" t="n">
        <v>44021.717037037</v>
      </c>
      <c r="B71" s="6" t="n">
        <v>660.58</v>
      </c>
      <c r="C71" s="17" t="s">
        <v>89</v>
      </c>
      <c r="D71" s="17"/>
      <c r="E71" s="17"/>
      <c r="F71" s="6" t="s">
        <f>=A71-A70</f>
      </c>
      <c r="G71" s="6" t="s">
        <f>=B71+G70</f>
      </c>
      <c r="H71" s="6" t="s">
        <f>=F71*G70</f>
      </c>
    </row>
    <row collapsed="false" customFormat="false" customHeight="false" hidden="false" ht="12.1" outlineLevel="0" r="72">
      <c r="A72" s="14" t="n">
        <v>44021.722511574</v>
      </c>
      <c r="B72" s="6" t="n">
        <v>1555.96</v>
      </c>
      <c r="C72" s="17" t="s">
        <v>89</v>
      </c>
      <c r="D72" s="17"/>
      <c r="E72" s="17"/>
      <c r="F72" s="6" t="s">
        <f>=A72-A71</f>
      </c>
      <c r="G72" s="6" t="s">
        <f>=B72+G71</f>
      </c>
      <c r="H72" s="6" t="s">
        <f>=F72*G71</f>
      </c>
    </row>
    <row collapsed="false" customFormat="false" customHeight="false" hidden="false" ht="12.1" outlineLevel="0" r="73">
      <c r="A73" s="14" t="n">
        <v>44022</v>
      </c>
      <c r="B73" s="6" t="n">
        <v>-7.5</v>
      </c>
      <c r="C73" s="17" t="s">
        <v>90</v>
      </c>
      <c r="D73" s="17"/>
      <c r="E73" s="17"/>
      <c r="F73" s="6" t="s">
        <f>=A73-A72</f>
      </c>
      <c r="G73" s="6" t="s">
        <f>=B73+G72</f>
      </c>
      <c r="H73" s="6" t="s">
        <f>=F73*G72</f>
      </c>
    </row>
    <row collapsed="false" customFormat="false" customHeight="false" hidden="false" ht="12.1" outlineLevel="0" r="74">
      <c r="A74" s="14" t="n">
        <v>44022.812916667</v>
      </c>
      <c r="B74" s="6" t="n">
        <v>5124.83</v>
      </c>
      <c r="C74" s="17" t="s">
        <v>89</v>
      </c>
      <c r="D74" s="17"/>
      <c r="E74" s="17"/>
      <c r="F74" s="6" t="s">
        <f>=A74-A73</f>
      </c>
      <c r="G74" s="6" t="s">
        <f>=B74+G73</f>
      </c>
      <c r="H74" s="6" t="s">
        <f>=F74*G73</f>
      </c>
    </row>
    <row collapsed="false" customFormat="false" customHeight="false" hidden="false" ht="12.1" outlineLevel="0" r="75">
      <c r="A75" s="14" t="n">
        <v>44023</v>
      </c>
      <c r="B75" s="6" t="n">
        <v>-60</v>
      </c>
      <c r="C75" s="17" t="s">
        <v>107</v>
      </c>
      <c r="D75" s="17"/>
      <c r="E75" s="17"/>
      <c r="F75" s="6" t="s">
        <f>=A75-A74</f>
      </c>
      <c r="G75" s="6" t="s">
        <f>=B75+G74</f>
      </c>
      <c r="H75" s="6" t="s">
        <f>=F75*G74</f>
      </c>
    </row>
    <row collapsed="false" customFormat="false" customHeight="false" hidden="false" ht="12.1" outlineLevel="0" r="76">
      <c r="A76" s="14" t="n">
        <v>44025</v>
      </c>
      <c r="B76" s="6" t="n">
        <v>-52.6</v>
      </c>
      <c r="C76" s="17" t="s">
        <v>108</v>
      </c>
      <c r="D76" s="17"/>
      <c r="E76" s="17"/>
      <c r="F76" s="6" t="s">
        <f>=A76-A75</f>
      </c>
      <c r="G76" s="6" t="s">
        <f>=B76+G75</f>
      </c>
      <c r="H76" s="6" t="s">
        <f>=F76*G75</f>
      </c>
    </row>
    <row collapsed="false" customFormat="false" customHeight="false" hidden="false" ht="12.1" outlineLevel="0" r="77">
      <c r="A77" s="14" t="n">
        <v>44025</v>
      </c>
      <c r="B77" s="6" t="n">
        <v>-32.1</v>
      </c>
      <c r="C77" s="17" t="s">
        <v>109</v>
      </c>
      <c r="D77" s="17"/>
      <c r="E77" s="17"/>
      <c r="F77" s="6" t="s">
        <f>=A77-A76</f>
      </c>
      <c r="G77" s="6" t="s">
        <f>=B77+G76</f>
      </c>
      <c r="H77" s="6" t="s">
        <f>=F77*G76</f>
      </c>
    </row>
    <row collapsed="false" customFormat="false" customHeight="false" hidden="false" ht="12.1" outlineLevel="0" r="78">
      <c r="A78" s="14" t="n">
        <v>44025.650543981</v>
      </c>
      <c r="B78" s="6" t="n">
        <v>2667.98</v>
      </c>
      <c r="C78" s="17" t="s">
        <v>89</v>
      </c>
      <c r="D78" s="17"/>
      <c r="E78" s="17"/>
      <c r="F78" s="6" t="s">
        <f>=A78-A77</f>
      </c>
      <c r="G78" s="6" t="s">
        <f>=B78+G77</f>
      </c>
      <c r="H78" s="6" t="s">
        <f>=F78*G77</f>
      </c>
    </row>
    <row collapsed="false" customFormat="false" customHeight="false" hidden="false" ht="12.1" outlineLevel="0" r="79">
      <c r="A79" s="14" t="n">
        <v>44025.734398148</v>
      </c>
      <c r="B79" s="6" t="n">
        <v>785.35</v>
      </c>
      <c r="C79" s="17" t="s">
        <v>89</v>
      </c>
      <c r="D79" s="17"/>
      <c r="E79" s="17"/>
      <c r="F79" s="6" t="s">
        <f>=A79-A78</f>
      </c>
      <c r="G79" s="6" t="s">
        <f>=B79+G78</f>
      </c>
      <c r="H79" s="6" t="s">
        <f>=F79*G78</f>
      </c>
    </row>
    <row collapsed="false" customFormat="false" customHeight="false" hidden="false" ht="12.1" outlineLevel="0" r="80">
      <c r="A80" s="14" t="n">
        <v>44027.826759259</v>
      </c>
      <c r="B80" s="6" t="n">
        <v>7.5</v>
      </c>
      <c r="C80" s="17" t="s">
        <v>110</v>
      </c>
      <c r="D80" s="17"/>
      <c r="E80" s="17"/>
      <c r="F80" s="6" t="s">
        <f>=A80-A79</f>
      </c>
      <c r="G80" s="6" t="s">
        <f>=B80+G79</f>
      </c>
      <c r="H80" s="6" t="s">
        <f>=F80*G79</f>
      </c>
    </row>
    <row collapsed="false" customFormat="false" customHeight="false" hidden="false" ht="12.1" outlineLevel="0" r="81">
      <c r="A81" s="14" t="n">
        <v>44028</v>
      </c>
      <c r="B81" s="6" t="n">
        <v>-13</v>
      </c>
      <c r="C81" s="17" t="s">
        <v>111</v>
      </c>
      <c r="D81" s="17"/>
      <c r="E81" s="17"/>
      <c r="F81" s="6" t="s">
        <f>=A81-A80</f>
      </c>
      <c r="G81" s="6" t="s">
        <f>=B81+G80</f>
      </c>
      <c r="H81" s="6" t="s">
        <f>=F81*G80</f>
      </c>
    </row>
    <row collapsed="false" customFormat="false" customHeight="false" hidden="false" ht="12.1" outlineLevel="0" r="82">
      <c r="A82" s="14" t="n">
        <v>44028</v>
      </c>
      <c r="B82" s="6" t="n">
        <v>-152.4</v>
      </c>
      <c r="C82" s="17" t="s">
        <v>112</v>
      </c>
      <c r="D82" s="17"/>
      <c r="E82" s="17"/>
      <c r="F82" s="6" t="s">
        <f>=A82-A81</f>
      </c>
      <c r="G82" s="6" t="s">
        <f>=B82+G81</f>
      </c>
      <c r="H82" s="6" t="s">
        <f>=F82*G81</f>
      </c>
    </row>
    <row collapsed="false" customFormat="false" customHeight="false" hidden="false" ht="12.1" outlineLevel="0" r="83">
      <c r="A83" s="14" t="n">
        <v>44028.424537037</v>
      </c>
      <c r="B83" s="6" t="n">
        <v>2664.17</v>
      </c>
      <c r="C83" s="17" t="s">
        <v>89</v>
      </c>
      <c r="D83" s="17"/>
      <c r="E83" s="17"/>
      <c r="F83" s="6" t="s">
        <f>=A83-A82</f>
      </c>
      <c r="G83" s="6" t="s">
        <f>=B83+G82</f>
      </c>
      <c r="H83" s="6" t="s">
        <f>=F83*G82</f>
      </c>
    </row>
    <row collapsed="false" customFormat="false" customHeight="false" hidden="false" ht="12.1" outlineLevel="0" r="84">
      <c r="A84" s="14" t="n">
        <v>44028.599525463</v>
      </c>
      <c r="B84" s="6" t="n">
        <v>883.85</v>
      </c>
      <c r="C84" s="17" t="s">
        <v>89</v>
      </c>
      <c r="D84" s="17"/>
      <c r="E84" s="17"/>
      <c r="F84" s="6" t="s">
        <f>=A84-A83</f>
      </c>
      <c r="G84" s="6" t="s">
        <f>=B84+G83</f>
      </c>
      <c r="H84" s="6" t="s">
        <f>=F84*G83</f>
      </c>
    </row>
    <row collapsed="false" customFormat="false" customHeight="false" hidden="false" ht="12.1" outlineLevel="0" r="85">
      <c r="A85" s="14" t="n">
        <v>44028.646099537</v>
      </c>
      <c r="B85" s="6" t="n">
        <v>60</v>
      </c>
      <c r="C85" s="17" t="s">
        <v>113</v>
      </c>
      <c r="D85" s="17"/>
      <c r="E85" s="17"/>
      <c r="F85" s="6" t="s">
        <f>=A85-A84</f>
      </c>
      <c r="G85" s="6" t="s">
        <f>=B85+G84</f>
      </c>
      <c r="H85" s="6" t="s">
        <f>=F85*G84</f>
      </c>
    </row>
    <row collapsed="false" customFormat="false" customHeight="false" hidden="false" ht="12.1" outlineLevel="0" r="86">
      <c r="A86" s="14" t="n">
        <v>44028.678946759</v>
      </c>
      <c r="B86" s="6" t="n">
        <v>100</v>
      </c>
      <c r="C86" s="17" t="s">
        <v>89</v>
      </c>
      <c r="D86" s="17"/>
      <c r="E86" s="17"/>
      <c r="F86" s="6" t="s">
        <f>=A86-A85</f>
      </c>
      <c r="G86" s="6" t="s">
        <f>=B86+G85</f>
      </c>
      <c r="H86" s="6" t="s">
        <f>=F86*G85</f>
      </c>
    </row>
    <row collapsed="false" customFormat="false" customHeight="false" hidden="false" ht="12.1" outlineLevel="0" r="87">
      <c r="A87" s="14" t="n">
        <v>44028.684050926</v>
      </c>
      <c r="B87" s="6" t="n">
        <v>3215.62</v>
      </c>
      <c r="C87" s="17" t="s">
        <v>89</v>
      </c>
      <c r="D87" s="17"/>
      <c r="E87" s="17"/>
      <c r="F87" s="6" t="s">
        <f>=A87-A86</f>
      </c>
      <c r="G87" s="6" t="s">
        <f>=B87+G86</f>
      </c>
      <c r="H87" s="6" t="s">
        <f>=F87*G86</f>
      </c>
    </row>
    <row collapsed="false" customFormat="false" customHeight="false" hidden="false" ht="12.1" outlineLevel="0" r="88">
      <c r="A88" s="14" t="n">
        <v>44028.717094907</v>
      </c>
      <c r="B88" s="6" t="n">
        <v>1834.79</v>
      </c>
      <c r="C88" s="17" t="s">
        <v>89</v>
      </c>
      <c r="D88" s="17"/>
      <c r="E88" s="17"/>
      <c r="F88" s="6" t="s">
        <f>=A88-A87</f>
      </c>
      <c r="G88" s="6" t="s">
        <f>=B88+G87</f>
      </c>
      <c r="H88" s="6" t="s">
        <f>=F88*G87</f>
      </c>
    </row>
    <row collapsed="false" customFormat="false" customHeight="false" hidden="false" ht="12.1" outlineLevel="0" r="89">
      <c r="A89" s="14" t="n">
        <v>44028.733726852</v>
      </c>
      <c r="B89" s="6" t="n">
        <v>873.92</v>
      </c>
      <c r="C89" s="17" t="s">
        <v>89</v>
      </c>
      <c r="D89" s="17"/>
      <c r="E89" s="17"/>
      <c r="F89" s="6" t="s">
        <f>=A89-A88</f>
      </c>
      <c r="G89" s="6" t="s">
        <f>=B89+G88</f>
      </c>
      <c r="H89" s="6" t="s">
        <f>=F89*G88</f>
      </c>
    </row>
    <row collapsed="false" customFormat="false" customHeight="false" hidden="false" ht="12.1" outlineLevel="0" r="90">
      <c r="A90" s="14" t="n">
        <v>44028.734583333</v>
      </c>
      <c r="B90" s="6" t="n">
        <v>-1900</v>
      </c>
      <c r="C90" s="17" t="s">
        <v>95</v>
      </c>
      <c r="D90" s="17"/>
      <c r="E90" s="17"/>
      <c r="F90" s="6" t="s">
        <f>=A90-A89</f>
      </c>
      <c r="G90" s="6" t="s">
        <f>=B90+G89</f>
      </c>
      <c r="H90" s="6" t="s">
        <f>=F90*G89</f>
      </c>
    </row>
    <row collapsed="false" customFormat="false" customHeight="false" hidden="false" ht="12.1" outlineLevel="0" r="91">
      <c r="A91" s="14" t="n">
        <v>44029.4753125</v>
      </c>
      <c r="B91" s="6" t="n">
        <v>2268.39</v>
      </c>
      <c r="C91" s="17" t="s">
        <v>89</v>
      </c>
      <c r="D91" s="17"/>
      <c r="E91" s="17"/>
      <c r="F91" s="6" t="s">
        <f>=A91-A90</f>
      </c>
      <c r="G91" s="6" t="s">
        <f>=B91+G90</f>
      </c>
      <c r="H91" s="6" t="s">
        <f>=F91*G90</f>
      </c>
    </row>
    <row collapsed="false" customFormat="false" customHeight="false" hidden="false" ht="12.1" outlineLevel="0" r="92">
      <c r="A92" s="14" t="n">
        <v>44029.476597222</v>
      </c>
      <c r="B92" s="6" t="n">
        <v>1835.7</v>
      </c>
      <c r="C92" s="17" t="s">
        <v>89</v>
      </c>
      <c r="D92" s="17"/>
      <c r="E92" s="17"/>
      <c r="F92" s="6" t="s">
        <f>=A92-A91</f>
      </c>
      <c r="G92" s="6" t="s">
        <f>=B92+G91</f>
      </c>
      <c r="H92" s="6" t="s">
        <f>=F92*G91</f>
      </c>
    </row>
    <row collapsed="false" customFormat="false" customHeight="false" hidden="false" ht="12.1" outlineLevel="0" r="93">
      <c r="A93" s="14" t="n">
        <v>44032.515439815</v>
      </c>
      <c r="B93" s="6" t="n">
        <v>1897.68</v>
      </c>
      <c r="C93" s="17" t="s">
        <v>89</v>
      </c>
      <c r="D93" s="17"/>
      <c r="E93" s="17"/>
      <c r="F93" s="6" t="s">
        <f>=A93-A92</f>
      </c>
      <c r="G93" s="6" t="s">
        <f>=B93+G92</f>
      </c>
      <c r="H93" s="6" t="s">
        <f>=F93*G92</f>
      </c>
    </row>
    <row collapsed="false" customFormat="false" customHeight="false" hidden="false" ht="12.1" outlineLevel="0" r="94">
      <c r="A94" s="14" t="n">
        <v>44032.518113426</v>
      </c>
      <c r="B94" s="6" t="n">
        <v>2628.87</v>
      </c>
      <c r="C94" s="17" t="s">
        <v>89</v>
      </c>
      <c r="D94" s="17"/>
      <c r="E94" s="17"/>
      <c r="F94" s="6" t="s">
        <f>=A94-A93</f>
      </c>
      <c r="G94" s="6" t="s">
        <f>=B94+G93</f>
      </c>
      <c r="H94" s="6" t="s">
        <f>=F94*G93</f>
      </c>
    </row>
    <row collapsed="false" customFormat="false" customHeight="false" hidden="false" ht="12.1" outlineLevel="0" r="95">
      <c r="A95" s="14" t="n">
        <v>44032.518981481</v>
      </c>
      <c r="B95" s="6" t="n">
        <v>2201.59</v>
      </c>
      <c r="C95" s="17" t="s">
        <v>89</v>
      </c>
      <c r="D95" s="17"/>
      <c r="E95" s="17"/>
      <c r="F95" s="6" t="s">
        <f>=A95-A94</f>
      </c>
      <c r="G95" s="6" t="s">
        <f>=B95+G94</f>
      </c>
      <c r="H95" s="6" t="s">
        <f>=F95*G94</f>
      </c>
    </row>
    <row collapsed="false" customFormat="false" customHeight="false" hidden="false" ht="12.1" outlineLevel="0" r="96">
      <c r="A96" s="14" t="n">
        <v>44032.51931713</v>
      </c>
      <c r="B96" s="6" t="n">
        <v>15767.16</v>
      </c>
      <c r="C96" s="17" t="s">
        <v>89</v>
      </c>
      <c r="D96" s="17"/>
      <c r="E96" s="17"/>
      <c r="F96" s="6" t="s">
        <f>=A96-A95</f>
      </c>
      <c r="G96" s="6" t="s">
        <f>=B96+G95</f>
      </c>
      <c r="H96" s="6" t="s">
        <f>=F96*G95</f>
      </c>
    </row>
    <row collapsed="false" customFormat="false" customHeight="false" hidden="false" ht="12.1" outlineLevel="0" r="97">
      <c r="A97" s="14" t="n">
        <v>44032.520069444</v>
      </c>
      <c r="B97" s="6" t="n">
        <v>2852.54</v>
      </c>
      <c r="C97" s="17" t="s">
        <v>89</v>
      </c>
      <c r="D97" s="17"/>
      <c r="E97" s="17"/>
      <c r="F97" s="6" t="s">
        <f>=A97-A96</f>
      </c>
      <c r="G97" s="6" t="s">
        <f>=B97+G96</f>
      </c>
      <c r="H97" s="6" t="s">
        <f>=F97*G96</f>
      </c>
    </row>
    <row collapsed="false" customFormat="false" customHeight="false" hidden="false" ht="12.1" outlineLevel="0" r="98">
      <c r="A98" s="14" t="n">
        <v>44032.623171296</v>
      </c>
      <c r="B98" s="6" t="n">
        <v>1264.99</v>
      </c>
      <c r="C98" s="17" t="s">
        <v>89</v>
      </c>
      <c r="D98" s="17"/>
      <c r="E98" s="17"/>
      <c r="F98" s="6" t="s">
        <f>=A98-A97</f>
      </c>
      <c r="G98" s="6" t="s">
        <f>=B98+G97</f>
      </c>
      <c r="H98" s="6" t="s">
        <f>=F98*G97</f>
      </c>
    </row>
    <row collapsed="false" customFormat="false" customHeight="false" hidden="false" ht="12.1" outlineLevel="0" r="99">
      <c r="A99" s="14" t="n">
        <v>44035.419814815</v>
      </c>
      <c r="B99" s="6" t="n">
        <v>1890.66</v>
      </c>
      <c r="C99" s="17" t="s">
        <v>89</v>
      </c>
      <c r="D99" s="17"/>
      <c r="E99" s="17"/>
      <c r="F99" s="6" t="s">
        <f>=A99-A98</f>
      </c>
      <c r="G99" s="6" t="s">
        <f>=B99+G98</f>
      </c>
      <c r="H99" s="6" t="s">
        <f>=F99*G98</f>
      </c>
    </row>
    <row collapsed="false" customFormat="false" customHeight="false" hidden="false" ht="12.1" outlineLevel="0" r="100">
      <c r="A100" s="14" t="n">
        <v>44035.4296875</v>
      </c>
      <c r="B100" s="6" t="n">
        <v>1499.69</v>
      </c>
      <c r="C100" s="17" t="s">
        <v>89</v>
      </c>
      <c r="D100" s="17"/>
      <c r="E100" s="17"/>
      <c r="F100" s="6" t="s">
        <f>=A100-A99</f>
      </c>
      <c r="G100" s="6" t="s">
        <f>=B100+G99</f>
      </c>
      <c r="H100" s="6" t="s">
        <f>=F100*G99</f>
      </c>
    </row>
    <row collapsed="false" customFormat="false" customHeight="false" hidden="false" ht="12.1" outlineLevel="0" r="101">
      <c r="A101" s="14" t="n">
        <v>44036.807777778</v>
      </c>
      <c r="B101" s="6" t="n">
        <v>32.1</v>
      </c>
      <c r="C101" s="17" t="s">
        <v>105</v>
      </c>
      <c r="D101" s="17"/>
      <c r="E101" s="17"/>
      <c r="F101" s="6" t="s">
        <f>=A101-A100</f>
      </c>
      <c r="G101" s="6" t="s">
        <f>=B101+G100</f>
      </c>
      <c r="H101" s="6" t="s">
        <f>=F101*G100</f>
      </c>
    </row>
    <row collapsed="false" customFormat="false" customHeight="false" hidden="false" ht="12.1" outlineLevel="0" r="102">
      <c r="A102" s="14" t="n">
        <v>44039.51150463</v>
      </c>
      <c r="B102" s="6" t="n">
        <v>48614.15</v>
      </c>
      <c r="C102" s="17" t="s">
        <v>89</v>
      </c>
      <c r="D102" s="17"/>
      <c r="E102" s="17"/>
      <c r="F102" s="6" t="s">
        <f>=A102-A101</f>
      </c>
      <c r="G102" s="6" t="s">
        <f>=B102+G101</f>
      </c>
      <c r="H102" s="6" t="s">
        <f>=F102*G101</f>
      </c>
    </row>
    <row collapsed="false" customFormat="false" customHeight="false" hidden="false" ht="12.1" outlineLevel="0" r="103">
      <c r="A103" s="14" t="n">
        <v>44039.512199074</v>
      </c>
      <c r="B103" s="6" t="n">
        <v>51138</v>
      </c>
      <c r="C103" s="17" t="s">
        <v>89</v>
      </c>
      <c r="D103" s="17"/>
      <c r="E103" s="17"/>
      <c r="F103" s="6" t="s">
        <f>=A103-A102</f>
      </c>
      <c r="G103" s="6" t="s">
        <f>=B103+G102</f>
      </c>
      <c r="H103" s="6" t="s">
        <f>=F103*G102</f>
      </c>
    </row>
    <row collapsed="false" customFormat="false" customHeight="false" hidden="false" ht="12.1" outlineLevel="0" r="104">
      <c r="A104" s="14" t="n">
        <v>44039.596354167</v>
      </c>
      <c r="B104" s="6" t="n">
        <v>1906.96</v>
      </c>
      <c r="C104" s="17" t="s">
        <v>89</v>
      </c>
      <c r="D104" s="17"/>
      <c r="E104" s="17"/>
      <c r="F104" s="6" t="s">
        <f>=A104-A103</f>
      </c>
      <c r="G104" s="6" t="s">
        <f>=B104+G103</f>
      </c>
      <c r="H104" s="6" t="s">
        <f>=F104*G103</f>
      </c>
    </row>
    <row collapsed="false" customFormat="false" customHeight="false" hidden="false" ht="12.1" outlineLevel="0" r="105">
      <c r="A105" s="14" t="n">
        <v>44040</v>
      </c>
      <c r="B105" s="6" t="n">
        <v>-540</v>
      </c>
      <c r="C105" s="17" t="s">
        <v>114</v>
      </c>
      <c r="D105" s="17"/>
      <c r="E105" s="17"/>
      <c r="F105" s="6" t="s">
        <f>=A105-A104</f>
      </c>
      <c r="G105" s="6" t="s">
        <f>=B105+G104</f>
      </c>
      <c r="H105" s="6" t="s">
        <f>=F105*G104</f>
      </c>
    </row>
    <row collapsed="false" customFormat="false" customHeight="false" hidden="false" ht="12.1" outlineLevel="0" r="106">
      <c r="A106" s="14" t="n">
        <v>44041.635034722</v>
      </c>
      <c r="B106" s="6" t="n">
        <v>52.6</v>
      </c>
      <c r="C106" s="17" t="s">
        <v>115</v>
      </c>
      <c r="D106" s="17"/>
      <c r="E106" s="17"/>
      <c r="F106" s="6" t="s">
        <f>=A106-A105</f>
      </c>
      <c r="G106" s="6" t="s">
        <f>=B106+G105</f>
      </c>
      <c r="H106" s="6" t="s">
        <f>=F106*G105</f>
      </c>
    </row>
    <row collapsed="false" customFormat="false" customHeight="false" hidden="false" ht="12.1" outlineLevel="0" r="107">
      <c r="A107" s="14" t="n">
        <v>44042.690138889</v>
      </c>
      <c r="B107" s="6" t="n">
        <v>13</v>
      </c>
      <c r="C107" s="17" t="s">
        <v>116</v>
      </c>
      <c r="D107" s="17"/>
      <c r="E107" s="17"/>
      <c r="F107" s="6" t="s">
        <f>=A107-A106</f>
      </c>
      <c r="G107" s="6" t="s">
        <f>=B107+G106</f>
      </c>
      <c r="H107" s="6" t="s">
        <f>=F107*G106</f>
      </c>
    </row>
    <row collapsed="false" customFormat="false" customHeight="false" hidden="false" ht="12.1" outlineLevel="0" r="108">
      <c r="A108" s="14" t="n">
        <v>44043.599768519</v>
      </c>
      <c r="B108" s="6" t="n">
        <v>152.4</v>
      </c>
      <c r="C108" s="17" t="s">
        <v>117</v>
      </c>
      <c r="D108" s="17"/>
      <c r="E108" s="17"/>
      <c r="F108" s="6" t="s">
        <f>=A108-A107</f>
      </c>
      <c r="G108" s="6" t="s">
        <f>=B108+G107</f>
      </c>
      <c r="H108" s="6" t="s">
        <f>=F108*G107</f>
      </c>
    </row>
    <row collapsed="false" customFormat="false" customHeight="false" hidden="false" ht="12.1" outlineLevel="0" r="109">
      <c r="A109" s="14" t="n">
        <v>44046.577824074</v>
      </c>
      <c r="B109" s="6" t="n">
        <v>922.07</v>
      </c>
      <c r="C109" s="17" t="s">
        <v>89</v>
      </c>
      <c r="D109" s="17"/>
      <c r="E109" s="17"/>
      <c r="F109" s="6" t="s">
        <f>=A109-A108</f>
      </c>
      <c r="G109" s="6" t="s">
        <f>=B109+G108</f>
      </c>
      <c r="H109" s="6" t="s">
        <f>=F109*G108</f>
      </c>
    </row>
    <row collapsed="false" customFormat="false" customHeight="false" hidden="false" ht="12.1" outlineLevel="0" r="110">
      <c r="A110" s="14" t="n">
        <v>44047.809548611</v>
      </c>
      <c r="B110" s="6" t="n">
        <v>300</v>
      </c>
      <c r="C110" s="17" t="s">
        <v>89</v>
      </c>
      <c r="D110" s="17"/>
      <c r="E110" s="17"/>
      <c r="F110" s="6" t="s">
        <f>=A110-A109</f>
      </c>
      <c r="G110" s="6" t="s">
        <f>=B110+G109</f>
      </c>
      <c r="H110" s="6" t="s">
        <f>=F110*G109</f>
      </c>
    </row>
    <row collapsed="false" customFormat="false" customHeight="false" hidden="false" ht="12.1" outlineLevel="0" r="111">
      <c r="A111" s="14" t="n">
        <v>44048</v>
      </c>
      <c r="B111" s="6" t="n">
        <v>25.68321</v>
      </c>
      <c r="C111" s="17" t="s">
        <v>118</v>
      </c>
      <c r="D111" s="17"/>
      <c r="E111" s="17"/>
      <c r="F111" s="6" t="s">
        <f>=A111-A110</f>
      </c>
      <c r="G111" s="6" t="s">
        <f>=B111+G110</f>
      </c>
      <c r="H111" s="6" t="s">
        <f>=F111*G110</f>
      </c>
    </row>
    <row collapsed="false" customFormat="false" customHeight="false" hidden="false" ht="12.1" outlineLevel="0" r="112">
      <c r="A112" s="14" t="n">
        <v>44053.454722222</v>
      </c>
      <c r="B112" s="6" t="n">
        <v>1000</v>
      </c>
      <c r="C112" s="17" t="s">
        <v>89</v>
      </c>
      <c r="D112" s="17"/>
      <c r="E112" s="17"/>
      <c r="F112" s="6" t="s">
        <f>=A112-A111</f>
      </c>
      <c r="G112" s="6" t="s">
        <f>=B112+G111</f>
      </c>
      <c r="H112" s="6" t="s">
        <f>=F112*G111</f>
      </c>
    </row>
    <row collapsed="false" customFormat="false" customHeight="false" hidden="false" ht="12.1" outlineLevel="0" r="113">
      <c r="A113" s="14" t="n">
        <v>44055.978449074</v>
      </c>
      <c r="B113" s="6" t="n">
        <v>540</v>
      </c>
      <c r="C113" s="17" t="s">
        <v>119</v>
      </c>
      <c r="D113" s="17"/>
      <c r="E113" s="17"/>
      <c r="F113" s="6" t="s">
        <f>=A113-A112</f>
      </c>
      <c r="G113" s="6" t="s">
        <f>=B113+G112</f>
      </c>
      <c r="H113" s="6" t="s">
        <f>=F113*G112</f>
      </c>
    </row>
    <row collapsed="false" customFormat="false" customHeight="false" hidden="false" ht="12.1" outlineLevel="0" r="114">
      <c r="A114" s="14" t="n">
        <v>44056.417951389</v>
      </c>
      <c r="B114" s="6" t="n">
        <v>1151.98</v>
      </c>
      <c r="C114" s="17" t="s">
        <v>89</v>
      </c>
      <c r="D114" s="17"/>
      <c r="E114" s="17"/>
      <c r="F114" s="6" t="s">
        <f>=A114-A113</f>
      </c>
      <c r="G114" s="6" t="s">
        <f>=B114+G113</f>
      </c>
      <c r="H114" s="6" t="s">
        <f>=F114*G113</f>
      </c>
    </row>
    <row collapsed="false" customFormat="false" customHeight="false" hidden="false" ht="12.1" outlineLevel="0" r="115">
      <c r="A115" s="14" t="n">
        <v>44064</v>
      </c>
      <c r="B115" s="6" t="n">
        <v>-100</v>
      </c>
      <c r="C115" s="17" t="s">
        <v>120</v>
      </c>
      <c r="D115" s="17"/>
      <c r="E115" s="17"/>
      <c r="F115" s="6" t="s">
        <f>=A115-A114</f>
      </c>
      <c r="G115" s="6" t="s">
        <f>=B115+G114</f>
      </c>
      <c r="H115" s="6" t="s">
        <f>=F115*G114</f>
      </c>
    </row>
    <row collapsed="false" customFormat="false" customHeight="false" hidden="false" ht="12.1" outlineLevel="0" r="116">
      <c r="A116" s="14" t="n">
        <v>44064</v>
      </c>
      <c r="B116" s="6" t="n">
        <v>-37.95</v>
      </c>
      <c r="C116" s="17" t="s">
        <v>121</v>
      </c>
      <c r="D116" s="17"/>
      <c r="E116" s="17"/>
      <c r="F116" s="6" t="s">
        <f>=A116-A115</f>
      </c>
      <c r="G116" s="6" t="s">
        <f>=B116+G115</f>
      </c>
      <c r="H116" s="6" t="s">
        <f>=F116*G115</f>
      </c>
    </row>
    <row collapsed="false" customFormat="false" customHeight="false" hidden="false" ht="12.1" outlineLevel="0" r="117">
      <c r="A117" s="14" t="n">
        <v>44064</v>
      </c>
      <c r="B117" s="6" t="n">
        <v>-0.4</v>
      </c>
      <c r="C117" s="17" t="s">
        <v>122</v>
      </c>
      <c r="D117" s="17"/>
      <c r="E117" s="17"/>
      <c r="F117" s="6" t="s">
        <f>=A117-A116</f>
      </c>
      <c r="G117" s="6" t="s">
        <f>=B117+G116</f>
      </c>
      <c r="H117" s="6" t="s">
        <f>=F117*G116</f>
      </c>
    </row>
    <row collapsed="false" customFormat="false" customHeight="false" hidden="false" ht="12.1" outlineLevel="0" r="118">
      <c r="A118" s="14" t="n">
        <v>44071</v>
      </c>
      <c r="B118" s="6" t="n">
        <v>45.14124</v>
      </c>
      <c r="C118" s="17" t="s">
        <v>123</v>
      </c>
      <c r="D118" s="17"/>
      <c r="E118" s="17"/>
      <c r="F118" s="6" t="s">
        <f>=A118-A117</f>
      </c>
      <c r="G118" s="6" t="s">
        <f>=B118+G117</f>
      </c>
      <c r="H118" s="6" t="s">
        <f>=F118*G117</f>
      </c>
    </row>
    <row collapsed="false" customFormat="false" customHeight="false" hidden="false" ht="12.1" outlineLevel="0" r="119">
      <c r="A119" s="14" t="n">
        <v>44075.731296296</v>
      </c>
      <c r="B119" s="6" t="n">
        <v>29.52156</v>
      </c>
      <c r="C119" s="17" t="s">
        <v>102</v>
      </c>
      <c r="D119" s="17"/>
      <c r="E119" s="17"/>
      <c r="F119" s="6" t="s">
        <f>=A119-A118</f>
      </c>
      <c r="G119" s="6" t="s">
        <f>=B119+G118</f>
      </c>
      <c r="H119" s="6" t="s">
        <f>=F119*G118</f>
      </c>
    </row>
    <row collapsed="false" customFormat="false" customHeight="false" hidden="false" ht="12.1" outlineLevel="0" r="120">
      <c r="A120" s="14" t="n">
        <v>44078</v>
      </c>
      <c r="B120" s="6" t="n">
        <v>-59.6</v>
      </c>
      <c r="C120" s="17" t="s">
        <v>124</v>
      </c>
      <c r="D120" s="17"/>
      <c r="E120" s="17"/>
      <c r="F120" s="6" t="s">
        <f>=A120-A119</f>
      </c>
      <c r="G120" s="6" t="s">
        <f>=B120+G119</f>
      </c>
      <c r="H120" s="6" t="s">
        <f>=F120*G119</f>
      </c>
    </row>
    <row collapsed="false" customFormat="false" customHeight="false" hidden="false" ht="12.1" outlineLevel="0" r="121">
      <c r="A121" s="14" t="n">
        <v>44082</v>
      </c>
      <c r="B121" s="6" t="n">
        <v>-77.2</v>
      </c>
      <c r="C121" s="17" t="s">
        <v>125</v>
      </c>
      <c r="D121" s="17"/>
      <c r="E121" s="17"/>
      <c r="F121" s="6" t="s">
        <f>=A121-A120</f>
      </c>
      <c r="G121" s="6" t="s">
        <f>=B121+G120</f>
      </c>
      <c r="H121" s="6" t="s">
        <f>=F121*G120</f>
      </c>
    </row>
    <row collapsed="false" customFormat="false" customHeight="false" hidden="false" ht="12.1" outlineLevel="0" r="122">
      <c r="A122" s="14" t="n">
        <v>44082.5009375</v>
      </c>
      <c r="B122" s="6" t="n">
        <v>100</v>
      </c>
      <c r="C122" s="17" t="s">
        <v>126</v>
      </c>
      <c r="D122" s="17"/>
      <c r="E122" s="17"/>
      <c r="F122" s="6" t="s">
        <f>=A122-A121</f>
      </c>
      <c r="G122" s="6" t="s">
        <f>=B122+G121</f>
      </c>
      <c r="H122" s="6" t="s">
        <f>=F122*G121</f>
      </c>
    </row>
    <row collapsed="false" customFormat="false" customHeight="false" hidden="false" ht="12.1" outlineLevel="0" r="123">
      <c r="A123" s="14" t="n">
        <v>44090.903229167</v>
      </c>
      <c r="B123" s="6" t="n">
        <v>77.2</v>
      </c>
      <c r="C123" s="17" t="s">
        <v>127</v>
      </c>
      <c r="D123" s="17"/>
      <c r="E123" s="17"/>
      <c r="F123" s="6" t="s">
        <f>=A123-A122</f>
      </c>
      <c r="G123" s="6" t="s">
        <f>=B123+G122</f>
      </c>
      <c r="H123" s="6" t="s">
        <f>=F123*G122</f>
      </c>
    </row>
    <row collapsed="false" customFormat="false" customHeight="false" hidden="false" ht="12.1" outlineLevel="0" r="124">
      <c r="A124" s="14" t="n">
        <v>44099.422037037</v>
      </c>
      <c r="B124" s="6" t="n">
        <v>98863.41</v>
      </c>
      <c r="C124" s="17" t="s">
        <v>89</v>
      </c>
      <c r="D124" s="17"/>
      <c r="E124" s="17"/>
      <c r="F124" s="6" t="s">
        <f>=A124-A123</f>
      </c>
      <c r="G124" s="6" t="s">
        <f>=B124+G123</f>
      </c>
      <c r="H124" s="6" t="s">
        <f>=F124*G123</f>
      </c>
    </row>
    <row collapsed="false" customFormat="false" customHeight="false" hidden="false" ht="12.1" outlineLevel="0" r="125">
      <c r="A125" s="14" t="n">
        <v>44099.760706019</v>
      </c>
      <c r="B125" s="6" t="n">
        <v>-99324</v>
      </c>
      <c r="C125" s="17" t="s">
        <v>95</v>
      </c>
      <c r="D125" s="17"/>
      <c r="E125" s="17"/>
      <c r="F125" s="6" t="s">
        <f>=A125-A124</f>
      </c>
      <c r="G125" s="6" t="s">
        <f>=B125+G124</f>
      </c>
      <c r="H125" s="6" t="s">
        <f>=F125*G124</f>
      </c>
    </row>
    <row collapsed="false" customFormat="false" customHeight="false" hidden="false" ht="12.1" outlineLevel="0" r="126">
      <c r="A126" s="14" t="n">
        <v>44103</v>
      </c>
      <c r="B126" s="6" t="n">
        <v>-100</v>
      </c>
      <c r="C126" s="17" t="s">
        <v>128</v>
      </c>
      <c r="D126" s="17"/>
      <c r="E126" s="17"/>
      <c r="F126" s="6" t="s">
        <f>=A126-A125</f>
      </c>
      <c r="G126" s="6" t="s">
        <f>=B126+G125</f>
      </c>
      <c r="H126" s="6" t="s">
        <f>=F126*G125</f>
      </c>
    </row>
    <row collapsed="false" customFormat="false" customHeight="false" hidden="false" ht="12.1" outlineLevel="0" r="127">
      <c r="A127" s="14" t="n">
        <v>44103</v>
      </c>
      <c r="B127" s="6" t="n">
        <v>-39.33565</v>
      </c>
      <c r="C127" s="17" t="s">
        <v>106</v>
      </c>
      <c r="D127" s="17"/>
      <c r="E127" s="17"/>
      <c r="F127" s="6" t="s">
        <f>=A127-A126</f>
      </c>
      <c r="G127" s="6" t="s">
        <f>=B127+G126</f>
      </c>
      <c r="H127" s="6" t="s">
        <f>=F127*G126</f>
      </c>
    </row>
    <row collapsed="false" customFormat="false" customHeight="false" hidden="false" ht="12.1" outlineLevel="0" r="128">
      <c r="A128" s="14" t="n">
        <v>44104.648275463</v>
      </c>
      <c r="B128" s="6" t="n">
        <v>63.7476</v>
      </c>
      <c r="C128" s="17" t="s">
        <v>129</v>
      </c>
      <c r="D128" s="17"/>
      <c r="E128" s="17"/>
      <c r="F128" s="6" t="s">
        <f>=A128-A127</f>
      </c>
      <c r="G128" s="6" t="s">
        <f>=B128+G127</f>
      </c>
      <c r="H128" s="6" t="s">
        <f>=F128*G127</f>
      </c>
    </row>
    <row collapsed="false" customFormat="false" customHeight="false" hidden="false" ht="12.1" outlineLevel="0" r="129">
      <c r="A129" s="14" t="n">
        <v>44109</v>
      </c>
      <c r="B129" s="6" t="n">
        <v>-23.2035</v>
      </c>
      <c r="C129" s="17" t="s">
        <v>130</v>
      </c>
      <c r="D129" s="17"/>
      <c r="E129" s="17"/>
      <c r="F129" s="6" t="s">
        <f>=A129-A128</f>
      </c>
      <c r="G129" s="6" t="s">
        <f>=B129+G128</f>
      </c>
      <c r="H129" s="6" t="s">
        <f>=F129*G128</f>
      </c>
    </row>
    <row collapsed="false" customFormat="false" customHeight="false" hidden="false" ht="12.1" outlineLevel="0" r="130">
      <c r="A130" s="14" t="n">
        <v>44109</v>
      </c>
      <c r="B130" s="6" t="n">
        <v>-8415</v>
      </c>
      <c r="C130" s="17" t="s">
        <v>131</v>
      </c>
      <c r="D130" s="17"/>
      <c r="E130" s="17"/>
      <c r="F130" s="6" t="s">
        <f>=A130-A129</f>
      </c>
      <c r="G130" s="6" t="s">
        <f>=B130+G129</f>
      </c>
      <c r="H130" s="6" t="s">
        <f>=F130*G129</f>
      </c>
    </row>
    <row collapsed="false" customFormat="false" customHeight="false" hidden="false" ht="12.1" outlineLevel="0" r="131">
      <c r="A131" s="14" t="n">
        <v>44116</v>
      </c>
      <c r="B131" s="6" t="n">
        <v>-9.94</v>
      </c>
      <c r="C131" s="17" t="s">
        <v>132</v>
      </c>
      <c r="D131" s="17"/>
      <c r="E131" s="17"/>
      <c r="F131" s="6" t="s">
        <f>=A131-A130</f>
      </c>
      <c r="G131" s="6" t="s">
        <f>=B131+G130</f>
      </c>
      <c r="H131" s="6" t="s">
        <f>=F131*G130</f>
      </c>
    </row>
    <row collapsed="false" customFormat="false" customHeight="false" hidden="false" ht="12.1" outlineLevel="0" r="132">
      <c r="A132" s="14" t="n">
        <v>44116</v>
      </c>
      <c r="B132" s="6" t="n">
        <v>-80</v>
      </c>
      <c r="C132" s="17" t="s">
        <v>133</v>
      </c>
      <c r="D132" s="17"/>
      <c r="E132" s="17"/>
      <c r="F132" s="6" t="s">
        <f>=A132-A131</f>
      </c>
      <c r="G132" s="6" t="s">
        <f>=B132+G131</f>
      </c>
      <c r="H132" s="6" t="s">
        <f>=F132*G131</f>
      </c>
    </row>
    <row collapsed="false" customFormat="false" customHeight="false" hidden="false" ht="12.1" outlineLevel="0" r="133">
      <c r="A133" s="14" t="n">
        <v>44116</v>
      </c>
      <c r="B133" s="6" t="n">
        <v>-89.3</v>
      </c>
      <c r="C133" s="17" t="s">
        <v>134</v>
      </c>
      <c r="D133" s="17"/>
      <c r="E133" s="17"/>
      <c r="F133" s="6" t="s">
        <f>=A133-A132</f>
      </c>
      <c r="G133" s="6" t="s">
        <f>=B133+G132</f>
      </c>
      <c r="H133" s="6" t="s">
        <f>=F133*G132</f>
      </c>
    </row>
    <row collapsed="false" customFormat="false" customHeight="false" hidden="false" ht="12.1" outlineLevel="0" r="134">
      <c r="A134" s="14" t="n">
        <v>44116</v>
      </c>
      <c r="B134" s="6" t="n">
        <v>-23.64</v>
      </c>
      <c r="C134" s="17" t="s">
        <v>135</v>
      </c>
      <c r="D134" s="17"/>
      <c r="E134" s="17"/>
      <c r="F134" s="6" t="s">
        <f>=A134-A133</f>
      </c>
      <c r="G134" s="6" t="s">
        <f>=B134+G133</f>
      </c>
      <c r="H134" s="6" t="s">
        <f>=F134*G133</f>
      </c>
    </row>
    <row collapsed="false" customFormat="false" customHeight="false" hidden="false" ht="12.1" outlineLevel="0" r="135">
      <c r="A135" s="14" t="n">
        <v>44116</v>
      </c>
      <c r="B135" s="6" t="n">
        <v>-142.5</v>
      </c>
      <c r="C135" s="17" t="s">
        <v>136</v>
      </c>
      <c r="D135" s="17"/>
      <c r="E135" s="17"/>
      <c r="F135" s="6" t="s">
        <f>=A135-A134</f>
      </c>
      <c r="G135" s="6" t="s">
        <f>=B135+G134</f>
      </c>
      <c r="H135" s="6" t="s">
        <f>=F135*G134</f>
      </c>
    </row>
    <row collapsed="false" customFormat="false" customHeight="false" hidden="false" ht="12.1" outlineLevel="0" r="136">
      <c r="A136" s="14" t="n">
        <v>44116.655173611</v>
      </c>
      <c r="B136" s="6" t="n">
        <v>100</v>
      </c>
      <c r="C136" s="17" t="s">
        <v>137</v>
      </c>
      <c r="D136" s="17"/>
      <c r="E136" s="17"/>
      <c r="F136" s="6" t="s">
        <f>=A136-A135</f>
      </c>
      <c r="G136" s="6" t="s">
        <f>=B136+G135</f>
      </c>
      <c r="H136" s="6" t="s">
        <f>=F136*G135</f>
      </c>
    </row>
    <row collapsed="false" customFormat="false" customHeight="false" hidden="false" ht="12.1" outlineLevel="0" r="137">
      <c r="A137" s="14" t="n">
        <v>44118.71474537</v>
      </c>
      <c r="B137" s="6" t="n">
        <v>80</v>
      </c>
      <c r="C137" s="17" t="s">
        <v>138</v>
      </c>
      <c r="D137" s="17"/>
      <c r="E137" s="17"/>
      <c r="F137" s="6" t="s">
        <f>=A137-A136</f>
      </c>
      <c r="G137" s="6" t="s">
        <f>=B137+G136</f>
      </c>
      <c r="H137" s="6" t="s">
        <f>=F137*G136</f>
      </c>
    </row>
    <row collapsed="false" customFormat="false" customHeight="false" hidden="false" ht="12.1" outlineLevel="0" r="138">
      <c r="A138" s="14" t="n">
        <v>44119</v>
      </c>
      <c r="B138" s="6" t="n">
        <v>-33</v>
      </c>
      <c r="C138" s="17" t="s">
        <v>139</v>
      </c>
      <c r="D138" s="17"/>
      <c r="E138" s="17"/>
      <c r="F138" s="6" t="s">
        <f>=A138-A137</f>
      </c>
      <c r="G138" s="6" t="s">
        <f>=B138+G137</f>
      </c>
      <c r="H138" s="6" t="s">
        <f>=F138*G137</f>
      </c>
    </row>
    <row collapsed="false" customFormat="false" customHeight="false" hidden="false" ht="12.1" outlineLevel="0" r="139">
      <c r="A139" s="14" t="n">
        <v>44119.667835648</v>
      </c>
      <c r="B139" s="6" t="n">
        <v>2181.75</v>
      </c>
      <c r="C139" s="17" t="s">
        <v>89</v>
      </c>
      <c r="D139" s="17"/>
      <c r="E139" s="17"/>
      <c r="F139" s="6" t="s">
        <f>=A139-A138</f>
      </c>
      <c r="G139" s="6" t="s">
        <f>=B139+G138</f>
      </c>
      <c r="H139" s="6" t="s">
        <f>=F139*G138</f>
      </c>
    </row>
    <row collapsed="false" customFormat="false" customHeight="false" hidden="false" ht="12.1" outlineLevel="0" r="140">
      <c r="A140" s="14" t="n">
        <v>44119.670960648</v>
      </c>
      <c r="B140" s="6" t="n">
        <v>1507.16</v>
      </c>
      <c r="C140" s="17" t="s">
        <v>89</v>
      </c>
      <c r="D140" s="17"/>
      <c r="E140" s="17"/>
      <c r="F140" s="6" t="s">
        <f>=A140-A139</f>
      </c>
      <c r="G140" s="6" t="s">
        <f>=B140+G139</f>
      </c>
      <c r="H140" s="6" t="s">
        <f>=F140*G139</f>
      </c>
    </row>
    <row collapsed="false" customFormat="false" customHeight="false" hidden="false" ht="12.1" outlineLevel="0" r="141">
      <c r="A141" s="14" t="n">
        <v>44119.751412037</v>
      </c>
      <c r="B141" s="6" t="n">
        <v>23.21</v>
      </c>
      <c r="C141" s="17" t="s">
        <v>140</v>
      </c>
      <c r="D141" s="17"/>
      <c r="E141" s="17"/>
      <c r="F141" s="6" t="s">
        <f>=A141-A140</f>
      </c>
      <c r="G141" s="6" t="s">
        <f>=B141+G140</f>
      </c>
      <c r="H141" s="6" t="s">
        <f>=F141*G140</f>
      </c>
    </row>
    <row collapsed="false" customFormat="false" customHeight="false" hidden="false" ht="12.1" outlineLevel="0" r="142">
      <c r="A142" s="14" t="n">
        <v>44124.669421296</v>
      </c>
      <c r="B142" s="6" t="n">
        <v>89.3</v>
      </c>
      <c r="C142" s="17" t="s">
        <v>141</v>
      </c>
      <c r="D142" s="17"/>
      <c r="E142" s="17"/>
      <c r="F142" s="6" t="s">
        <f>=A142-A141</f>
      </c>
      <c r="G142" s="6" t="s">
        <f>=B142+G141</f>
      </c>
      <c r="H142" s="6" t="s">
        <f>=F142*G141</f>
      </c>
    </row>
    <row collapsed="false" customFormat="false" customHeight="false" hidden="false" ht="12.1" outlineLevel="0" r="143">
      <c r="A143" s="14" t="n">
        <v>44125.796481481</v>
      </c>
      <c r="B143" s="6" t="n">
        <v>8415</v>
      </c>
      <c r="C143" s="17" t="s">
        <v>142</v>
      </c>
      <c r="D143" s="17"/>
      <c r="E143" s="17"/>
      <c r="F143" s="6" t="s">
        <f>=A143-A142</f>
      </c>
      <c r="G143" s="6" t="s">
        <f>=B143+G142</f>
      </c>
      <c r="H143" s="6" t="s">
        <f>=F143*G142</f>
      </c>
    </row>
    <row collapsed="false" customFormat="false" customHeight="false" hidden="false" ht="12.1" outlineLevel="0" r="144">
      <c r="A144" s="14" t="n">
        <v>44130.66025463</v>
      </c>
      <c r="B144" s="6" t="n">
        <v>142.5</v>
      </c>
      <c r="C144" s="17" t="s">
        <v>143</v>
      </c>
      <c r="D144" s="17"/>
      <c r="E144" s="17"/>
      <c r="F144" s="6" t="s">
        <f>=A144-A143</f>
      </c>
      <c r="G144" s="6" t="s">
        <f>=B144+G143</f>
      </c>
      <c r="H144" s="6" t="s">
        <f>=F144*G143</f>
      </c>
    </row>
    <row collapsed="false" customFormat="false" customHeight="false" hidden="false" ht="12.1" outlineLevel="0" r="145">
      <c r="A145" s="14" t="n">
        <v>44131.606412037</v>
      </c>
      <c r="B145" s="6" t="n">
        <v>23.64</v>
      </c>
      <c r="C145" s="17" t="s">
        <v>144</v>
      </c>
      <c r="D145" s="17"/>
      <c r="E145" s="17"/>
      <c r="F145" s="6" t="s">
        <f>=A145-A144</f>
      </c>
      <c r="G145" s="6" t="s">
        <f>=B145+G144</f>
      </c>
      <c r="H145" s="6" t="s">
        <f>=F145*G144</f>
      </c>
    </row>
    <row collapsed="false" customFormat="false" customHeight="false" hidden="false" ht="12.1" outlineLevel="0" r="146">
      <c r="A146" s="14" t="n">
        <v>44132.48556713</v>
      </c>
      <c r="B146" s="6" t="n">
        <v>9.94</v>
      </c>
      <c r="C146" s="17" t="s">
        <v>145</v>
      </c>
      <c r="D146" s="17"/>
      <c r="E146" s="17"/>
      <c r="F146" s="6" t="s">
        <f>=A146-A145</f>
      </c>
      <c r="G146" s="6" t="s">
        <f>=B146+G145</f>
      </c>
      <c r="H146" s="6" t="s">
        <f>=F146*G145</f>
      </c>
    </row>
    <row collapsed="false" customFormat="false" customHeight="false" hidden="false" ht="12.1" outlineLevel="0" r="147">
      <c r="A147" s="14" t="n">
        <v>44133.453946759</v>
      </c>
      <c r="B147" s="6" t="n">
        <v>2076.1</v>
      </c>
      <c r="C147" s="17" t="s">
        <v>89</v>
      </c>
      <c r="D147" s="17"/>
      <c r="E147" s="17"/>
      <c r="F147" s="6" t="s">
        <f>=A147-A146</f>
      </c>
      <c r="G147" s="6" t="s">
        <f>=B147+G146</f>
      </c>
      <c r="H147" s="6" t="s">
        <f>=F147*G146</f>
      </c>
    </row>
    <row collapsed="false" customFormat="false" customHeight="false" hidden="false" ht="12.1" outlineLevel="0" r="148">
      <c r="A148" s="14" t="n">
        <v>44133.458576389</v>
      </c>
      <c r="B148" s="6" t="n">
        <v>2933.97</v>
      </c>
      <c r="C148" s="17" t="s">
        <v>89</v>
      </c>
      <c r="D148" s="17"/>
      <c r="E148" s="17"/>
      <c r="F148" s="6" t="s">
        <f>=A148-A147</f>
      </c>
      <c r="G148" s="6" t="s">
        <f>=B148+G147</f>
      </c>
      <c r="H148" s="6" t="s">
        <f>=F148*G147</f>
      </c>
    </row>
    <row collapsed="false" customFormat="false" customHeight="false" hidden="false" ht="12.1" outlineLevel="0" r="149">
      <c r="A149" s="14" t="n">
        <v>44133.537939815</v>
      </c>
      <c r="B149" s="6" t="n">
        <v>33</v>
      </c>
      <c r="C149" s="17" t="s">
        <v>146</v>
      </c>
      <c r="D149" s="17"/>
      <c r="E149" s="17"/>
      <c r="F149" s="6" t="s">
        <f>=A149-A148</f>
      </c>
      <c r="G149" s="6" t="s">
        <f>=B149+G148</f>
      </c>
      <c r="H149" s="6" t="s">
        <f>=F149*G148</f>
      </c>
    </row>
    <row collapsed="false" customFormat="false" customHeight="false" hidden="false" ht="12.1" outlineLevel="0" r="150">
      <c r="A150" s="14" t="n">
        <v>44140.799479167</v>
      </c>
      <c r="B150" s="6" t="n">
        <v>28.00021</v>
      </c>
      <c r="C150" s="17" t="s">
        <v>118</v>
      </c>
      <c r="D150" s="17"/>
      <c r="E150" s="17"/>
      <c r="F150" s="6" t="s">
        <f>=A150-A149</f>
      </c>
      <c r="G150" s="6" t="s">
        <f>=B150+G149</f>
      </c>
      <c r="H150" s="6" t="s">
        <f>=F150*G149</f>
      </c>
    </row>
    <row collapsed="false" customFormat="false" customHeight="false" hidden="false" ht="12.1" outlineLevel="0" r="151">
      <c r="A151" s="14" t="n">
        <v>44144.736076389</v>
      </c>
      <c r="B151" s="6" t="n">
        <v>50</v>
      </c>
      <c r="C151" s="17" t="s">
        <v>89</v>
      </c>
      <c r="D151" s="17"/>
      <c r="E151" s="17"/>
      <c r="F151" s="6" t="s">
        <f>=A151-A150</f>
      </c>
      <c r="G151" s="6" t="s">
        <f>=B151+G150</f>
      </c>
      <c r="H151" s="6" t="s">
        <f>=F151*G150</f>
      </c>
    </row>
    <row collapsed="false" customFormat="false" customHeight="false" hidden="false" ht="12.1" outlineLevel="0" r="152">
      <c r="A152" s="14" t="n">
        <v>44144.748969907</v>
      </c>
      <c r="B152" s="6" t="n">
        <v>300</v>
      </c>
      <c r="C152" s="17" t="s">
        <v>89</v>
      </c>
      <c r="D152" s="17"/>
      <c r="E152" s="17"/>
      <c r="F152" s="6" t="s">
        <f>=A152-A151</f>
      </c>
      <c r="G152" s="6" t="s">
        <f>=B152+G151</f>
      </c>
      <c r="H152" s="6" t="s">
        <f>=F152*G151</f>
      </c>
    </row>
    <row collapsed="false" customFormat="false" customHeight="false" hidden="false" ht="12.1" outlineLevel="0" r="153">
      <c r="A153" s="14" t="n">
        <v>44144.907060185</v>
      </c>
      <c r="B153" s="6" t="n">
        <v>1180.19</v>
      </c>
      <c r="C153" s="17" t="s">
        <v>89</v>
      </c>
      <c r="D153" s="17"/>
      <c r="E153" s="17"/>
      <c r="F153" s="6" t="s">
        <f>=A153-A152</f>
      </c>
      <c r="G153" s="6" t="s">
        <f>=B153+G152</f>
      </c>
      <c r="H153" s="6" t="s">
        <f>=F153*G152</f>
      </c>
    </row>
    <row collapsed="false" customFormat="false" customHeight="false" hidden="false" ht="12.1" outlineLevel="0" r="154">
      <c r="A154" s="14" t="n">
        <v>44144.913171296</v>
      </c>
      <c r="B154" s="6" t="n">
        <v>1740.17</v>
      </c>
      <c r="C154" s="17" t="s">
        <v>89</v>
      </c>
      <c r="D154" s="17"/>
      <c r="E154" s="17"/>
      <c r="F154" s="6" t="s">
        <f>=A154-A153</f>
      </c>
      <c r="G154" s="6" t="s">
        <f>=B154+G153</f>
      </c>
      <c r="H154" s="6" t="s">
        <f>=F154*G153</f>
      </c>
    </row>
    <row collapsed="false" customFormat="false" customHeight="false" hidden="false" ht="12.1" outlineLevel="0" r="155">
      <c r="A155" s="14" t="n">
        <v>44146</v>
      </c>
      <c r="B155" s="6" t="n">
        <v>-94535</v>
      </c>
      <c r="C155" s="17" t="s">
        <v>95</v>
      </c>
      <c r="D155" s="17"/>
      <c r="E155" s="17"/>
      <c r="F155" s="6" t="s">
        <f>=A155-A154</f>
      </c>
      <c r="G155" s="6" t="s">
        <f>=B155+G154</f>
      </c>
      <c r="H155" s="6" t="s">
        <f>=F155*G154</f>
      </c>
    </row>
    <row collapsed="false" customFormat="false" customHeight="false" hidden="false" ht="12.1" outlineLevel="0" r="156">
      <c r="A156" s="14" t="n">
        <v>44155</v>
      </c>
      <c r="B156" s="6" t="n">
        <v>-300</v>
      </c>
      <c r="C156" s="17" t="s">
        <v>147</v>
      </c>
      <c r="D156" s="17"/>
      <c r="E156" s="17"/>
      <c r="F156" s="6" t="s">
        <f>=A156-A155</f>
      </c>
      <c r="G156" s="6" t="s">
        <f>=B156+G155</f>
      </c>
      <c r="H156" s="6" t="s">
        <f>=F156*G155</f>
      </c>
    </row>
    <row collapsed="false" customFormat="false" customHeight="false" hidden="false" ht="12.1" outlineLevel="0" r="157">
      <c r="A157" s="14" t="n">
        <v>44159.62556713</v>
      </c>
      <c r="B157" s="6" t="n">
        <v>300</v>
      </c>
      <c r="C157" s="17" t="s">
        <v>148</v>
      </c>
      <c r="D157" s="17"/>
      <c r="E157" s="17"/>
      <c r="F157" s="6" t="s">
        <f>=A157-A156</f>
      </c>
      <c r="G157" s="6" t="s">
        <f>=B157+G156</f>
      </c>
      <c r="H157" s="6" t="s">
        <f>=F157*G156</f>
      </c>
    </row>
    <row collapsed="false" customFormat="false" customHeight="false" hidden="false" ht="12.1" outlineLevel="0" r="158">
      <c r="A158" s="14" t="n">
        <v>44160.483668981</v>
      </c>
      <c r="B158" s="6" t="n">
        <v>3190.6</v>
      </c>
      <c r="C158" s="17" t="s">
        <v>89</v>
      </c>
      <c r="D158" s="17"/>
      <c r="E158" s="17"/>
      <c r="F158" s="6" t="s">
        <f>=A158-A157</f>
      </c>
      <c r="G158" s="6" t="s">
        <f>=B158+G157</f>
      </c>
      <c r="H158" s="6" t="s">
        <f>=F158*G157</f>
      </c>
    </row>
    <row collapsed="false" customFormat="false" customHeight="false" hidden="false" ht="12.1" outlineLevel="0" r="159">
      <c r="A159" s="14" t="n">
        <v>44161.649039352</v>
      </c>
      <c r="B159" s="6" t="n">
        <v>1979.19</v>
      </c>
      <c r="C159" s="17" t="s">
        <v>89</v>
      </c>
      <c r="D159" s="17"/>
      <c r="E159" s="17"/>
      <c r="F159" s="6" t="s">
        <f>=A159-A158</f>
      </c>
      <c r="G159" s="6" t="s">
        <f>=B159+G158</f>
      </c>
      <c r="H159" s="6" t="s">
        <f>=F159*G158</f>
      </c>
    </row>
    <row collapsed="false" customFormat="false" customHeight="false" hidden="false" ht="12.1" outlineLevel="0" r="160">
      <c r="A160" s="14" t="n">
        <v>44166.504930556</v>
      </c>
      <c r="B160" s="6" t="n">
        <v>3095.41</v>
      </c>
      <c r="C160" s="17" t="s">
        <v>89</v>
      </c>
      <c r="D160" s="17"/>
      <c r="E160" s="17"/>
      <c r="F160" s="6" t="s">
        <f>=A160-A159</f>
      </c>
      <c r="G160" s="6" t="s">
        <f>=B160+G159</f>
      </c>
      <c r="H160" s="6" t="s">
        <f>=F160*G159</f>
      </c>
    </row>
    <row collapsed="false" customFormat="false" customHeight="false" hidden="false" ht="12.1" outlineLevel="0" r="161">
      <c r="A161" s="14" t="n">
        <v>44173</v>
      </c>
      <c r="B161" s="6" t="n">
        <v>-224.04</v>
      </c>
      <c r="C161" s="17" t="s">
        <v>149</v>
      </c>
      <c r="D161" s="17"/>
      <c r="E161" s="17"/>
      <c r="F161" s="6" t="s">
        <f>=A161-A160</f>
      </c>
      <c r="G161" s="6" t="s">
        <f>=B161+G160</f>
      </c>
      <c r="H161" s="6" t="s">
        <f>=F161*G160</f>
      </c>
    </row>
    <row collapsed="false" customFormat="false" customHeight="false" hidden="false" ht="12.1" outlineLevel="0" r="162">
      <c r="A162" s="14" t="n">
        <v>44183</v>
      </c>
      <c r="B162" s="6" t="n">
        <v>-46</v>
      </c>
      <c r="C162" s="17" t="s">
        <v>150</v>
      </c>
      <c r="D162" s="17"/>
      <c r="E162" s="17"/>
      <c r="F162" s="6" t="s">
        <f>=A162-A161</f>
      </c>
      <c r="G162" s="6" t="s">
        <f>=B162+G161</f>
      </c>
      <c r="H162" s="6" t="s">
        <f>=F162*G161</f>
      </c>
    </row>
    <row collapsed="false" customFormat="false" customHeight="false" hidden="false" ht="12.1" outlineLevel="0" r="163">
      <c r="A163" s="14" t="n">
        <v>44183</v>
      </c>
      <c r="B163" s="6" t="n">
        <v>-73.645</v>
      </c>
      <c r="C163" s="17" t="s">
        <v>151</v>
      </c>
      <c r="D163" s="17"/>
      <c r="E163" s="17"/>
      <c r="F163" s="6" t="s">
        <f>=A163-A162</f>
      </c>
      <c r="G163" s="6" t="s">
        <f>=B163+G162</f>
      </c>
      <c r="H163" s="6" t="s">
        <f>=F163*G162</f>
      </c>
    </row>
    <row collapsed="false" customFormat="false" customHeight="false" hidden="false" ht="12.1" outlineLevel="0" r="164">
      <c r="A164" s="14" t="n">
        <v>44185</v>
      </c>
      <c r="B164" s="6" t="n">
        <v>-111.025275979</v>
      </c>
      <c r="C164" s="17" t="s">
        <v>152</v>
      </c>
      <c r="D164" s="17"/>
      <c r="E164" s="17"/>
      <c r="F164" s="6" t="s">
        <f>=A164-A163</f>
      </c>
      <c r="G164" s="6" t="s">
        <f>=B164+G163</f>
      </c>
      <c r="H164" s="6" t="s">
        <f>=F164*G163</f>
      </c>
    </row>
    <row collapsed="false" customFormat="false" customHeight="false" hidden="false" ht="12.1" outlineLevel="0" r="165">
      <c r="A165" s="14" t="n">
        <v>44188</v>
      </c>
      <c r="B165" s="6" t="n">
        <v>224.04</v>
      </c>
      <c r="C165" s="17" t="s">
        <v>153</v>
      </c>
      <c r="D165" s="17"/>
      <c r="E165" s="17"/>
      <c r="F165" s="6" t="s">
        <f>=A165-A164</f>
      </c>
      <c r="G165" s="6" t="s">
        <f>=B165+G164</f>
      </c>
      <c r="H165" s="6" t="s">
        <f>=F165*G164</f>
      </c>
    </row>
    <row collapsed="false" customFormat="false" customHeight="false" hidden="false" ht="12.1" outlineLevel="0" r="166">
      <c r="A166" s="14" t="n">
        <v>44189</v>
      </c>
      <c r="B166" s="6" t="n">
        <v>-623.35</v>
      </c>
      <c r="C166" s="17" t="s">
        <v>154</v>
      </c>
      <c r="D166" s="17"/>
      <c r="E166" s="17"/>
      <c r="F166" s="6" t="s">
        <f>=A166-A165</f>
      </c>
      <c r="G166" s="6" t="s">
        <f>=B166+G165</f>
      </c>
      <c r="H166" s="6" t="s">
        <f>=F166*G165</f>
      </c>
    </row>
    <row collapsed="false" customFormat="false" customHeight="false" hidden="false" ht="12.1" outlineLevel="0" r="167">
      <c r="A167" s="14" t="n">
        <v>44190</v>
      </c>
      <c r="B167" s="6" t="n">
        <v>-123</v>
      </c>
      <c r="C167" s="17" t="s">
        <v>155</v>
      </c>
      <c r="D167" s="17"/>
      <c r="E167" s="17"/>
      <c r="F167" s="6" t="s">
        <f>=A167-A166</f>
      </c>
      <c r="G167" s="6" t="s">
        <f>=B167+G166</f>
      </c>
      <c r="H167" s="6" t="s">
        <f>=F167*G166</f>
      </c>
    </row>
    <row collapsed="false" customFormat="false" customHeight="false" hidden="false" ht="12.1" outlineLevel="0" r="168">
      <c r="A168" s="14" t="n">
        <v>44193</v>
      </c>
      <c r="B168" s="6" t="n">
        <v>-203.2</v>
      </c>
      <c r="C168" s="17" t="s">
        <v>156</v>
      </c>
      <c r="D168" s="17"/>
      <c r="E168" s="17"/>
      <c r="F168" s="6" t="s">
        <f>=A168-A167</f>
      </c>
      <c r="G168" s="6" t="s">
        <f>=B168+G167</f>
      </c>
      <c r="H168" s="6" t="s">
        <f>=F168*G167</f>
      </c>
    </row>
    <row collapsed="false" customFormat="false" customHeight="false" hidden="false" ht="12.1" outlineLevel="0" r="169">
      <c r="A169" s="14" t="n">
        <v>44194</v>
      </c>
      <c r="B169" s="6" t="n">
        <v>-321.5</v>
      </c>
      <c r="C169" s="17" t="s">
        <v>157</v>
      </c>
      <c r="D169" s="17"/>
      <c r="E169" s="17"/>
      <c r="F169" s="6" t="s">
        <f>=A169-A168</f>
      </c>
      <c r="G169" s="6" t="s">
        <f>=B169+G168</f>
      </c>
      <c r="H169" s="6" t="s">
        <f>=F169*G168</f>
      </c>
    </row>
    <row collapsed="false" customFormat="false" customHeight="false" hidden="false" ht="12.1" outlineLevel="0" r="170">
      <c r="A170" s="14" t="n">
        <v>44194</v>
      </c>
      <c r="B170" s="6" t="n">
        <v>46</v>
      </c>
      <c r="C170" s="17" t="s">
        <v>158</v>
      </c>
      <c r="D170" s="17"/>
      <c r="E170" s="17"/>
      <c r="F170" s="6" t="s">
        <f>=A170-A169</f>
      </c>
      <c r="G170" s="6" t="s">
        <f>=B170+G169</f>
      </c>
      <c r="H170" s="6" t="s">
        <f>=F170*G169</f>
      </c>
    </row>
    <row collapsed="false" customFormat="false" customHeight="false" hidden="false" ht="12.1" outlineLevel="0" r="171">
      <c r="A171" s="14" t="n">
        <v>44195</v>
      </c>
      <c r="B171" s="6" t="n">
        <v>123</v>
      </c>
      <c r="C171" s="17" t="s">
        <v>146</v>
      </c>
      <c r="D171" s="17"/>
      <c r="E171" s="17"/>
      <c r="F171" s="6" t="s">
        <f>=A171-A170</f>
      </c>
      <c r="G171" s="6" t="s">
        <f>=B171+G170</f>
      </c>
      <c r="H171" s="6" t="s">
        <f>=F171*G170</f>
      </c>
    </row>
    <row collapsed="false" customFormat="false" customHeight="false" hidden="false" ht="12.1" outlineLevel="0" r="172">
      <c r="A172" s="14" t="n">
        <v>44195</v>
      </c>
      <c r="B172" s="6" t="n">
        <v>111.02</v>
      </c>
      <c r="C172" s="17" t="s">
        <v>159</v>
      </c>
      <c r="D172" s="17"/>
      <c r="E172" s="17"/>
      <c r="F172" s="6" t="s">
        <f>=A172-A171</f>
      </c>
      <c r="G172" s="6" t="s">
        <f>=B172+G171</f>
      </c>
      <c r="H172" s="6" t="s">
        <f>=F172*G171</f>
      </c>
    </row>
    <row collapsed="false" customFormat="false" customHeight="false" hidden="false" ht="12.1" outlineLevel="0" r="173">
      <c r="A173" s="14" t="n">
        <v>44195</v>
      </c>
      <c r="B173" s="6" t="n">
        <v>623.35</v>
      </c>
      <c r="C173" s="17" t="s">
        <v>160</v>
      </c>
      <c r="D173" s="17"/>
      <c r="E173" s="17"/>
      <c r="F173" s="6" t="s">
        <f>=A173-A172</f>
      </c>
      <c r="G173" s="6" t="s">
        <f>=B173+G172</f>
      </c>
      <c r="H173" s="6" t="s">
        <f>=F173*G172</f>
      </c>
    </row>
    <row collapsed="false" customFormat="false" customHeight="false" hidden="false" ht="12.1" outlineLevel="0" r="174">
      <c r="A174" s="14" t="n">
        <v>44196</v>
      </c>
      <c r="B174" s="6" t="n">
        <v>59.10056</v>
      </c>
      <c r="C174" s="17" t="s">
        <v>161</v>
      </c>
      <c r="D174" s="17"/>
      <c r="E174" s="17"/>
      <c r="F174" s="6" t="s">
        <f>=A174-A173</f>
      </c>
      <c r="G174" s="6" t="s">
        <f>=B174+G173</f>
      </c>
      <c r="H174" s="6" t="s">
        <f>=F174*G173</f>
      </c>
    </row>
    <row collapsed="false" customFormat="false" customHeight="false" hidden="false" ht="12.1" outlineLevel="0" r="175">
      <c r="A175" s="14" t="n">
        <v>44200</v>
      </c>
      <c r="B175" s="6" t="n">
        <v>203.2</v>
      </c>
      <c r="C175" s="17" t="s">
        <v>137</v>
      </c>
      <c r="D175" s="17"/>
      <c r="E175" s="17"/>
      <c r="F175" s="6" t="s">
        <f>=A175-A174</f>
      </c>
      <c r="G175" s="6" t="s">
        <f>=B175+G174</f>
      </c>
      <c r="H175" s="6" t="s">
        <f>=F175*G174</f>
      </c>
    </row>
    <row collapsed="false" customFormat="false" customHeight="false" hidden="false" ht="12.1" outlineLevel="0" r="176">
      <c r="A176" s="14" t="n">
        <v>44204</v>
      </c>
      <c r="B176" s="6" t="n">
        <v>-245.31</v>
      </c>
      <c r="C176" s="17" t="s">
        <v>162</v>
      </c>
      <c r="D176" s="17"/>
      <c r="E176" s="17"/>
      <c r="F176" s="6" t="s">
        <f>=A176-A175</f>
      </c>
      <c r="G176" s="6" t="s">
        <f>=B176+G175</f>
      </c>
      <c r="H176" s="6" t="s">
        <f>=F176*G175</f>
      </c>
    </row>
    <row collapsed="false" customFormat="false" customHeight="false" hidden="false" ht="12.1" outlineLevel="0" r="177">
      <c r="A177" s="14" t="n">
        <v>44210.513287037</v>
      </c>
      <c r="B177" s="6" t="n">
        <v>245.31</v>
      </c>
      <c r="C177" s="17" t="s">
        <v>163</v>
      </c>
      <c r="D177" s="17"/>
      <c r="E177" s="17"/>
      <c r="F177" s="6" t="s">
        <f>=A177-A176</f>
      </c>
      <c r="G177" s="6" t="s">
        <f>=B177+G176</f>
      </c>
      <c r="H177" s="6" t="s">
        <f>=F177*G176</f>
      </c>
    </row>
    <row collapsed="false" customFormat="false" customHeight="false" hidden="false" ht="12.1" outlineLevel="0" r="178">
      <c r="A178" s="14" t="n">
        <v>44211.460115741</v>
      </c>
      <c r="B178" s="6" t="n">
        <v>321.5</v>
      </c>
      <c r="C178" s="17" t="s">
        <v>164</v>
      </c>
      <c r="D178" s="17"/>
      <c r="E178" s="17"/>
      <c r="F178" s="6" t="s">
        <f>=A178-A177</f>
      </c>
      <c r="G178" s="6" t="s">
        <f>=B178+G177</f>
      </c>
      <c r="H178" s="6" t="s">
        <f>=F178*G177</f>
      </c>
    </row>
    <row collapsed="false" customFormat="false" customHeight="false" hidden="false" ht="12.1" outlineLevel="0" r="179">
      <c r="A179" s="14" t="n">
        <v>44230.432453704</v>
      </c>
      <c r="B179" s="6" t="n">
        <v>304.24</v>
      </c>
      <c r="C179" s="17" t="s">
        <v>89</v>
      </c>
      <c r="D179" s="17"/>
      <c r="E179" s="17"/>
      <c r="F179" s="6" t="s">
        <f>=A179-A178</f>
      </c>
      <c r="G179" s="6" t="s">
        <f>=B179+G178</f>
      </c>
      <c r="H179" s="6" t="s">
        <f>=F179*G178</f>
      </c>
    </row>
    <row collapsed="false" customFormat="false" customHeight="false" hidden="false" ht="12.1" outlineLevel="0" r="180">
      <c r="A180" s="14" t="n">
        <v>44231.463125</v>
      </c>
      <c r="B180" s="6" t="n">
        <v>3674.84</v>
      </c>
      <c r="C180" s="17" t="s">
        <v>89</v>
      </c>
      <c r="D180" s="17"/>
      <c r="E180" s="17"/>
      <c r="F180" s="6" t="s">
        <f>=A180-A179</f>
      </c>
      <c r="G180" s="6" t="s">
        <f>=B180+G179</f>
      </c>
      <c r="H180" s="6" t="s">
        <f>=F180*G179</f>
      </c>
    </row>
    <row collapsed="false" customFormat="false" customHeight="false" hidden="false" ht="12.1" outlineLevel="0" r="181">
      <c r="A181" s="14" t="n">
        <v>44231.467256944</v>
      </c>
      <c r="B181" s="6" t="n">
        <v>1314.46</v>
      </c>
      <c r="C181" s="17" t="s">
        <v>89</v>
      </c>
      <c r="D181" s="17"/>
      <c r="E181" s="17"/>
      <c r="F181" s="6" t="s">
        <f>=A181-A180</f>
      </c>
      <c r="G181" s="6" t="s">
        <f>=B181+G180</f>
      </c>
      <c r="H181" s="6" t="s">
        <f>=F181*G180</f>
      </c>
    </row>
    <row collapsed="false" customFormat="false" customHeight="false" hidden="false" ht="12.1" outlineLevel="0" r="182">
      <c r="A182" s="14" t="n">
        <v>44231.479016204</v>
      </c>
      <c r="B182" s="6" t="n">
        <v>5325.27</v>
      </c>
      <c r="C182" s="17" t="s">
        <v>89</v>
      </c>
      <c r="D182" s="17"/>
      <c r="E182" s="17"/>
      <c r="F182" s="6" t="s">
        <f>=A182-A181</f>
      </c>
      <c r="G182" s="6" t="s">
        <f>=B182+G181</f>
      </c>
      <c r="H182" s="6" t="s">
        <f>=F182*G181</f>
      </c>
    </row>
    <row collapsed="false" customFormat="false" customHeight="false" hidden="false" ht="12.1" outlineLevel="0" r="183">
      <c r="A183" s="14" t="n">
        <v>44237</v>
      </c>
      <c r="B183" s="6" t="n">
        <v>-3.70596</v>
      </c>
      <c r="C183" s="17" t="s">
        <v>165</v>
      </c>
      <c r="D183" s="17"/>
      <c r="E183" s="17"/>
      <c r="F183" s="6" t="s">
        <f>=A183-A182</f>
      </c>
      <c r="G183" s="6" t="s">
        <f>=B183+G182</f>
      </c>
      <c r="H183" s="6" t="s">
        <f>=F183*G182</f>
      </c>
    </row>
    <row collapsed="false" customFormat="false" customHeight="false" hidden="false" ht="12.1" outlineLevel="0" r="184">
      <c r="A184" s="14" t="n">
        <v>44238</v>
      </c>
      <c r="B184" s="6" t="n">
        <v>-3.69263</v>
      </c>
      <c r="C184" s="17" t="s">
        <v>165</v>
      </c>
      <c r="D184" s="17"/>
      <c r="E184" s="17"/>
      <c r="F184" s="6" t="s">
        <f>=A184-A183</f>
      </c>
      <c r="G184" s="6" t="s">
        <f>=B184+G183</f>
      </c>
      <c r="H184" s="6" t="s">
        <f>=F184*G183</f>
      </c>
    </row>
    <row collapsed="false" customFormat="false" customHeight="false" hidden="false" ht="12.1" outlineLevel="0" r="185">
      <c r="A185" s="14" t="n">
        <v>44266</v>
      </c>
      <c r="B185" s="6" t="n">
        <v>2.961572</v>
      </c>
      <c r="C185" s="17" t="s">
        <v>166</v>
      </c>
      <c r="D185" s="17"/>
      <c r="E185" s="17"/>
      <c r="F185" s="6" t="s">
        <f>=A185-A184</f>
      </c>
      <c r="G185" s="6" t="s">
        <f>=B185+G184</f>
      </c>
      <c r="H185" s="6" t="s">
        <f>=F185*G184</f>
      </c>
    </row>
    <row collapsed="false" customFormat="false" customHeight="false" hidden="false" ht="12.1" outlineLevel="0" r="186">
      <c r="A186" s="14" t="n">
        <v>44273.730740741</v>
      </c>
      <c r="B186" s="6" t="n">
        <v>1046.93</v>
      </c>
      <c r="C186" s="17" t="s">
        <v>89</v>
      </c>
      <c r="D186" s="17"/>
      <c r="E186" s="17"/>
      <c r="F186" s="6" t="s">
        <f>=A186-A185</f>
      </c>
      <c r="G186" s="6" t="s">
        <f>=B186+G185</f>
      </c>
      <c r="H186" s="6" t="s">
        <f>=F186*G185</f>
      </c>
    </row>
    <row collapsed="false" customFormat="false" customHeight="false" hidden="false" ht="12.1" outlineLevel="0" r="187">
      <c r="A187" s="14" t="n">
        <v>44273.760752315</v>
      </c>
      <c r="B187" s="6" t="n">
        <v>5709.26</v>
      </c>
      <c r="C187" s="17" t="s">
        <v>89</v>
      </c>
      <c r="D187" s="17"/>
      <c r="E187" s="17"/>
      <c r="F187" s="6" t="s">
        <f>=A187-A186</f>
      </c>
      <c r="G187" s="6" t="s">
        <f>=B187+G186</f>
      </c>
      <c r="H187" s="6" t="s">
        <f>=F187*G186</f>
      </c>
    </row>
    <row collapsed="false" customFormat="false" customHeight="false" hidden="false" ht="12.1" outlineLevel="0" r="188">
      <c r="A188" s="14" t="n">
        <v>44287.503912037</v>
      </c>
      <c r="B188" s="6" t="n">
        <v>2747.22</v>
      </c>
      <c r="C188" s="17" t="s">
        <v>89</v>
      </c>
      <c r="D188" s="17"/>
      <c r="E188" s="17"/>
      <c r="F188" s="6" t="s">
        <f>=A188-A187</f>
      </c>
      <c r="G188" s="6" t="s">
        <f>=B188+G187</f>
      </c>
      <c r="H188" s="6" t="s">
        <f>=F188*G187</f>
      </c>
    </row>
    <row collapsed="false" customFormat="false" customHeight="false" hidden="false" ht="12.1" outlineLevel="0" r="189">
      <c r="A189" s="14" t="n">
        <v>44288.469027778</v>
      </c>
      <c r="B189" s="6" t="n">
        <v>2373.1</v>
      </c>
      <c r="C189" s="17" t="s">
        <v>89</v>
      </c>
      <c r="D189" s="17"/>
      <c r="E189" s="17"/>
      <c r="F189" s="6" t="s">
        <f>=A189-A188</f>
      </c>
      <c r="G189" s="6" t="s">
        <f>=B189+G188</f>
      </c>
      <c r="H189" s="6" t="s">
        <f>=F189*G188</f>
      </c>
    </row>
    <row collapsed="false" customFormat="false" customHeight="false" hidden="false" ht="12.1" outlineLevel="0" r="190">
      <c r="A190" s="14" t="n">
        <v>44291</v>
      </c>
      <c r="B190" s="6" t="n">
        <v>-536</v>
      </c>
      <c r="C190" s="17" t="s">
        <v>167</v>
      </c>
      <c r="D190" s="17"/>
      <c r="E190" s="17"/>
      <c r="F190" s="6" t="s">
        <f>=A190-A189</f>
      </c>
      <c r="G190" s="6" t="s">
        <f>=B190+G189</f>
      </c>
      <c r="H190" s="6" t="s">
        <f>=F190*G189</f>
      </c>
    </row>
    <row collapsed="false" customFormat="false" customHeight="false" hidden="false" ht="12.1" outlineLevel="0" r="191">
      <c r="A191" s="14" t="n">
        <v>44292.779236111</v>
      </c>
      <c r="B191" s="6" t="n">
        <v>500</v>
      </c>
      <c r="C191" s="17" t="s">
        <v>89</v>
      </c>
      <c r="D191" s="17"/>
      <c r="E191" s="17"/>
      <c r="F191" s="6" t="s">
        <f>=A191-A190</f>
      </c>
      <c r="G191" s="6" t="s">
        <f>=B191+G190</f>
      </c>
      <c r="H191" s="6" t="s">
        <f>=F191*G190</f>
      </c>
    </row>
    <row collapsed="false" customFormat="false" customHeight="false" hidden="false" ht="12.1" outlineLevel="0" r="192">
      <c r="A192" s="14" t="n">
        <v>44293.520451389</v>
      </c>
      <c r="B192" s="6" t="n">
        <v>3405.029316</v>
      </c>
      <c r="C192" s="17" t="s">
        <v>89</v>
      </c>
      <c r="D192" s="17"/>
      <c r="E192" s="17"/>
      <c r="F192" s="6" t="s">
        <f>=A192-A191</f>
      </c>
      <c r="G192" s="6" t="s">
        <f>=B192+G191</f>
      </c>
      <c r="H192" s="6" t="s">
        <f>=F192*G191</f>
      </c>
    </row>
    <row collapsed="false" customFormat="false" customHeight="false" hidden="false" ht="12.1" outlineLevel="0" r="193">
      <c r="A193" s="14" t="n">
        <v>44293.684953704</v>
      </c>
      <c r="B193" s="6" t="n">
        <v>481.68</v>
      </c>
      <c r="C193" s="17" t="s">
        <v>168</v>
      </c>
      <c r="D193" s="17"/>
      <c r="E193" s="17"/>
      <c r="F193" s="6" t="s">
        <f>=A193-A192</f>
      </c>
      <c r="G193" s="6" t="s">
        <f>=B193+G192</f>
      </c>
      <c r="H193" s="6" t="s">
        <f>=F193*G192</f>
      </c>
    </row>
    <row collapsed="false" customFormat="false" customHeight="false" hidden="false" ht="12.1" outlineLevel="0" r="194">
      <c r="A194" s="14" t="n">
        <v>44293.7</v>
      </c>
      <c r="B194" s="6" t="n">
        <v>54.32</v>
      </c>
      <c r="C194" s="17" t="s">
        <v>168</v>
      </c>
      <c r="D194" s="17"/>
      <c r="E194" s="17"/>
      <c r="F194" s="6" t="s">
        <f>=A194-A193</f>
      </c>
      <c r="G194" s="6" t="s">
        <f>=B194+G193</f>
      </c>
      <c r="H194" s="6" t="s">
        <f>=F194*G193</f>
      </c>
    </row>
    <row collapsed="false" customFormat="false" customHeight="false" hidden="false" ht="12.1" outlineLevel="0" r="195">
      <c r="A195" s="14" t="n">
        <v>44312.844479167</v>
      </c>
      <c r="B195" s="6" t="n">
        <v>3615.72</v>
      </c>
      <c r="C195" s="17" t="s">
        <v>89</v>
      </c>
      <c r="D195" s="17"/>
      <c r="E195" s="17"/>
      <c r="F195" s="6" t="s">
        <f>=A195-A194</f>
      </c>
      <c r="G195" s="6" t="s">
        <f>=B195+G194</f>
      </c>
      <c r="H195" s="6" t="s">
        <f>=F195*G194</f>
      </c>
    </row>
    <row collapsed="false" customFormat="false" customHeight="false" hidden="false" ht="12.1" outlineLevel="0" r="196">
      <c r="A196" s="14" t="n">
        <v>44313</v>
      </c>
      <c r="B196" s="6" t="n">
        <v>-29.2</v>
      </c>
      <c r="C196" s="17" t="s">
        <v>169</v>
      </c>
      <c r="D196" s="17"/>
      <c r="E196" s="17"/>
      <c r="F196" s="6" t="s">
        <f>=A196-A195</f>
      </c>
      <c r="G196" s="6" t="s">
        <f>=B196+G195</f>
      </c>
      <c r="H196" s="6" t="s">
        <f>=F196*G195</f>
      </c>
    </row>
    <row collapsed="false" customFormat="false" customHeight="false" hidden="false" ht="12.1" outlineLevel="0" r="197">
      <c r="A197" s="14" t="n">
        <v>44320.779305556</v>
      </c>
      <c r="B197" s="6" t="n">
        <v>1500</v>
      </c>
      <c r="C197" s="17" t="s">
        <v>89</v>
      </c>
      <c r="D197" s="17"/>
      <c r="E197" s="17"/>
      <c r="F197" s="6" t="s">
        <f>=A197-A196</f>
      </c>
      <c r="G197" s="6" t="s">
        <f>=B197+G196</f>
      </c>
      <c r="H197" s="6" t="s">
        <f>=F197*G196</f>
      </c>
    </row>
    <row collapsed="false" customFormat="false" customHeight="false" hidden="false" ht="12.1" outlineLevel="0" r="198">
      <c r="A198" s="14" t="n">
        <v>44323</v>
      </c>
      <c r="B198" s="6" t="n">
        <v>-118.7</v>
      </c>
      <c r="C198" s="17" t="s">
        <v>170</v>
      </c>
      <c r="D198" s="17"/>
      <c r="E198" s="17"/>
      <c r="F198" s="6" t="s">
        <f>=A198-A197</f>
      </c>
      <c r="G198" s="6" t="s">
        <f>=B198+G197</f>
      </c>
      <c r="H198" s="6" t="s">
        <f>=F198*G197</f>
      </c>
    </row>
    <row collapsed="false" customFormat="false" customHeight="false" hidden="false" ht="12.1" outlineLevel="0" r="199">
      <c r="A199" s="14" t="n">
        <v>44327</v>
      </c>
      <c r="B199" s="6" t="n">
        <v>-797.5</v>
      </c>
      <c r="C199" s="17" t="s">
        <v>171</v>
      </c>
      <c r="D199" s="17"/>
      <c r="E199" s="17"/>
      <c r="F199" s="6" t="s">
        <f>=A199-A198</f>
      </c>
      <c r="G199" s="6" t="s">
        <f>=B199+G198</f>
      </c>
      <c r="H199" s="6" t="s">
        <f>=F199*G198</f>
      </c>
    </row>
    <row collapsed="false" customFormat="false" customHeight="false" hidden="false" ht="12.1" outlineLevel="0" r="200">
      <c r="A200" s="14" t="n">
        <v>44328</v>
      </c>
      <c r="B200" s="6" t="n">
        <v>-1496</v>
      </c>
      <c r="C200" s="17" t="s">
        <v>172</v>
      </c>
      <c r="D200" s="17"/>
      <c r="E200" s="17"/>
      <c r="F200" s="6" t="s">
        <f>=A200-A199</f>
      </c>
      <c r="G200" s="6" t="s">
        <f>=B200+G199</f>
      </c>
      <c r="H200" s="6" t="s">
        <f>=F200*G199</f>
      </c>
    </row>
    <row collapsed="false" customFormat="false" customHeight="false" hidden="false" ht="12.1" outlineLevel="0" r="201">
      <c r="A201" s="14" t="n">
        <v>44330</v>
      </c>
      <c r="B201" s="6" t="n">
        <v>-378</v>
      </c>
      <c r="C201" s="17" t="s">
        <v>173</v>
      </c>
      <c r="D201" s="17"/>
      <c r="E201" s="17"/>
      <c r="F201" s="6" t="s">
        <f>=A201-A200</f>
      </c>
      <c r="G201" s="6" t="s">
        <f>=B201+G200</f>
      </c>
      <c r="H201" s="6" t="s">
        <f>=F201*G200</f>
      </c>
    </row>
    <row collapsed="false" customFormat="false" customHeight="false" hidden="false" ht="12.1" outlineLevel="0" r="202">
      <c r="A202" s="14" t="n">
        <v>44333.420717593</v>
      </c>
      <c r="B202" s="6" t="n">
        <v>1931.78</v>
      </c>
      <c r="C202" s="17" t="s">
        <v>89</v>
      </c>
      <c r="D202" s="17"/>
      <c r="E202" s="17"/>
      <c r="F202" s="6" t="s">
        <f>=A202-A201</f>
      </c>
      <c r="G202" s="6" t="s">
        <f>=B202+G201</f>
      </c>
      <c r="H202" s="6" t="s">
        <f>=F202*G201</f>
      </c>
    </row>
    <row collapsed="false" customFormat="false" customHeight="false" hidden="false" ht="12.1" outlineLevel="0" r="203">
      <c r="A203" s="14" t="n">
        <v>44334</v>
      </c>
      <c r="B203" s="6" t="n">
        <v>-380</v>
      </c>
      <c r="C203" s="17" t="s">
        <v>174</v>
      </c>
      <c r="D203" s="17"/>
      <c r="E203" s="17"/>
      <c r="F203" s="6" t="s">
        <f>=A203-A202</f>
      </c>
      <c r="G203" s="6" t="s">
        <f>=B203+G202</f>
      </c>
      <c r="H203" s="6" t="s">
        <f>=F203*G202</f>
      </c>
    </row>
    <row collapsed="false" customFormat="false" customHeight="false" hidden="false" ht="12.1" outlineLevel="0" r="204">
      <c r="A204" s="14" t="n">
        <v>44334</v>
      </c>
      <c r="B204" s="6" t="n">
        <v>29.2</v>
      </c>
      <c r="C204" s="17" t="s">
        <v>175</v>
      </c>
      <c r="D204" s="17"/>
      <c r="E204" s="17"/>
      <c r="F204" s="6" t="s">
        <f>=A204-A203</f>
      </c>
      <c r="G204" s="6" t="s">
        <f>=B204+G203</f>
      </c>
      <c r="H204" s="6" t="s">
        <f>=F204*G203</f>
      </c>
    </row>
    <row collapsed="false" customFormat="false" customHeight="false" hidden="false" ht="12.1" outlineLevel="0" r="205">
      <c r="A205" s="14" t="n">
        <v>44334.767013889</v>
      </c>
      <c r="B205" s="6" t="n">
        <v>3777.3</v>
      </c>
      <c r="C205" s="17" t="s">
        <v>89</v>
      </c>
      <c r="D205" s="17"/>
      <c r="E205" s="17"/>
      <c r="F205" s="6" t="s">
        <f>=A205-A204</f>
      </c>
      <c r="G205" s="6" t="s">
        <f>=B205+G204</f>
      </c>
      <c r="H205" s="6" t="s">
        <f>=F205*G204</f>
      </c>
    </row>
    <row collapsed="false" customFormat="false" customHeight="false" hidden="false" ht="12.1" outlineLevel="0" r="206">
      <c r="A206" s="14" t="n">
        <v>44334.7696875</v>
      </c>
      <c r="B206" s="6" t="n">
        <v>1283.84</v>
      </c>
      <c r="C206" s="17" t="s">
        <v>89</v>
      </c>
      <c r="D206" s="17"/>
      <c r="E206" s="17"/>
      <c r="F206" s="6" t="s">
        <f>=A206-A205</f>
      </c>
      <c r="G206" s="6" t="s">
        <f>=B206+G205</f>
      </c>
      <c r="H206" s="6" t="s">
        <f>=F206*G205</f>
      </c>
    </row>
    <row collapsed="false" customFormat="false" customHeight="false" hidden="false" ht="12.1" outlineLevel="0" r="207">
      <c r="A207" s="14" t="n">
        <v>44336</v>
      </c>
      <c r="B207" s="6" t="n">
        <v>797.5</v>
      </c>
      <c r="C207" s="17" t="s">
        <v>176</v>
      </c>
      <c r="D207" s="17"/>
      <c r="E207" s="17"/>
      <c r="F207" s="6" t="s">
        <f>=A207-A206</f>
      </c>
      <c r="G207" s="6" t="s">
        <f>=B207+G206</f>
      </c>
      <c r="H207" s="6" t="s">
        <f>=F207*G206</f>
      </c>
    </row>
    <row collapsed="false" customFormat="false" customHeight="false" hidden="false" ht="12.1" outlineLevel="0" r="208">
      <c r="A208" s="14" t="n">
        <v>44342.46744213</v>
      </c>
      <c r="B208" s="6" t="n">
        <v>118.7</v>
      </c>
      <c r="C208" s="17" t="s">
        <v>177</v>
      </c>
      <c r="D208" s="17"/>
      <c r="E208" s="17"/>
      <c r="F208" s="6" t="s">
        <f>=A208-A207</f>
      </c>
      <c r="G208" s="6" t="s">
        <f>=B208+G207</f>
      </c>
      <c r="H208" s="6" t="s">
        <f>=F208*G207</f>
      </c>
    </row>
    <row collapsed="false" customFormat="false" customHeight="false" hidden="false" ht="12.1" outlineLevel="0" r="209">
      <c r="A209" s="14" t="n">
        <v>44344</v>
      </c>
      <c r="B209" s="6" t="n">
        <v>-110.49</v>
      </c>
      <c r="C209" s="17" t="s">
        <v>178</v>
      </c>
      <c r="D209" s="17"/>
      <c r="E209" s="17"/>
      <c r="F209" s="6" t="s">
        <f>=A209-A208</f>
      </c>
      <c r="G209" s="6" t="s">
        <f>=B209+G208</f>
      </c>
      <c r="H209" s="6" t="s">
        <f>=F209*G208</f>
      </c>
    </row>
    <row collapsed="false" customFormat="false" customHeight="false" hidden="false" ht="12.1" outlineLevel="0" r="210">
      <c r="A210" s="14" t="n">
        <v>44344</v>
      </c>
      <c r="B210" s="6" t="n">
        <v>1496</v>
      </c>
      <c r="C210" s="17" t="s">
        <v>179</v>
      </c>
      <c r="D210" s="17"/>
      <c r="E210" s="17"/>
      <c r="F210" s="6" t="s">
        <f>=A210-A209</f>
      </c>
      <c r="G210" s="6" t="s">
        <f>=B210+G209</f>
      </c>
      <c r="H210" s="6" t="s">
        <f>=F210*G209</f>
      </c>
    </row>
    <row collapsed="false" customFormat="false" customHeight="false" hidden="false" ht="12.1" outlineLevel="0" r="211">
      <c r="A211" s="14" t="n">
        <v>44344</v>
      </c>
      <c r="B211" s="6" t="n">
        <v>378</v>
      </c>
      <c r="C211" s="17" t="s">
        <v>180</v>
      </c>
      <c r="D211" s="17"/>
      <c r="E211" s="17"/>
      <c r="F211" s="6" t="s">
        <f>=A211-A210</f>
      </c>
      <c r="G211" s="6" t="s">
        <f>=B211+G210</f>
      </c>
      <c r="H211" s="6" t="s">
        <f>=F211*G210</f>
      </c>
    </row>
    <row collapsed="false" customFormat="false" customHeight="false" hidden="false" ht="12.1" outlineLevel="0" r="212">
      <c r="A212" s="14" t="n">
        <v>44344</v>
      </c>
      <c r="B212" s="6" t="n">
        <v>380</v>
      </c>
      <c r="C212" s="17" t="s">
        <v>148</v>
      </c>
      <c r="D212" s="17"/>
      <c r="E212" s="17"/>
      <c r="F212" s="6" t="s">
        <f>=A212-A211</f>
      </c>
      <c r="G212" s="6" t="s">
        <f>=B212+G211</f>
      </c>
      <c r="H212" s="6" t="s">
        <f>=F212*G211</f>
      </c>
    </row>
    <row collapsed="false" customFormat="false" customHeight="false" hidden="false" ht="12.1" outlineLevel="0" r="213">
      <c r="A213" s="14" t="n">
        <v>44348</v>
      </c>
      <c r="B213" s="6" t="n">
        <v>-841.86</v>
      </c>
      <c r="C213" s="17" t="s">
        <v>181</v>
      </c>
      <c r="D213" s="17"/>
      <c r="E213" s="17"/>
      <c r="F213" s="6" t="s">
        <f>=A213-A212</f>
      </c>
      <c r="G213" s="6" t="s">
        <f>=B213+G212</f>
      </c>
      <c r="H213" s="6" t="s">
        <f>=F213*G212</f>
      </c>
    </row>
    <row collapsed="false" customFormat="false" customHeight="false" hidden="false" ht="12.1" outlineLevel="0" r="214">
      <c r="A214" s="14" t="n">
        <v>44348</v>
      </c>
      <c r="B214" s="6" t="n">
        <v>-652.86</v>
      </c>
      <c r="C214" s="17" t="s">
        <v>182</v>
      </c>
      <c r="D214" s="17"/>
      <c r="E214" s="17"/>
      <c r="F214" s="6" t="s">
        <f>=A214-A213</f>
      </c>
      <c r="G214" s="6" t="s">
        <f>=B214+G213</f>
      </c>
      <c r="H214" s="6" t="s">
        <f>=F214*G213</f>
      </c>
    </row>
    <row collapsed="false" customFormat="false" customHeight="false" hidden="false" ht="12.1" outlineLevel="0" r="215">
      <c r="A215" s="14" t="n">
        <v>44354</v>
      </c>
      <c r="B215" s="6" t="n">
        <v>-315</v>
      </c>
      <c r="C215" s="17" t="s">
        <v>183</v>
      </c>
      <c r="D215" s="17"/>
      <c r="E215" s="17"/>
      <c r="F215" s="6" t="s">
        <f>=A215-A214</f>
      </c>
      <c r="G215" s="6" t="s">
        <f>=B215+G214</f>
      </c>
      <c r="H215" s="6" t="s">
        <f>=F215*G214</f>
      </c>
    </row>
    <row collapsed="false" customFormat="false" customHeight="false" hidden="false" ht="12.1" outlineLevel="0" r="216">
      <c r="A216" s="14" t="n">
        <v>44355</v>
      </c>
      <c r="B216" s="6" t="n">
        <v>841.86</v>
      </c>
      <c r="C216" s="17" t="s">
        <v>184</v>
      </c>
      <c r="D216" s="17"/>
      <c r="E216" s="17"/>
      <c r="F216" s="6" t="s">
        <f>=A216-A215</f>
      </c>
      <c r="G216" s="6" t="s">
        <f>=B216+G215</f>
      </c>
      <c r="H216" s="6" t="s">
        <f>=F216*G215</f>
      </c>
    </row>
    <row collapsed="false" customFormat="false" customHeight="false" hidden="false" ht="12.1" outlineLevel="0" r="217">
      <c r="A217" s="14" t="n">
        <v>44355.701076389</v>
      </c>
      <c r="B217" s="6" t="n">
        <v>652.86</v>
      </c>
      <c r="C217" s="17" t="s">
        <v>184</v>
      </c>
      <c r="D217" s="17"/>
      <c r="E217" s="17"/>
      <c r="F217" s="6" t="s">
        <f>=A217-A216</f>
      </c>
      <c r="G217" s="6" t="s">
        <f>=B217+G216</f>
      </c>
      <c r="H217" s="6" t="s">
        <f>=F217*G216</f>
      </c>
    </row>
    <row collapsed="false" customFormat="false" customHeight="false" hidden="false" ht="12.1" outlineLevel="0" r="218">
      <c r="A218" s="14" t="n">
        <v>44362</v>
      </c>
      <c r="B218" s="6" t="n">
        <v>-777</v>
      </c>
      <c r="C218" s="17" t="s">
        <v>185</v>
      </c>
      <c r="D218" s="17"/>
      <c r="E218" s="17"/>
      <c r="F218" s="6" t="s">
        <f>=A218-A217</f>
      </c>
      <c r="G218" s="6" t="s">
        <f>=B218+G217</f>
      </c>
      <c r="H218" s="6" t="s">
        <f>=F218*G217</f>
      </c>
    </row>
    <row collapsed="false" customFormat="false" customHeight="false" hidden="false" ht="12.1" outlineLevel="0" r="219">
      <c r="A219" s="14" t="n">
        <v>44362.777777778</v>
      </c>
      <c r="B219" s="6" t="n">
        <v>4924.73</v>
      </c>
      <c r="C219" s="17" t="s">
        <v>89</v>
      </c>
      <c r="D219" s="17"/>
      <c r="E219" s="17"/>
      <c r="F219" s="6" t="s">
        <f>=A219-A218</f>
      </c>
      <c r="G219" s="6" t="s">
        <f>=B219+G218</f>
      </c>
      <c r="H219" s="6" t="s">
        <f>=F219*G218</f>
      </c>
    </row>
    <row collapsed="false" customFormat="false" customHeight="false" hidden="false" ht="12.1" outlineLevel="0" r="220">
      <c r="A220" s="14" t="n">
        <v>44365</v>
      </c>
      <c r="B220" s="6" t="n">
        <v>315</v>
      </c>
      <c r="C220" s="17" t="s">
        <v>186</v>
      </c>
      <c r="D220" s="17"/>
      <c r="E220" s="17"/>
      <c r="F220" s="6" t="s">
        <f>=A220-A219</f>
      </c>
      <c r="G220" s="6" t="s">
        <f>=B220+G219</f>
      </c>
      <c r="H220" s="6" t="s">
        <f>=F220*G219</f>
      </c>
    </row>
    <row collapsed="false" customFormat="false" customHeight="false" hidden="false" ht="12.1" outlineLevel="0" r="221">
      <c r="A221" s="14" t="n">
        <v>44370</v>
      </c>
      <c r="B221" s="6" t="n">
        <v>-925.2</v>
      </c>
      <c r="C221" s="17" t="s">
        <v>187</v>
      </c>
      <c r="D221" s="17"/>
      <c r="E221" s="17"/>
      <c r="F221" s="6" t="s">
        <f>=A221-A220</f>
      </c>
      <c r="G221" s="6" t="s">
        <f>=B221+G220</f>
      </c>
      <c r="H221" s="6" t="s">
        <f>=F221*G220</f>
      </c>
    </row>
    <row collapsed="false" customFormat="false" customHeight="false" hidden="false" ht="12.1" outlineLevel="0" r="222">
      <c r="A222" s="14" t="n">
        <v>44372</v>
      </c>
      <c r="B222" s="6" t="n">
        <v>-245.31</v>
      </c>
      <c r="C222" s="17" t="s">
        <v>162</v>
      </c>
      <c r="D222" s="17"/>
      <c r="E222" s="17"/>
      <c r="F222" s="6" t="s">
        <f>=A222-A221</f>
      </c>
      <c r="G222" s="6" t="s">
        <f>=B222+G221</f>
      </c>
      <c r="H222" s="6" t="s">
        <f>=F222*G221</f>
      </c>
    </row>
    <row collapsed="false" customFormat="false" customHeight="false" hidden="false" ht="12.1" outlineLevel="0" r="223">
      <c r="A223" s="14" t="n">
        <v>44382</v>
      </c>
      <c r="B223" s="6" t="n">
        <v>-213</v>
      </c>
      <c r="C223" s="17" t="s">
        <v>188</v>
      </c>
      <c r="D223" s="17"/>
      <c r="E223" s="17"/>
      <c r="F223" s="6" t="s">
        <f>=A223-A222</f>
      </c>
      <c r="G223" s="6" t="s">
        <f>=B223+G222</f>
      </c>
      <c r="H223" s="6" t="s">
        <f>=F223*G222</f>
      </c>
    </row>
    <row collapsed="false" customFormat="false" customHeight="false" hidden="false" ht="12.1" outlineLevel="0" r="224">
      <c r="A224" s="14" t="n">
        <v>44382</v>
      </c>
      <c r="B224" s="6" t="n">
        <v>-525</v>
      </c>
      <c r="C224" s="17" t="s">
        <v>189</v>
      </c>
      <c r="D224" s="17"/>
      <c r="E224" s="17"/>
      <c r="F224" s="6" t="s">
        <f>=A224-A223</f>
      </c>
      <c r="G224" s="6" t="s">
        <f>=B224+G223</f>
      </c>
      <c r="H224" s="6" t="s">
        <f>=F224*G223</f>
      </c>
    </row>
    <row collapsed="false" customFormat="false" customHeight="false" hidden="false" ht="12.1" outlineLevel="0" r="225">
      <c r="A225" s="14" t="n">
        <v>44388</v>
      </c>
      <c r="B225" s="6" t="n">
        <v>-242.8</v>
      </c>
      <c r="C225" s="17" t="s">
        <v>190</v>
      </c>
      <c r="D225" s="17"/>
      <c r="E225" s="17"/>
      <c r="F225" s="6" t="s">
        <f>=A225-A224</f>
      </c>
      <c r="G225" s="6" t="s">
        <f>=B225+G224</f>
      </c>
      <c r="H225" s="6" t="s">
        <f>=F225*G224</f>
      </c>
    </row>
    <row collapsed="false" customFormat="false" customHeight="false" hidden="false" ht="12.1" outlineLevel="0" r="226">
      <c r="A226" s="14" t="n">
        <v>44389</v>
      </c>
      <c r="B226" s="6" t="n">
        <v>-36</v>
      </c>
      <c r="C226" s="17" t="s">
        <v>191</v>
      </c>
      <c r="D226" s="17"/>
      <c r="E226" s="17"/>
      <c r="F226" s="6" t="s">
        <f>=A226-A225</f>
      </c>
      <c r="G226" s="6" t="s">
        <f>=B226+G225</f>
      </c>
      <c r="H226" s="6" t="s">
        <f>=F226*G225</f>
      </c>
    </row>
    <row collapsed="false" customFormat="false" customHeight="false" hidden="false" ht="12.1" outlineLevel="0" r="227">
      <c r="A227" s="14" t="n">
        <v>44392</v>
      </c>
      <c r="B227" s="6" t="n">
        <v>-124</v>
      </c>
      <c r="C227" s="17" t="s">
        <v>192</v>
      </c>
      <c r="D227" s="17"/>
      <c r="E227" s="17"/>
      <c r="F227" s="6" t="s">
        <f>=A227-A226</f>
      </c>
      <c r="G227" s="6" t="s">
        <f>=B227+G226</f>
      </c>
      <c r="H227" s="6" t="s">
        <f>=F227*G226</f>
      </c>
    </row>
    <row collapsed="false" customFormat="false" customHeight="false" hidden="false" ht="12.1" outlineLevel="0" r="228">
      <c r="A228" s="14" t="n">
        <v>44392</v>
      </c>
      <c r="B228" s="6" t="n">
        <v>-251</v>
      </c>
      <c r="C228" s="17" t="s">
        <v>193</v>
      </c>
      <c r="D228" s="17"/>
      <c r="E228" s="17"/>
      <c r="F228" s="6" t="s">
        <f>=A228-A227</f>
      </c>
      <c r="G228" s="6" t="s">
        <f>=B228+G227</f>
      </c>
      <c r="H228" s="6" t="s">
        <f>=F228*G227</f>
      </c>
    </row>
    <row collapsed="false" customFormat="false" customHeight="false" hidden="false" ht="12.1" outlineLevel="0" r="229">
      <c r="A229" s="14" t="n">
        <v>44441</v>
      </c>
      <c r="B229" s="6" t="n">
        <v>-1520.1</v>
      </c>
      <c r="C229" s="17" t="s">
        <v>194</v>
      </c>
      <c r="D229" s="17"/>
      <c r="E229" s="17"/>
      <c r="F229" s="6" t="s">
        <f>=A229-A228</f>
      </c>
      <c r="G229" s="6" t="s">
        <f>=B229+G228</f>
      </c>
      <c r="H229" s="6" t="s">
        <f>=F229*G228</f>
      </c>
    </row>
    <row collapsed="false" customFormat="false" customHeight="false" hidden="false" ht="12.1" outlineLevel="0" r="230">
      <c r="A230" s="14" t="n">
        <v>44446</v>
      </c>
      <c r="B230" s="6" t="n">
        <v>-1634.4</v>
      </c>
      <c r="C230" s="17" t="s">
        <v>195</v>
      </c>
      <c r="D230" s="17"/>
      <c r="E230" s="17"/>
      <c r="F230" s="6" t="s">
        <f>=A230-A229</f>
      </c>
      <c r="G230" s="6" t="s">
        <f>=B230+G229</f>
      </c>
      <c r="H230" s="6" t="s">
        <f>=F230*G229</f>
      </c>
    </row>
    <row collapsed="false" customFormat="false" customHeight="false" hidden="false" ht="12.1" outlineLevel="0" r="231">
      <c r="A231" s="14" t="n">
        <v>44463</v>
      </c>
      <c r="B231" s="6" t="n">
        <v>-780</v>
      </c>
      <c r="C231" s="17" t="s">
        <v>196</v>
      </c>
      <c r="D231" s="17"/>
      <c r="E231" s="17"/>
      <c r="F231" s="6" t="s">
        <f>=A231-A230</f>
      </c>
      <c r="G231" s="6" t="s">
        <f>=B231+G230</f>
      </c>
      <c r="H231" s="6" t="s">
        <f>=F231*G230</f>
      </c>
    </row>
    <row collapsed="false" customFormat="false" customHeight="false" hidden="false" ht="12.1" outlineLevel="0" r="232">
      <c r="A232" s="14" t="n">
        <v>44472</v>
      </c>
      <c r="B232" s="6" t="n">
        <v>-426.35</v>
      </c>
      <c r="C232" s="17" t="s">
        <v>197</v>
      </c>
      <c r="D232" s="17"/>
      <c r="E232" s="17"/>
      <c r="F232" s="6" t="s">
        <f>=A232-A231</f>
      </c>
      <c r="G232" s="6" t="s">
        <f>=B232+G231</f>
      </c>
      <c r="H232" s="6" t="s">
        <f>=F232*G231</f>
      </c>
    </row>
    <row collapsed="false" customFormat="false" customHeight="false" hidden="false" ht="12.1" outlineLevel="0" r="233">
      <c r="A233" s="14" t="n">
        <v>44480</v>
      </c>
      <c r="B233" s="6" t="n">
        <v>-138.35</v>
      </c>
      <c r="C233" s="17" t="s">
        <v>198</v>
      </c>
      <c r="D233" s="17"/>
      <c r="E233" s="17"/>
      <c r="F233" s="6" t="s">
        <f>=A233-A232</f>
      </c>
      <c r="G233" s="6" t="s">
        <f>=B233+G232</f>
      </c>
      <c r="H233" s="6" t="s">
        <f>=F233*G232</f>
      </c>
    </row>
    <row collapsed="false" customFormat="false" customHeight="false" hidden="false" ht="12.1" outlineLevel="0" r="234">
      <c r="A234" s="14" t="n">
        <v>44537</v>
      </c>
      <c r="B234" s="6" t="n">
        <v>-1599.6</v>
      </c>
      <c r="C234" s="17" t="s">
        <v>199</v>
      </c>
      <c r="D234" s="17"/>
      <c r="E234" s="17"/>
      <c r="F234" s="6" t="s">
        <f>=A234-A233</f>
      </c>
      <c r="G234" s="6" t="s">
        <f>=B234+G233</f>
      </c>
      <c r="H234" s="6" t="s">
        <f>=F234*G233</f>
      </c>
    </row>
    <row collapsed="false" customFormat="false" customHeight="false" hidden="false" ht="12.1" outlineLevel="0" r="235">
      <c r="A235" s="14" t="n">
        <v>44544</v>
      </c>
      <c r="B235" s="6" t="n">
        <v>-1546.74</v>
      </c>
      <c r="C235" s="17" t="s">
        <v>200</v>
      </c>
      <c r="D235" s="17"/>
      <c r="E235" s="17"/>
      <c r="F235" s="6" t="s">
        <f>=A235-A234</f>
      </c>
      <c r="G235" s="6" t="s">
        <f>=B235+G234</f>
      </c>
      <c r="H235" s="6" t="s">
        <f>=F235*G234</f>
      </c>
    </row>
    <row collapsed="false" customFormat="false" customHeight="false" hidden="false" ht="12.1" outlineLevel="0" r="236">
      <c r="A236" s="14" t="n">
        <v>44546</v>
      </c>
      <c r="B236" s="6" t="n">
        <v>-420</v>
      </c>
      <c r="C236" s="17" t="s">
        <v>201</v>
      </c>
      <c r="D236" s="17"/>
      <c r="E236" s="17"/>
      <c r="F236" s="6" t="s">
        <f>=A236-A235</f>
      </c>
      <c r="G236" s="6" t="s">
        <f>=B236+G235</f>
      </c>
      <c r="H236" s="6" t="s">
        <f>=F236*G235</f>
      </c>
    </row>
    <row collapsed="false" customFormat="false" customHeight="false" hidden="false" ht="12.1" outlineLevel="0" r="237">
      <c r="A237" s="14" t="n">
        <v>44547</v>
      </c>
      <c r="B237" s="6" t="n">
        <v>-73.65</v>
      </c>
      <c r="C237" s="17" t="s">
        <v>151</v>
      </c>
      <c r="D237" s="17"/>
      <c r="E237" s="17"/>
      <c r="F237" s="6" t="s">
        <f>=A237-A236</f>
      </c>
      <c r="G237" s="6" t="s">
        <f>=B237+G236</f>
      </c>
      <c r="H237" s="6" t="s">
        <f>=F237*G236</f>
      </c>
    </row>
    <row collapsed="false" customFormat="false" customHeight="false" hidden="false" ht="12.1" outlineLevel="0" r="238">
      <c r="A238" s="14" t="n">
        <v>44550</v>
      </c>
      <c r="B238" s="6" t="n">
        <v>-1170</v>
      </c>
      <c r="C238" s="17" t="s">
        <v>202</v>
      </c>
      <c r="D238" s="17"/>
      <c r="E238" s="17"/>
      <c r="F238" s="6" t="s">
        <f>=A238-A237</f>
      </c>
      <c r="G238" s="6" t="s">
        <f>=B238+G237</f>
      </c>
      <c r="H238" s="6" t="s">
        <f>=F238*G237</f>
      </c>
    </row>
    <row collapsed="false" customFormat="false" customHeight="false" hidden="false" ht="12.1" outlineLevel="0" r="239">
      <c r="A239" s="14" t="n">
        <v>44551</v>
      </c>
      <c r="B239" s="6" t="n">
        <v>-340</v>
      </c>
      <c r="C239" s="17" t="s">
        <v>203</v>
      </c>
      <c r="D239" s="17"/>
      <c r="E239" s="17"/>
      <c r="F239" s="6" t="s">
        <f>=A239-A238</f>
      </c>
      <c r="G239" s="6" t="s">
        <f>=B239+G238</f>
      </c>
      <c r="H239" s="6" t="s">
        <f>=F239*G238</f>
      </c>
    </row>
    <row collapsed="false" customFormat="false" customHeight="false" hidden="false" ht="12.1" outlineLevel="0" r="240">
      <c r="A240" s="14" t="n">
        <v>44556</v>
      </c>
      <c r="B240" s="6" t="n">
        <v>-208</v>
      </c>
      <c r="C240" s="17" t="s">
        <v>204</v>
      </c>
      <c r="D240" s="17"/>
      <c r="E240" s="17"/>
      <c r="F240" s="6" t="s">
        <f>=A240-A239</f>
      </c>
      <c r="G240" s="6" t="s">
        <f>=B240+G239</f>
      </c>
      <c r="H240" s="6" t="s">
        <f>=F240*G239</f>
      </c>
    </row>
    <row collapsed="false" customFormat="false" customHeight="false" hidden="false" ht="12.1" outlineLevel="0" r="241">
      <c r="A241" s="14" t="n">
        <v>44561</v>
      </c>
      <c r="B241" s="6" t="n">
        <v>-294.37</v>
      </c>
      <c r="C241" s="17" t="s">
        <v>205</v>
      </c>
      <c r="D241" s="17"/>
      <c r="E241" s="17"/>
      <c r="F241" s="6" t="s">
        <f>=A241-A240</f>
      </c>
      <c r="G241" s="6" t="s">
        <f>=B241+G240</f>
      </c>
      <c r="H241" s="6" t="s">
        <f>=F241*G240</f>
      </c>
    </row>
    <row collapsed="false" customFormat="false" customHeight="false" hidden="false" ht="12.1" outlineLevel="0" r="242">
      <c r="A242" s="14" t="n">
        <v>44686</v>
      </c>
      <c r="B242" s="6" t="n">
        <v>-218.85</v>
      </c>
      <c r="C242" s="17" t="s">
        <v>206</v>
      </c>
      <c r="D242" s="17"/>
      <c r="E242" s="17"/>
      <c r="F242" s="6" t="s">
        <f>=A242-A241</f>
      </c>
      <c r="G242" s="6" t="s">
        <f>=B242+G241</f>
      </c>
      <c r="H242" s="6" t="s">
        <f>=F242*G241</f>
      </c>
    </row>
    <row collapsed="false" customFormat="false" customHeight="false" hidden="false" ht="12.1" outlineLevel="0" r="243">
      <c r="A243" s="14" t="n">
        <v>44739</v>
      </c>
      <c r="B243" s="6" t="n">
        <v>-834.6</v>
      </c>
      <c r="C243" s="17" t="s">
        <v>185</v>
      </c>
      <c r="D243" s="17"/>
      <c r="E243" s="17"/>
      <c r="F243" s="6" t="s">
        <f>=A243-A242</f>
      </c>
      <c r="G243" s="6" t="s">
        <f>=B243+G242</f>
      </c>
      <c r="H243" s="6" t="s">
        <f>=F243*G242</f>
      </c>
    </row>
    <row collapsed="false" customFormat="false" customHeight="false" hidden="false" ht="12.1" outlineLevel="0" r="244">
      <c r="A244" s="14" t="n">
        <v>44754</v>
      </c>
      <c r="B244" s="6" t="n">
        <v>-324</v>
      </c>
      <c r="C244" s="17" t="s">
        <v>207</v>
      </c>
      <c r="D244" s="17"/>
      <c r="E244" s="17"/>
      <c r="F244" s="6" t="s">
        <f>=A244-A243</f>
      </c>
      <c r="G244" s="6" t="s">
        <f>=B244+G243</f>
      </c>
      <c r="H244" s="6" t="s">
        <f>=F244*G243</f>
      </c>
    </row>
    <row collapsed="false" customFormat="false" customHeight="false" hidden="false" ht="12.1" outlineLevel="0" r="245">
      <c r="A245" s="14" t="n">
        <v>44837</v>
      </c>
      <c r="B245" s="6" t="n">
        <v>-1950</v>
      </c>
      <c r="C245" s="17" t="s">
        <v>208</v>
      </c>
      <c r="D245" s="17"/>
      <c r="E245" s="17"/>
      <c r="F245" s="6" t="s">
        <f>=A245-A244</f>
      </c>
      <c r="G245" s="6" t="s">
        <f>=B245+G244</f>
      </c>
      <c r="H245" s="6" t="s">
        <f>=F245*G244</f>
      </c>
    </row>
    <row collapsed="false" customFormat="false" customHeight="false" hidden="false" ht="12.1" outlineLevel="0" r="246">
      <c r="A246" s="14" t="n">
        <v>44837</v>
      </c>
      <c r="B246" s="6" t="n">
        <v>-1950.000005</v>
      </c>
      <c r="C246" s="17" t="s">
        <v>208</v>
      </c>
      <c r="D246" s="17"/>
      <c r="E246" s="17"/>
      <c r="F246" s="6" t="s">
        <f>=A246-A245</f>
      </c>
      <c r="G246" s="6" t="s">
        <f>=B246+G245</f>
      </c>
      <c r="H246" s="6" t="s">
        <f>=F246*G245</f>
      </c>
    </row>
    <row collapsed="false" customFormat="false" customHeight="false" hidden="false" ht="12.1" outlineLevel="0" r="247">
      <c r="A247" s="14" t="n">
        <v>44843</v>
      </c>
      <c r="B247" s="6" t="n">
        <v>-225</v>
      </c>
      <c r="C247" s="17" t="s">
        <v>209</v>
      </c>
      <c r="D247" s="17"/>
      <c r="E247" s="17"/>
      <c r="F247" s="6" t="s">
        <f>=A247-A246</f>
      </c>
      <c r="G247" s="6" t="s">
        <f>=B247+G246</f>
      </c>
      <c r="H247" s="6" t="s">
        <f>=F247*G246</f>
      </c>
    </row>
    <row collapsed="false" customFormat="false" customHeight="false" hidden="false" ht="12.1" outlineLevel="0" r="248">
      <c r="A248" s="14" t="n">
        <v>44845</v>
      </c>
      <c r="B248" s="6" t="n">
        <v>-1020.6</v>
      </c>
      <c r="C248" s="17" t="s">
        <v>210</v>
      </c>
      <c r="D248" s="17"/>
      <c r="E248" s="17"/>
      <c r="F248" s="6" t="s">
        <f>=A248-A247</f>
      </c>
      <c r="G248" s="6" t="s">
        <f>=B248+G247</f>
      </c>
      <c r="H248" s="6" t="s">
        <f>=F248*G247</f>
      </c>
    </row>
    <row collapsed="false" customFormat="false" customHeight="false" hidden="false" ht="12.1" outlineLevel="0" r="249">
      <c r="A249" s="14" t="n">
        <v>44907</v>
      </c>
      <c r="B249" s="6" t="n">
        <v>-740.25</v>
      </c>
      <c r="C249" s="17" t="s">
        <v>211</v>
      </c>
      <c r="D249" s="17"/>
      <c r="E249" s="17"/>
      <c r="F249" s="6" t="s">
        <f>=A249-A248</f>
      </c>
      <c r="G249" s="6" t="s">
        <f>=B249+G248</f>
      </c>
      <c r="H249" s="6" t="s">
        <f>=F249*G248</f>
      </c>
    </row>
    <row collapsed="false" customFormat="false" customHeight="false" hidden="false" ht="12.1" outlineLevel="0" r="250">
      <c r="A250" s="14" t="n">
        <v>44914</v>
      </c>
      <c r="B250" s="6" t="n">
        <v>-1590</v>
      </c>
      <c r="C250" s="17" t="s">
        <v>212</v>
      </c>
      <c r="D250" s="17"/>
      <c r="E250" s="17"/>
      <c r="F250" s="6" t="s">
        <f>=A250-A249</f>
      </c>
      <c r="G250" s="6" t="s">
        <f>=B250+G249</f>
      </c>
      <c r="H250" s="6" t="s">
        <f>=F250*G249</f>
      </c>
    </row>
    <row collapsed="false" customFormat="false" customHeight="false" hidden="false" ht="12.1" outlineLevel="0" r="251">
      <c r="A251" s="14" t="n">
        <v>44916</v>
      </c>
      <c r="B251" s="6" t="n">
        <v>-256</v>
      </c>
      <c r="C251" s="17" t="s">
        <v>213</v>
      </c>
      <c r="D251" s="17"/>
      <c r="E251" s="17"/>
      <c r="F251" s="6" t="s">
        <f>=A251-A250</f>
      </c>
      <c r="G251" s="6" t="s">
        <f>=B251+G250</f>
      </c>
      <c r="H251" s="6" t="s">
        <f>=F251*G250</f>
      </c>
    </row>
    <row collapsed="false" customFormat="false" customHeight="false" hidden="false" ht="12.1" outlineLevel="0" r="252">
      <c r="A252" s="14" t="n">
        <v>44916</v>
      </c>
      <c r="B252" s="6" t="n">
        <v>-537</v>
      </c>
      <c r="C252" s="17" t="s">
        <v>214</v>
      </c>
      <c r="D252" s="17"/>
      <c r="E252" s="17"/>
      <c r="F252" s="6" t="s">
        <f>=A252-A251</f>
      </c>
      <c r="G252" s="6" t="s">
        <f>=B252+G251</f>
      </c>
      <c r="H252" s="6" t="s">
        <f>=F252*G251</f>
      </c>
    </row>
    <row collapsed="false" customFormat="false" customHeight="false" hidden="false" ht="12.1" outlineLevel="0" r="253">
      <c r="A253" s="14" t="n">
        <v>44934</v>
      </c>
      <c r="B253" s="6" t="n">
        <v>-904.5</v>
      </c>
      <c r="C253" s="17" t="s">
        <v>185</v>
      </c>
      <c r="D253" s="17"/>
      <c r="E253" s="17"/>
      <c r="F253" s="6" t="s">
        <f>=A253-A252</f>
      </c>
      <c r="G253" s="6" t="s">
        <f>=B253+G252</f>
      </c>
      <c r="H253" s="6" t="s">
        <f>=F253*G252</f>
      </c>
    </row>
    <row collapsed="false" customFormat="false" customHeight="false" hidden="false" ht="12.1" outlineLevel="0" r="254">
      <c r="A254" s="14" t="n">
        <v>45020</v>
      </c>
      <c r="B254" s="6" t="n">
        <v>-2325</v>
      </c>
      <c r="C254" s="17" t="s">
        <v>215</v>
      </c>
      <c r="D254" s="17"/>
      <c r="E254" s="17"/>
      <c r="F254" s="6" t="s">
        <f>=A254-A253</f>
      </c>
      <c r="G254" s="6" t="s">
        <f>=B254+G253</f>
      </c>
      <c r="H254" s="6" t="s">
        <f>=F254*G253</f>
      </c>
    </row>
    <row collapsed="false" customFormat="false" customHeight="false" hidden="false" ht="12.1" outlineLevel="0" r="255">
      <c r="A255" s="14" t="n">
        <v>45049</v>
      </c>
      <c r="B255" s="6" t="n">
        <v>-302.9</v>
      </c>
      <c r="C255" s="17" t="s">
        <v>216</v>
      </c>
      <c r="D255" s="17"/>
      <c r="E255" s="17"/>
      <c r="F255" s="6" t="s">
        <f>=A255-A254</f>
      </c>
      <c r="G255" s="6" t="s">
        <f>=B255+G254</f>
      </c>
      <c r="H255" s="6" t="s">
        <f>=F255*G254</f>
      </c>
    </row>
    <row collapsed="false" customFormat="false" customHeight="false" hidden="false" ht="12.1" outlineLevel="0" r="256">
      <c r="A256" s="14" t="n">
        <v>45057</v>
      </c>
      <c r="B256" s="6" t="n">
        <v>-2000</v>
      </c>
      <c r="C256" s="17" t="s">
        <v>217</v>
      </c>
      <c r="D256" s="17"/>
      <c r="E256" s="17"/>
      <c r="F256" s="6" t="s">
        <f>=A256-A255</f>
      </c>
      <c r="G256" s="6" t="s">
        <f>=B256+G255</f>
      </c>
      <c r="H256" s="6" t="s">
        <f>=F256*G255</f>
      </c>
    </row>
    <row collapsed="false" customFormat="false" customHeight="false" hidden="false" ht="12.1" outlineLevel="0" r="257">
      <c r="A257" s="14" t="n">
        <v>45082</v>
      </c>
      <c r="B257" s="6" t="n">
        <v>-438</v>
      </c>
      <c r="C257" s="17" t="s">
        <v>218</v>
      </c>
      <c r="D257" s="17"/>
      <c r="E257" s="17"/>
      <c r="F257" s="6" t="s">
        <f>=A257-A256</f>
      </c>
      <c r="G257" s="6" t="s">
        <f>=B257+G256</f>
      </c>
      <c r="H257" s="6" t="s">
        <f>=F257*G256</f>
      </c>
    </row>
    <row collapsed="false" customFormat="false" customHeight="false" hidden="false" ht="12.1" outlineLevel="0" r="258">
      <c r="A258" s="14" t="n">
        <v>45093</v>
      </c>
      <c r="B258" s="6" t="n">
        <v>-193.6</v>
      </c>
      <c r="C258" s="17" t="s">
        <v>219</v>
      </c>
      <c r="D258" s="17"/>
      <c r="E258" s="17"/>
      <c r="F258" s="6" t="s">
        <f>=A258-A257</f>
      </c>
      <c r="G258" s="6" t="s">
        <f>=B258+G257</f>
      </c>
      <c r="H258" s="6" t="s">
        <f>=F258*G257</f>
      </c>
    </row>
    <row collapsed="false" customFormat="false" customHeight="false" hidden="false" ht="12.1" outlineLevel="0" r="259">
      <c r="A259" s="14" t="n">
        <v>45100</v>
      </c>
      <c r="B259" s="6" t="n">
        <v>-61.2</v>
      </c>
      <c r="C259" s="17" t="s">
        <v>220</v>
      </c>
      <c r="D259" s="17"/>
      <c r="E259" s="17"/>
      <c r="F259" s="6" t="s">
        <f>=A259-A258</f>
      </c>
      <c r="G259" s="6" t="s">
        <f>=B259+G258</f>
      </c>
      <c r="H259" s="6" t="s">
        <f>=F259*G258</f>
      </c>
    </row>
    <row collapsed="false" customFormat="false" customHeight="false" hidden="false" ht="12.1" outlineLevel="0" r="260">
      <c r="A260" s="14" t="n">
        <v>45118</v>
      </c>
      <c r="B260" s="6" t="n">
        <v>-1320</v>
      </c>
      <c r="C260" s="17" t="s">
        <v>221</v>
      </c>
      <c r="D260" s="17"/>
      <c r="E260" s="17"/>
      <c r="F260" s="6" t="s">
        <f>=A260-A259</f>
      </c>
      <c r="G260" s="6" t="s">
        <f>=B260+G259</f>
      </c>
      <c r="H260" s="6" t="s">
        <f>=F260*G259</f>
      </c>
    </row>
    <row collapsed="false" customFormat="false" customHeight="false" hidden="false" ht="12.1" outlineLevel="0" r="261">
      <c r="A261" s="14" t="n">
        <v>45119</v>
      </c>
      <c r="B261" s="6" t="n">
        <v>-478.8</v>
      </c>
      <c r="C261" s="17" t="s">
        <v>222</v>
      </c>
      <c r="D261" s="17"/>
      <c r="E261" s="17"/>
      <c r="F261" s="6" t="s">
        <f>=A261-A260</f>
      </c>
      <c r="G261" s="6" t="s">
        <f>=B261+G260</f>
      </c>
      <c r="H261" s="6" t="s">
        <f>=F261*G260</f>
      </c>
    </row>
    <row collapsed="false" customFormat="false" customHeight="false" hidden="false" ht="12.1" outlineLevel="0" r="262">
      <c r="A262" s="14" t="n">
        <v>45126</v>
      </c>
      <c r="B262" s="6" t="n">
        <v>-164</v>
      </c>
      <c r="C262" s="17" t="s">
        <v>223</v>
      </c>
      <c r="D262" s="17"/>
      <c r="E262" s="17"/>
      <c r="F262" s="6" t="s">
        <f>=A262-A261</f>
      </c>
      <c r="G262" s="6" t="s">
        <f>=B262+G261</f>
      </c>
      <c r="H262" s="6" t="s">
        <f>=F262*G261</f>
      </c>
    </row>
    <row collapsed="false" customFormat="false" customHeight="false" hidden="false" ht="12.1" outlineLevel="0" r="263">
      <c r="A263" s="14" t="n">
        <v>45198</v>
      </c>
      <c r="B263" s="6" t="n">
        <v>-592.15</v>
      </c>
      <c r="C263" s="17" t="s">
        <v>224</v>
      </c>
      <c r="D263" s="17"/>
      <c r="E263" s="17"/>
      <c r="F263" s="6" t="s">
        <f>=A263-A262</f>
      </c>
      <c r="G263" s="6" t="s">
        <f>=B263+G262</f>
      </c>
      <c r="H263" s="6" t="s">
        <f>=F263*G262</f>
      </c>
    </row>
    <row collapsed="false" customFormat="false" customHeight="false" hidden="false" ht="12.1" outlineLevel="0" r="264">
      <c r="A264" s="14" t="n">
        <v>45209</v>
      </c>
      <c r="B264" s="6" t="n">
        <v>-172.5</v>
      </c>
      <c r="C264" s="17" t="s">
        <v>225</v>
      </c>
      <c r="D264" s="17"/>
      <c r="E264" s="17"/>
      <c r="F264" s="6" t="s">
        <f>=A264-A263</f>
      </c>
      <c r="G264" s="6" t="s">
        <f>=B264+G263</f>
      </c>
      <c r="H264" s="6" t="s">
        <f>=F264*G263</f>
      </c>
    </row>
    <row collapsed="false" customFormat="false" customHeight="false" hidden="false" ht="12.1" outlineLevel="0" r="265">
      <c r="A265" s="14" t="n">
        <v>45277</v>
      </c>
      <c r="B265" s="6" t="n">
        <v>-447</v>
      </c>
      <c r="C265" s="17" t="s">
        <v>226</v>
      </c>
      <c r="D265" s="17"/>
      <c r="E265" s="17"/>
      <c r="F265" s="6" t="s">
        <f>=A265-A264</f>
      </c>
      <c r="G265" s="6" t="s">
        <f>=B265+G264</f>
      </c>
      <c r="H265" s="6" t="s">
        <f>=F265*G264</f>
      </c>
    </row>
    <row collapsed="false" customFormat="false" customHeight="false" hidden="false" ht="12.1" outlineLevel="0" r="266">
      <c r="A266" s="14" t="n">
        <v>45285</v>
      </c>
      <c r="B266" s="6" t="n">
        <v>-1455</v>
      </c>
      <c r="C266" s="17" t="s">
        <v>227</v>
      </c>
      <c r="D266" s="17"/>
      <c r="E266" s="17"/>
      <c r="F266" s="6" t="s">
        <f>=A266-A265</f>
      </c>
      <c r="G266" s="6" t="s">
        <f>=B266+G265</f>
      </c>
      <c r="H266" s="6" t="s">
        <f>=F266*G265</f>
      </c>
    </row>
    <row collapsed="false" customFormat="false" customHeight="false" hidden="false" ht="12.1" outlineLevel="0" r="267">
      <c r="A267" s="14" t="n">
        <v>45302</v>
      </c>
      <c r="B267" s="6" t="n">
        <v>-412.13</v>
      </c>
      <c r="C267" s="17" t="s">
        <v>228</v>
      </c>
      <c r="D267" s="17"/>
      <c r="E267" s="17"/>
      <c r="F267" s="6" t="s">
        <f>=A267-A266</f>
      </c>
      <c r="G267" s="6" t="s">
        <f>=B267+G266</f>
      </c>
      <c r="H267" s="6" t="s">
        <f>=F267*G266</f>
      </c>
    </row>
    <row collapsed="false" customFormat="false" customHeight="false" hidden="false" ht="12.1" outlineLevel="0" r="268">
      <c r="A268" s="14" t="n">
        <v>45377</v>
      </c>
      <c r="B268" s="6" t="n">
        <v>-220.45</v>
      </c>
      <c r="C268" s="17" t="s">
        <v>229</v>
      </c>
      <c r="D268" s="17"/>
      <c r="E268" s="17"/>
      <c r="F268" s="6" t="s">
        <f>=A268-A267</f>
      </c>
      <c r="G268" s="6" t="s">
        <f>=B268+G267</f>
      </c>
      <c r="H268" s="6" t="s">
        <f>=F268*G267</f>
      </c>
    </row>
    <row collapsed="false" customFormat="false" customHeight="false" hidden="false" ht="12.1" outlineLevel="0" r="269">
      <c r="A269" s="14" t="n">
        <v>45389</v>
      </c>
      <c r="B269" s="6" t="n">
        <v>-1026.9</v>
      </c>
      <c r="C269" s="17" t="s">
        <v>230</v>
      </c>
      <c r="D269" s="17"/>
      <c r="E269" s="17"/>
      <c r="F269" s="6" t="s">
        <f>=A269-A268</f>
      </c>
      <c r="G269" s="6" t="s">
        <f>=B269+G268</f>
      </c>
      <c r="H269" s="6" t="s">
        <f>=F269*G268</f>
      </c>
    </row>
    <row collapsed="false" customFormat="false" customHeight="false" hidden="false" ht="12.1" outlineLevel="0" r="270">
      <c r="A270" s="14" t="n">
        <v>45419</v>
      </c>
      <c r="B270" s="6" t="n">
        <v>-498</v>
      </c>
      <c r="C270" s="17" t="s">
        <v>231</v>
      </c>
      <c r="D270" s="17"/>
      <c r="E270" s="17"/>
      <c r="F270" s="6" t="s">
        <f>=A270-A269</f>
      </c>
      <c r="G270" s="6" t="s">
        <f>=B270+G269</f>
      </c>
      <c r="H270" s="6" t="s">
        <f>=F270*G269</f>
      </c>
    </row>
    <row collapsed="false" customFormat="false" customHeight="false" hidden="false" ht="12.1" outlineLevel="0" r="271">
      <c r="A271" s="14" t="n">
        <v>45439</v>
      </c>
      <c r="B271" s="6" t="n">
        <v>-3051.6</v>
      </c>
      <c r="C271" s="17" t="s">
        <v>232</v>
      </c>
      <c r="D271" s="17"/>
      <c r="E271" s="17"/>
      <c r="F271" s="6" t="s">
        <f>=A271-A270</f>
      </c>
      <c r="G271" s="6" t="s">
        <f>=B271+G270</f>
      </c>
      <c r="H271" s="6" t="s">
        <f>=F271*G270</f>
      </c>
    </row>
    <row collapsed="false" customFormat="false" customHeight="false" hidden="false" ht="12.1" outlineLevel="0" r="272">
      <c r="A272" s="14" t="n">
        <v>45457</v>
      </c>
      <c r="B272" s="6" t="n">
        <v>-694</v>
      </c>
      <c r="C272" s="17" t="s">
        <v>233</v>
      </c>
      <c r="D272" s="17"/>
      <c r="E272" s="17"/>
      <c r="F272" s="6" t="s">
        <f>=A272-A271</f>
      </c>
      <c r="G272" s="6" t="s">
        <f>=B272+G271</f>
      </c>
      <c r="H272" s="6" t="s">
        <f>=F272*G271</f>
      </c>
    </row>
    <row collapsed="false" customFormat="false" customHeight="false" hidden="false" ht="12.1" outlineLevel="0" r="273">
      <c r="A273" s="14" t="n">
        <v>45460</v>
      </c>
      <c r="B273" s="6" t="n">
        <v>-62.34606</v>
      </c>
      <c r="C273" s="17" t="s">
        <v>234</v>
      </c>
      <c r="D273" s="17"/>
      <c r="E273" s="17"/>
      <c r="F273" s="6" t="s">
        <f>=A273-A272</f>
      </c>
      <c r="G273" s="6" t="s">
        <f>=B273+G272</f>
      </c>
      <c r="H273" s="6" t="s">
        <f>=F273*G272</f>
      </c>
    </row>
    <row collapsed="false" customFormat="false" customHeight="false" hidden="false" ht="12.1" outlineLevel="0" r="274">
      <c r="A274" s="14" t="n">
        <v>45461</v>
      </c>
      <c r="B274" s="6" t="n">
        <v>-689.4</v>
      </c>
      <c r="C274" s="17" t="s">
        <v>235</v>
      </c>
      <c r="D274" s="17"/>
      <c r="E274" s="17"/>
      <c r="F274" s="6" t="s">
        <f>=A274-A273</f>
      </c>
      <c r="G274" s="6" t="s">
        <f>=B274+G273</f>
      </c>
      <c r="H274" s="6" t="s">
        <f>=F274*G273</f>
      </c>
    </row>
    <row collapsed="false" customFormat="false" customHeight="false" hidden="false" ht="12.1" outlineLevel="0" r="275">
      <c r="A275" s="14" t="n">
        <v>45461</v>
      </c>
      <c r="B275" s="6" t="n">
        <v>-3447.18</v>
      </c>
      <c r="C275" s="17" t="s">
        <v>236</v>
      </c>
      <c r="D275" s="17"/>
      <c r="E275" s="17"/>
      <c r="F275" s="6" t="s">
        <f>=A275-A274</f>
      </c>
      <c r="G275" s="6" t="s">
        <f>=B275+G274</f>
      </c>
      <c r="H275" s="6" t="s">
        <f>=F275*G274</f>
      </c>
    </row>
    <row collapsed="false" customFormat="false" customHeight="false" hidden="false" ht="12.1" outlineLevel="0" r="276">
      <c r="A276" s="14" t="n">
        <v>45471</v>
      </c>
      <c r="B276" s="6" t="n">
        <v>-1164.9</v>
      </c>
      <c r="C276" s="17" t="s">
        <v>237</v>
      </c>
      <c r="D276" s="17"/>
      <c r="E276" s="17"/>
      <c r="F276" s="6" t="s">
        <f>=A276-A275</f>
      </c>
      <c r="G276" s="6" t="s">
        <f>=B276+G275</f>
      </c>
      <c r="H276" s="6" t="s">
        <f>=F276*G275</f>
      </c>
    </row>
    <row collapsed="false" customFormat="false" customHeight="false" hidden="false" ht="12.1" outlineLevel="0" r="277">
      <c r="A277" s="14" t="n">
        <v>45483</v>
      </c>
      <c r="B277" s="6" t="n">
        <v>-463.2</v>
      </c>
      <c r="C277" s="17" t="s">
        <v>238</v>
      </c>
      <c r="D277" s="17"/>
      <c r="E277" s="17"/>
      <c r="F277" s="6" t="s">
        <f>=A277-A276</f>
      </c>
      <c r="G277" s="6" t="s">
        <f>=B277+G276</f>
      </c>
      <c r="H277" s="6" t="s">
        <f>=F277*G276</f>
      </c>
    </row>
    <row collapsed="false" customFormat="false" customHeight="false" hidden="false" ht="12.1" outlineLevel="0" r="278">
      <c r="A278" s="14" t="n">
        <v>45484</v>
      </c>
      <c r="B278" s="6" t="n">
        <v>-1470</v>
      </c>
      <c r="C278" s="17" t="s">
        <v>239</v>
      </c>
      <c r="D278" s="17"/>
      <c r="E278" s="17"/>
      <c r="F278" s="6" t="s">
        <f>=A278-A277</f>
      </c>
      <c r="G278" s="6" t="s">
        <f>=B278+G277</f>
      </c>
      <c r="H278" s="6" t="s">
        <f>=F278*G277</f>
      </c>
    </row>
    <row collapsed="false" customFormat="false" customHeight="false" hidden="false" ht="12.1" outlineLevel="0" r="279">
      <c r="A279" s="14" t="n">
        <v>45484</v>
      </c>
      <c r="B279" s="6" t="n">
        <v>-2664</v>
      </c>
      <c r="C279" s="17" t="s">
        <v>240</v>
      </c>
      <c r="D279" s="17"/>
      <c r="E279" s="17"/>
      <c r="F279" s="6" t="s">
        <f>=A279-A278</f>
      </c>
      <c r="G279" s="6" t="s">
        <f>=B279+G278</f>
      </c>
      <c r="H279" s="6" t="s">
        <f>=F279*G278</f>
      </c>
    </row>
    <row collapsed="false" customFormat="false" customHeight="false" hidden="false" ht="12.1" outlineLevel="0" r="280">
      <c r="A280" s="14" t="n">
        <v>45484</v>
      </c>
      <c r="B280" s="6" t="n">
        <v>-75</v>
      </c>
      <c r="C280" s="17" t="s">
        <v>241</v>
      </c>
      <c r="D280" s="17"/>
      <c r="E280" s="17"/>
      <c r="F280" s="6" t="s">
        <f>=A280-A279</f>
      </c>
      <c r="G280" s="6" t="s">
        <f>=B280+G279</f>
      </c>
      <c r="H280" s="6" t="s">
        <f>=F280*G279</f>
      </c>
    </row>
    <row collapsed="false" customFormat="false" customHeight="false" hidden="false" ht="12.1" outlineLevel="0" r="281">
      <c r="A281" s="14" t="n">
        <v>45488</v>
      </c>
      <c r="B281" s="6" t="n">
        <v>-412.13</v>
      </c>
      <c r="C281" s="17" t="s">
        <v>228</v>
      </c>
      <c r="D281" s="17"/>
      <c r="E281" s="17"/>
      <c r="F281" s="6" t="s">
        <f>=A281-A280</f>
      </c>
      <c r="G281" s="6" t="s">
        <f>=B281+G280</f>
      </c>
      <c r="H281" s="6" t="s">
        <f>=F281*G280</f>
      </c>
    </row>
    <row collapsed="false" customFormat="false" customHeight="false" hidden="false" ht="12.1" outlineLevel="0" r="282">
      <c r="A282" s="14" t="n">
        <v>45490</v>
      </c>
      <c r="B282" s="6" t="n">
        <v>-208</v>
      </c>
      <c r="C282" s="17" t="s">
        <v>242</v>
      </c>
      <c r="D282" s="17"/>
      <c r="E282" s="17"/>
      <c r="F282" s="6" t="s">
        <f>=A282-A281</f>
      </c>
      <c r="G282" s="6" t="s">
        <f>=B282+G281</f>
      </c>
      <c r="H282" s="6" t="s">
        <f>=F282*G281</f>
      </c>
    </row>
    <row collapsed="false" customFormat="false" customHeight="false" hidden="false" ht="12.1" outlineLevel="0" r="283">
      <c r="A283" s="14" t="n">
        <v>45545</v>
      </c>
      <c r="B283" s="6" t="n">
        <v>-559.08</v>
      </c>
      <c r="C283" s="17" t="s">
        <v>243</v>
      </c>
      <c r="D283" s="17"/>
      <c r="E283" s="17"/>
      <c r="F283" s="6" t="s">
        <f>=A283-A282</f>
      </c>
      <c r="G283" s="6" t="s">
        <f>=B283+G282</f>
      </c>
      <c r="H283" s="6" t="s">
        <f>=F283*G282</f>
      </c>
    </row>
    <row collapsed="false" customFormat="false" customHeight="false" hidden="false" ht="12.1" outlineLevel="0" r="284">
      <c r="A284" s="14" t="n">
        <v>45555</v>
      </c>
      <c r="B284" s="6" t="n">
        <v>-80</v>
      </c>
      <c r="C284" s="17" t="s">
        <v>244</v>
      </c>
      <c r="D284" s="17"/>
      <c r="E284" s="17"/>
      <c r="F284" s="6" t="s">
        <f>=A284-A283</f>
      </c>
      <c r="G284" s="6" t="s">
        <f>=B284+G283</f>
      </c>
      <c r="H284" s="6" t="s">
        <f>=F284*G283</f>
      </c>
    </row>
    <row collapsed="false" customFormat="false" customHeight="false" hidden="false" ht="12.1" outlineLevel="0" r="285">
      <c r="A285" s="14" t="n">
        <v>45557</v>
      </c>
      <c r="B285" s="6" t="n">
        <v>-585</v>
      </c>
      <c r="C285" s="17" t="s">
        <v>245</v>
      </c>
      <c r="D285" s="17"/>
      <c r="E285" s="17"/>
      <c r="F285" s="6" t="s">
        <f>=A285-A284</f>
      </c>
      <c r="G285" s="6" t="s">
        <f>=B285+G284</f>
      </c>
      <c r="H285" s="6" t="s">
        <f>=F285*G284</f>
      </c>
    </row>
    <row collapsed="false" customFormat="false" customHeight="false" hidden="false" ht="12.1" outlineLevel="0" r="286">
      <c r="A286" s="14" t="n">
        <v>45564</v>
      </c>
      <c r="B286" s="6" t="n">
        <v>-710.55</v>
      </c>
      <c r="C286" s="17" t="s">
        <v>246</v>
      </c>
      <c r="D286" s="17"/>
      <c r="E286" s="17"/>
      <c r="F286" s="6" t="s">
        <f>=A286-A285</f>
      </c>
      <c r="G286" s="6" t="s">
        <f>=B286+G285</f>
      </c>
      <c r="H286" s="6" t="s">
        <f>=F286*G285</f>
      </c>
    </row>
    <row collapsed="false" customFormat="false" customHeight="false" hidden="false" ht="12.1" outlineLevel="0" r="287">
      <c r="A287" s="14" t="n">
        <v>45576</v>
      </c>
      <c r="B287" s="6" t="n">
        <v>-177.5</v>
      </c>
      <c r="C287" s="17" t="s">
        <v>247</v>
      </c>
      <c r="D287" s="17"/>
      <c r="E287" s="17"/>
      <c r="F287" s="6" t="s">
        <f>=A287-A286</f>
      </c>
      <c r="G287" s="6" t="s">
        <f>=B287+G286</f>
      </c>
      <c r="H287" s="6" t="s">
        <f>=F287*G286</f>
      </c>
    </row>
    <row collapsed="false" customFormat="false" customHeight="false" hidden="false" ht="12.1" outlineLevel="0" r="288">
      <c r="A288" s="14" t="n">
        <v>45643</v>
      </c>
      <c r="B288" s="6" t="n">
        <v>-883.08</v>
      </c>
      <c r="C288" s="17" t="s">
        <v>248</v>
      </c>
      <c r="D288" s="17"/>
      <c r="E288" s="17"/>
      <c r="F288" s="6" t="s">
        <f>=A288-A287</f>
      </c>
      <c r="G288" s="6" t="s">
        <f>=B288+G287</f>
      </c>
      <c r="H288" s="6" t="s">
        <f>=F288*G287</f>
      </c>
    </row>
    <row collapsed="false" customFormat="false" customHeight="false" hidden="false" ht="12.1" outlineLevel="0" r="289">
      <c r="A289" s="14" t="n">
        <v>45643</v>
      </c>
      <c r="B289" s="6" t="n">
        <v>-514</v>
      </c>
      <c r="C289" s="17" t="s">
        <v>249</v>
      </c>
      <c r="D289" s="17"/>
      <c r="E289" s="17"/>
      <c r="F289" s="6" t="s">
        <f>=A289-A288</f>
      </c>
      <c r="G289" s="6" t="s">
        <f>=B289+G288</f>
      </c>
      <c r="H289" s="6" t="s">
        <f>=F289*G288</f>
      </c>
    </row>
    <row collapsed="false" customFormat="false" customHeight="false" hidden="false" ht="12.1" outlineLevel="0" r="290">
      <c r="A290" s="14" t="n">
        <v>45648</v>
      </c>
      <c r="B290" s="6" t="n">
        <v>-630</v>
      </c>
      <c r="C290" s="17" t="s">
        <v>250</v>
      </c>
      <c r="D290" s="17"/>
      <c r="E290" s="17"/>
      <c r="F290" s="6" t="s">
        <f>=A290-A289</f>
      </c>
      <c r="G290" s="6" t="s">
        <f>=B290+G289</f>
      </c>
      <c r="H290" s="6" t="s">
        <f>=F290*G289</f>
      </c>
    </row>
    <row collapsed="false" customFormat="false" customHeight="false" hidden="false" ht="12.1" outlineLevel="0" r="291">
      <c r="A291" s="14" t="n">
        <v>45754</v>
      </c>
      <c r="B291" s="6" t="n">
        <v>-494.6</v>
      </c>
      <c r="C291" s="17" t="s">
        <v>251</v>
      </c>
      <c r="D291" s="17"/>
      <c r="E291" s="17"/>
      <c r="F291" s="6" t="s">
        <f>=A291-A290</f>
      </c>
      <c r="G291" s="6" t="s">
        <f>=B291+G290</f>
      </c>
      <c r="H291" s="6" t="s">
        <f>=F291*G290</f>
      </c>
    </row>
    <row collapsed="false" customFormat="false" customHeight="false" hidden="false" ht="12.1" outlineLevel="0" r="292">
      <c r="A292" s="14" t="n">
        <v>45775</v>
      </c>
      <c r="B292" s="6" t="n">
        <v>-233.25</v>
      </c>
      <c r="C292" s="17" t="s">
        <v>252</v>
      </c>
      <c r="D292" s="17"/>
      <c r="E292" s="17"/>
      <c r="F292" s="6" t="s">
        <f>=A292-A291</f>
      </c>
      <c r="G292" s="6" t="s">
        <f>=B292+G291</f>
      </c>
      <c r="H292" s="6" t="s">
        <f>=F292*G291</f>
      </c>
    </row>
    <row collapsed="false" customFormat="false" customHeight="false" hidden="false" ht="12.1" outlineLevel="0" r="293">
      <c r="A293" s="14" t="n">
        <v>45811</v>
      </c>
      <c r="B293" s="6" t="n">
        <v>-541</v>
      </c>
      <c r="C293" s="17" t="s">
        <v>253</v>
      </c>
      <c r="D293" s="17"/>
      <c r="E293" s="17"/>
      <c r="F293" s="6" t="s">
        <f>=A293-A292</f>
      </c>
      <c r="G293" s="6" t="s">
        <f>=B293+G292</f>
      </c>
      <c r="H293" s="6" t="s">
        <f>=F293*G292</f>
      </c>
    </row>
    <row collapsed="false" customFormat="false" customHeight="false" hidden="false" ht="12.1" outlineLevel="0" r="294">
      <c r="A294" s="14" t="n">
        <v>45817</v>
      </c>
      <c r="B294" s="6" t="n">
        <v>-435</v>
      </c>
      <c r="C294" s="17" t="s">
        <v>254</v>
      </c>
      <c r="D294" s="17"/>
      <c r="E294" s="17"/>
      <c r="F294" s="6" t="s">
        <f>=A294-A293</f>
      </c>
      <c r="G294" s="6" t="s">
        <f>=B294+G293</f>
      </c>
      <c r="H294" s="6" t="s">
        <f>=F294*G293</f>
      </c>
    </row>
    <row collapsed="false" customFormat="false" customHeight="false" hidden="false" ht="12.1" outlineLevel="0" r="295">
      <c r="A295" s="14" t="n">
        <v>45839</v>
      </c>
      <c r="B295" s="6" t="n">
        <v>-1506.45</v>
      </c>
      <c r="C295" s="17" t="s">
        <v>255</v>
      </c>
      <c r="D295" s="17"/>
      <c r="E295" s="17"/>
      <c r="F295" s="6" t="s">
        <f>=A295-A294</f>
      </c>
      <c r="G295" s="6" t="s">
        <f>=B295+G294</f>
      </c>
      <c r="H295" s="6" t="s">
        <f>=F295*G294</f>
      </c>
    </row>
    <row collapsed="false" customFormat="false" customHeight="false" hidden="false" ht="12.1" outlineLevel="0" r="296">
      <c r="A296" s="14" t="n">
        <v>45847</v>
      </c>
      <c r="B296" s="6" t="n">
        <v>-648</v>
      </c>
      <c r="C296" s="17" t="s">
        <v>256</v>
      </c>
      <c r="D296" s="17"/>
      <c r="E296" s="17"/>
      <c r="F296" s="6" t="s">
        <f>=A296-A295</f>
      </c>
      <c r="G296" s="6" t="s">
        <f>=B296+G295</f>
      </c>
      <c r="H296" s="6" t="s">
        <f>=F296*G295</f>
      </c>
    </row>
    <row collapsed="false" customFormat="false" customHeight="false" hidden="false" ht="12.1" outlineLevel="0" r="297">
      <c r="A297" s="14" t="n">
        <v>45848</v>
      </c>
      <c r="B297" s="6" t="n">
        <v>-1044.4</v>
      </c>
      <c r="C297" s="17" t="s">
        <v>257</v>
      </c>
      <c r="D297" s="17"/>
      <c r="E297" s="17"/>
      <c r="F297" s="6" t="s">
        <f>=A297-A296</f>
      </c>
      <c r="G297" s="6" t="s">
        <f>=B297+G296</f>
      </c>
      <c r="H297" s="6" t="s">
        <f>=F297*G296</f>
      </c>
    </row>
    <row collapsed="false" customFormat="false" customHeight="false" hidden="false" ht="12.1" outlineLevel="0" r="298">
      <c r="A298" s="14" t="n">
        <v>45852</v>
      </c>
      <c r="B298" s="6" t="n">
        <v>-574.38</v>
      </c>
      <c r="C298" s="17" t="s">
        <v>258</v>
      </c>
      <c r="D298" s="17"/>
      <c r="E298" s="17"/>
      <c r="F298" s="6" t="s">
        <f>=A298-A297</f>
      </c>
      <c r="G298" s="6" t="s">
        <f>=B298+G297</f>
      </c>
      <c r="H298" s="6" t="s">
        <f>=F298*G297</f>
      </c>
    </row>
    <row collapsed="false" customFormat="false" customHeight="false" hidden="false" ht="12.1" outlineLevel="0" r="299">
      <c r="A299" s="14" t="n">
        <v>45856</v>
      </c>
      <c r="B299" s="6" t="n">
        <v>-2787.2</v>
      </c>
      <c r="C299" s="17" t="s">
        <v>259</v>
      </c>
      <c r="D299" s="17"/>
      <c r="E299" s="17"/>
      <c r="F299" s="6" t="s">
        <f>=A299-A298</f>
      </c>
      <c r="G299" s="6" t="s">
        <f>=B299+G298</f>
      </c>
      <c r="H299" s="6" t="s">
        <f>=F299*G298</f>
      </c>
    </row>
    <row collapsed="false" customFormat="false" customHeight="false" hidden="false" ht="12.1" outlineLevel="0" r="300">
      <c r="A300" s="14" t="n">
        <v>45856</v>
      </c>
      <c r="B300" s="6" t="n">
        <v>-105.4</v>
      </c>
      <c r="C300" s="17" t="s">
        <v>260</v>
      </c>
      <c r="D300" s="17"/>
      <c r="E300" s="17"/>
      <c r="F300" s="6" t="s">
        <f>=A300-A299</f>
      </c>
      <c r="G300" s="6" t="s">
        <f>=B300+G299</f>
      </c>
      <c r="H300" s="6" t="s">
        <f>=F300*G299</f>
      </c>
    </row>
    <row collapsed="false" customFormat="false" customHeight="false" hidden="false" ht="12.1" outlineLevel="0" r="301">
      <c r="A301" s="14" t="n">
        <v>45931</v>
      </c>
      <c r="B301" s="6" t="n">
        <v>-1365</v>
      </c>
      <c r="C301" s="17" t="s">
        <v>261</v>
      </c>
      <c r="D301" s="17"/>
      <c r="E301" s="17"/>
      <c r="F301" s="6" t="s">
        <f>=A301-A300</f>
      </c>
      <c r="G301" s="6" t="s">
        <f>=B301+G300</f>
      </c>
      <c r="H301" s="6" t="s">
        <f>=F301*G300</f>
      </c>
    </row>
    <row collapsed="false" customFormat="false" customHeight="false" hidden="false" ht="12.1" outlineLevel="0" r="302">
      <c r="A302" s="14" t="n">
        <v>45936</v>
      </c>
      <c r="B302" s="6" t="n">
        <v>-177.5</v>
      </c>
      <c r="C302" s="17" t="s">
        <v>247</v>
      </c>
      <c r="D302" s="17"/>
      <c r="E302" s="17"/>
      <c r="F302" s="6" t="s">
        <f>=A302-A301</f>
      </c>
      <c r="G302" s="6" t="s">
        <f>=B302+G301</f>
      </c>
      <c r="H302" s="6" t="s">
        <f>=F302*G301</f>
      </c>
    </row>
    <row collapsed="false" customFormat="false" customHeight="false" hidden="false" ht="12.1" outlineLevel="0" r="303">
      <c r="A303" s="12" t="n">
        <v>45951.827337963</v>
      </c>
      <c r="B303" s="5" t="n">
        <v>-193204.99</v>
      </c>
      <c r="C303" s="15" t="s">
        <v>262</v>
      </c>
      <c r="D303" s="17"/>
      <c r="E303" s="17"/>
      <c r="F303" s="6" t="s">
        <f>=A303-A302</f>
      </c>
      <c r="G303" s="6" t="s">
        <f>=B303+G302</f>
      </c>
      <c r="H303" s="6" t="s">
        <f>=F303*G302</f>
      </c>
    </row>
    <row collapsed="false" customFormat="false" customHeight="false" hidden="false" ht="12.1" outlineLevel="0" r="304">
      <c r="A304" s="14"/>
      <c r="B304" s="9" t="s">
        <f>=XIRR(B2:B303,A2:A303)</f>
      </c>
      <c r="C304" s="17" t="s">
        <v>263</v>
      </c>
      <c r="D304" s="17"/>
      <c r="E304" s="17"/>
      <c r="F304" s="7"/>
      <c r="G304" s="2" t="s">
        <v>264</v>
      </c>
      <c r="H304" s="6" t="s">
        <f>=SUM(I2:H303)/365</f>
      </c>
    </row>
    <row collapsed="false" customFormat="false" customHeight="false" hidden="false" ht="12.1" outlineLevel="0" r="305">
      <c r="A305" s="14"/>
      <c r="B305" s="5" t="s">
        <f>=-SUM(B2:B303)</f>
      </c>
      <c r="C305" s="17" t="s">
        <v>265</v>
      </c>
      <c r="D305" s="17"/>
      <c r="E305" s="17"/>
      <c r="F305" s="7"/>
      <c r="G305" s="15" t="s">
        <v>266</v>
      </c>
      <c r="H305" s="9" t="s">
        <f>=B305/H304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N2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24</v>
      </c>
      <c r="I1" s="0"/>
      <c r="J1" s="0"/>
      <c r="K1" s="4" t="s">
        <v>27</v>
      </c>
      <c r="L1" s="0"/>
      <c r="M1" s="0"/>
      <c r="N1" s="4" t="s">
        <v>30</v>
      </c>
      <c r="O1" s="0"/>
      <c r="P1" s="0"/>
      <c r="Q1" s="4" t="s">
        <v>33</v>
      </c>
      <c r="R1" s="0"/>
      <c r="S1" s="0"/>
      <c r="T1" s="4" t="s">
        <v>36</v>
      </c>
      <c r="U1" s="0"/>
      <c r="V1" s="0"/>
      <c r="W1" s="4" t="s">
        <v>39</v>
      </c>
      <c r="X1" s="0"/>
      <c r="Y1" s="0"/>
      <c r="Z1" s="4" t="s">
        <v>42</v>
      </c>
      <c r="AA1" s="0"/>
      <c r="AB1" s="0"/>
      <c r="AC1" s="4" t="s">
        <v>45</v>
      </c>
      <c r="AD1" s="0"/>
      <c r="AE1" s="0"/>
      <c r="AF1" s="4" t="s">
        <v>48</v>
      </c>
      <c r="AG1" s="0"/>
      <c r="AH1" s="0"/>
      <c r="AI1" s="4" t="s">
        <v>51</v>
      </c>
      <c r="AJ1" s="0"/>
      <c r="AK1" s="0"/>
      <c r="AL1" s="4" t="s">
        <v>54</v>
      </c>
      <c r="AM1" s="0"/>
      <c r="AN1" s="0"/>
      <c r="AO1" s="4" t="s">
        <v>57</v>
      </c>
      <c r="AP1" s="0"/>
      <c r="AQ1" s="0"/>
      <c r="AR1" s="4" t="s">
        <v>60</v>
      </c>
      <c r="AS1" s="0"/>
      <c r="AT1" s="0"/>
      <c r="AU1" s="4" t="s">
        <v>63</v>
      </c>
      <c r="AV1" s="0"/>
      <c r="AW1" s="0"/>
      <c r="AX1" s="4" t="s">
        <v>65</v>
      </c>
      <c r="AY1" s="0"/>
      <c r="AZ1" s="0"/>
      <c r="BA1" s="4" t="s">
        <v>67</v>
      </c>
      <c r="BB1" s="0"/>
      <c r="BC1" s="0"/>
      <c r="BD1" s="4" t="s">
        <v>69</v>
      </c>
      <c r="BE1" s="0"/>
      <c r="BF1" s="0"/>
      <c r="BG1" s="4" t="s">
        <v>71</v>
      </c>
      <c r="BH1" s="0"/>
      <c r="BI1" s="0"/>
      <c r="BJ1" s="4" t="s">
        <v>73</v>
      </c>
      <c r="BK1" s="0"/>
      <c r="BL1" s="0"/>
      <c r="BM1" s="4" t="s">
        <v>75</v>
      </c>
      <c r="BN1" s="0"/>
    </row>
    <row collapsed="false" customFormat="false" customHeight="false" hidden="false" ht="12.1" outlineLevel="0" r="2">
      <c r="A2" s="11" t="n">
        <v>44032</v>
      </c>
      <c r="B2" s="6" t="n">
        <v>2620.84</v>
      </c>
      <c r="C2" s="0" t="s">
        <v>267</v>
      </c>
      <c r="D2" s="11" t="n">
        <v>43979</v>
      </c>
      <c r="E2" s="6" t="n">
        <v>4060.34</v>
      </c>
      <c r="F2" s="0" t="s">
        <v>267</v>
      </c>
      <c r="G2" s="11" t="n">
        <v>44028</v>
      </c>
      <c r="H2" s="6" t="n">
        <v>2655.74</v>
      </c>
      <c r="I2" s="0" t="s">
        <v>267</v>
      </c>
      <c r="J2" s="11" t="n">
        <v>44273</v>
      </c>
      <c r="K2" s="6" t="n">
        <v>9714.86</v>
      </c>
      <c r="L2" s="0" t="s">
        <v>267</v>
      </c>
      <c r="M2" s="11" t="n">
        <v>44127</v>
      </c>
      <c r="N2" s="6" t="n">
        <v>4672.34</v>
      </c>
      <c r="O2" s="0" t="s">
        <v>267</v>
      </c>
      <c r="P2" s="11" t="n">
        <v>43979</v>
      </c>
      <c r="Q2" s="6" t="n">
        <v>1384.94</v>
      </c>
      <c r="R2" s="0" t="s">
        <v>267</v>
      </c>
      <c r="S2" s="11" t="n">
        <v>43997</v>
      </c>
      <c r="T2" s="6" t="n">
        <v>1163.58</v>
      </c>
      <c r="U2" s="0" t="s">
        <v>267</v>
      </c>
      <c r="V2" s="11" t="n">
        <v>44022</v>
      </c>
      <c r="W2" s="6" t="n">
        <v>5109.28</v>
      </c>
      <c r="X2" s="0" t="s">
        <v>267</v>
      </c>
      <c r="Y2" s="11" t="n">
        <v>43948</v>
      </c>
      <c r="Z2" s="6" t="n">
        <v>1007.01</v>
      </c>
      <c r="AA2" s="0" t="s">
        <v>267</v>
      </c>
      <c r="AB2" s="11" t="n">
        <v>43992</v>
      </c>
      <c r="AC2" s="6" t="n">
        <v>1716.23</v>
      </c>
      <c r="AD2" s="0" t="s">
        <v>267</v>
      </c>
      <c r="AE2" s="11" t="n">
        <v>44032</v>
      </c>
      <c r="AF2" s="6" t="n">
        <v>2194.56</v>
      </c>
      <c r="AG2" s="0" t="s">
        <v>267</v>
      </c>
      <c r="AH2" s="11" t="n">
        <v>44134</v>
      </c>
      <c r="AI2" s="6" t="n">
        <v>1424.390394</v>
      </c>
      <c r="AJ2" s="0" t="s">
        <v>267</v>
      </c>
      <c r="AK2" s="11" t="n">
        <v>44330</v>
      </c>
      <c r="AL2" s="6" t="n">
        <v>1927.77</v>
      </c>
      <c r="AM2" s="0" t="s">
        <v>267</v>
      </c>
      <c r="AN2" s="11" t="n">
        <v>44160</v>
      </c>
      <c r="AO2" s="6" t="n">
        <v>3189.59</v>
      </c>
      <c r="AP2" s="0" t="s">
        <v>267</v>
      </c>
      <c r="AQ2" s="11" t="n">
        <v>44251</v>
      </c>
      <c r="AR2" s="6" t="n">
        <v>4984.49</v>
      </c>
      <c r="AS2" s="0" t="s">
        <v>267</v>
      </c>
      <c r="AT2" s="11" t="n">
        <v>44799</v>
      </c>
      <c r="AU2" s="6" t="n">
        <v>1815</v>
      </c>
      <c r="AV2" s="0" t="s">
        <v>268</v>
      </c>
      <c r="AW2" s="11" t="n">
        <v>44014</v>
      </c>
      <c r="AX2" s="6" t="n">
        <v>4229.65</v>
      </c>
      <c r="AY2" s="0" t="s">
        <v>267</v>
      </c>
      <c r="AZ2" s="11" t="n">
        <v>44166</v>
      </c>
      <c r="BA2" s="6" t="n">
        <v>2795.9</v>
      </c>
      <c r="BB2" s="0" t="s">
        <v>267</v>
      </c>
      <c r="BC2" s="11" t="n">
        <v>43966</v>
      </c>
      <c r="BD2" s="6" t="n">
        <v>1863.27</v>
      </c>
      <c r="BE2" s="0" t="s">
        <v>267</v>
      </c>
      <c r="BF2" s="11" t="n">
        <v>43948</v>
      </c>
      <c r="BG2" s="6" t="n">
        <v>1753.24</v>
      </c>
      <c r="BH2" s="0" t="s">
        <v>267</v>
      </c>
      <c r="BI2" s="11" t="n">
        <v>43857</v>
      </c>
      <c r="BJ2" s="6" t="n">
        <v>1090.26</v>
      </c>
      <c r="BK2" s="0" t="s">
        <v>267</v>
      </c>
      <c r="BL2" s="11" t="n">
        <v>43983</v>
      </c>
      <c r="BM2" s="6" t="n">
        <v>3527.55</v>
      </c>
      <c r="BN2" s="0" t="s">
        <v>267</v>
      </c>
    </row>
    <row collapsed="false" customFormat="false" customHeight="false" hidden="false" ht="12.1" outlineLevel="0" r="3">
      <c r="A3" s="11" t="n">
        <v>44119</v>
      </c>
      <c r="B3" s="6" t="n">
        <v>-33</v>
      </c>
      <c r="C3" s="0" t="s">
        <v>139</v>
      </c>
      <c r="D3" s="11" t="n">
        <v>44099</v>
      </c>
      <c r="E3" s="6" t="n">
        <v>98557.95</v>
      </c>
      <c r="F3" s="0" t="s">
        <v>267</v>
      </c>
      <c r="G3" s="11" t="n">
        <v>44028</v>
      </c>
      <c r="H3" s="6" t="n">
        <v>881.04</v>
      </c>
      <c r="I3" s="0" t="s">
        <v>267</v>
      </c>
      <c r="J3" s="11" t="n">
        <v>44288</v>
      </c>
      <c r="K3" s="6" t="n">
        <v>2365.58</v>
      </c>
      <c r="L3" s="0" t="s">
        <v>267</v>
      </c>
      <c r="M3" s="11" t="n">
        <v>44127</v>
      </c>
      <c r="N3" s="6" t="n">
        <v>2330.16</v>
      </c>
      <c r="O3" s="0" t="s">
        <v>267</v>
      </c>
      <c r="P3" s="11" t="n">
        <v>43991</v>
      </c>
      <c r="Q3" s="6" t="n">
        <v>-31.2</v>
      </c>
      <c r="R3" s="0" t="s">
        <v>101</v>
      </c>
      <c r="S3" s="11" t="n">
        <v>44032</v>
      </c>
      <c r="T3" s="6" t="n">
        <v>1261.17</v>
      </c>
      <c r="U3" s="0" t="s">
        <v>267</v>
      </c>
      <c r="V3" s="11" t="n">
        <v>44183</v>
      </c>
      <c r="W3" s="6" t="n">
        <v>-46</v>
      </c>
      <c r="X3" s="0" t="s">
        <v>150</v>
      </c>
      <c r="Y3" s="11" t="n">
        <v>43959</v>
      </c>
      <c r="Z3" s="6" t="n">
        <v>-18.1</v>
      </c>
      <c r="AA3" s="0" t="s">
        <v>91</v>
      </c>
      <c r="AB3" s="11" t="n">
        <v>44028</v>
      </c>
      <c r="AC3" s="6" t="n">
        <v>-13</v>
      </c>
      <c r="AD3" s="0" t="s">
        <v>111</v>
      </c>
      <c r="AE3" s="11" t="n">
        <v>44035</v>
      </c>
      <c r="AF3" s="6" t="n">
        <v>2191.56</v>
      </c>
      <c r="AG3" s="0" t="s">
        <v>267</v>
      </c>
      <c r="AH3" s="11" t="n">
        <v>44134</v>
      </c>
      <c r="AI3" s="6" t="n">
        <v>1424.390394</v>
      </c>
      <c r="AJ3" s="0" t="s">
        <v>267</v>
      </c>
      <c r="AK3" s="11" t="n">
        <v>44333</v>
      </c>
      <c r="AL3" s="6" t="n">
        <v>1924.76</v>
      </c>
      <c r="AM3" s="0" t="s">
        <v>267</v>
      </c>
      <c r="AN3" s="11" t="n">
        <v>45951</v>
      </c>
      <c r="AO3" s="8" t="s">
        <f>=-Портфель!J15</f>
      </c>
      <c r="AP3" s="0" t="s">
        <v>269</v>
      </c>
      <c r="AQ3" s="11" t="n">
        <v>45555</v>
      </c>
      <c r="AR3" s="6" t="n">
        <v>-80</v>
      </c>
      <c r="AS3" s="0" t="s">
        <v>244</v>
      </c>
      <c r="AT3" s="11" t="n">
        <v>45951</v>
      </c>
      <c r="AU3" s="8" t="s">
        <f>=-Портфель!J17</f>
      </c>
      <c r="AV3" s="0" t="s">
        <v>269</v>
      </c>
      <c r="AW3" s="11" t="n">
        <v>44204</v>
      </c>
      <c r="AX3" s="6" t="n">
        <v>-245.31</v>
      </c>
      <c r="AY3" s="0" t="s">
        <v>162</v>
      </c>
      <c r="AZ3" s="11" t="n">
        <v>44183</v>
      </c>
      <c r="BA3" s="6" t="n">
        <v>-73.645</v>
      </c>
      <c r="BB3" s="0" t="s">
        <v>151</v>
      </c>
      <c r="BC3" s="11" t="n">
        <v>44028</v>
      </c>
      <c r="BD3" s="6" t="n">
        <v>-152.4</v>
      </c>
      <c r="BE3" s="0" t="s">
        <v>112</v>
      </c>
      <c r="BF3" s="11" t="n">
        <v>44023</v>
      </c>
      <c r="BG3" s="6" t="n">
        <v>-60</v>
      </c>
      <c r="BH3" s="0" t="s">
        <v>107</v>
      </c>
      <c r="BI3" s="11" t="n">
        <v>43920</v>
      </c>
      <c r="BJ3" s="6" t="n">
        <v>660.38</v>
      </c>
      <c r="BK3" s="0" t="s">
        <v>267</v>
      </c>
      <c r="BL3" s="11" t="n">
        <v>44155</v>
      </c>
      <c r="BM3" s="6" t="n">
        <v>-300</v>
      </c>
      <c r="BN3" s="0" t="s">
        <v>147</v>
      </c>
    </row>
    <row collapsed="false" customFormat="false" customHeight="false" hidden="false" ht="12.1" outlineLevel="0" r="4">
      <c r="A4" s="11" t="n">
        <v>44190</v>
      </c>
      <c r="B4" s="6" t="n">
        <v>-123</v>
      </c>
      <c r="C4" s="0" t="s">
        <v>155</v>
      </c>
      <c r="D4" s="11" t="n">
        <v>44109</v>
      </c>
      <c r="E4" s="6" t="n">
        <v>-8415</v>
      </c>
      <c r="F4" s="0" t="s">
        <v>131</v>
      </c>
      <c r="G4" s="11" t="n">
        <v>44046</v>
      </c>
      <c r="H4" s="6" t="n">
        <v>919.26</v>
      </c>
      <c r="I4" s="0" t="s">
        <v>267</v>
      </c>
      <c r="J4" s="11" t="n">
        <v>44291</v>
      </c>
      <c r="K4" s="6" t="n">
        <v>-536</v>
      </c>
      <c r="L4" s="0" t="s">
        <v>167</v>
      </c>
      <c r="M4" s="11" t="n">
        <v>44362</v>
      </c>
      <c r="N4" s="6" t="n">
        <v>-777</v>
      </c>
      <c r="O4" s="0" t="s">
        <v>185</v>
      </c>
      <c r="P4" s="11" t="n">
        <v>44025</v>
      </c>
      <c r="Q4" s="6" t="n">
        <v>-32.1</v>
      </c>
      <c r="R4" s="0" t="s">
        <v>109</v>
      </c>
      <c r="S4" s="11" t="n">
        <v>44119</v>
      </c>
      <c r="T4" s="6" t="n">
        <v>1502.55</v>
      </c>
      <c r="U4" s="0" t="s">
        <v>267</v>
      </c>
      <c r="V4" s="11" t="n">
        <v>44382</v>
      </c>
      <c r="W4" s="6" t="n">
        <v>-213</v>
      </c>
      <c r="X4" s="0" t="s">
        <v>188</v>
      </c>
      <c r="Y4" s="11" t="n">
        <v>44056</v>
      </c>
      <c r="Z4" s="6" t="n">
        <v>1148.77</v>
      </c>
      <c r="AA4" s="0" t="s">
        <v>267</v>
      </c>
      <c r="AB4" s="11" t="n">
        <v>44028</v>
      </c>
      <c r="AC4" s="6" t="n">
        <v>-1781.04</v>
      </c>
      <c r="AD4" s="0" t="s">
        <v>270</v>
      </c>
      <c r="AE4" s="11" t="n">
        <v>44039</v>
      </c>
      <c r="AF4" s="6" t="n">
        <v>1900.95</v>
      </c>
      <c r="AG4" s="0" t="s">
        <v>267</v>
      </c>
      <c r="AH4" s="11" t="n">
        <v>44166</v>
      </c>
      <c r="AI4" s="6" t="n">
        <v>2114.547225</v>
      </c>
      <c r="AJ4" s="0" t="s">
        <v>267</v>
      </c>
      <c r="AK4" s="11" t="n">
        <v>44334</v>
      </c>
      <c r="AL4" s="6" t="n">
        <v>3765.26</v>
      </c>
      <c r="AM4" s="0" t="s">
        <v>267</v>
      </c>
      <c r="AN4" s="0"/>
      <c r="AO4" s="10" t="s">
        <f>=XIRR(AO2:AO3,AN2:AN3)</f>
      </c>
      <c r="AP4" s="0"/>
      <c r="AQ4" s="11" t="n">
        <v>45951</v>
      </c>
      <c r="AR4" s="8" t="s">
        <f>=-Портфель!J16</f>
      </c>
      <c r="AS4" s="0" t="s">
        <v>269</v>
      </c>
      <c r="AT4" s="0"/>
      <c r="AU4" s="10" t="s">
        <f>=XIRR(AU2:AU3,AT2:AT3)</f>
      </c>
      <c r="AV4" s="0"/>
      <c r="AW4" s="11" t="n">
        <v>44372</v>
      </c>
      <c r="AX4" s="6" t="n">
        <v>-245.31</v>
      </c>
      <c r="AY4" s="0" t="s">
        <v>162</v>
      </c>
      <c r="AZ4" s="11" t="n">
        <v>44344</v>
      </c>
      <c r="BA4" s="6" t="n">
        <v>-110.49</v>
      </c>
      <c r="BB4" s="0" t="s">
        <v>178</v>
      </c>
      <c r="BC4" s="11" t="n">
        <v>44028</v>
      </c>
      <c r="BD4" s="6" t="n">
        <v>1829.37</v>
      </c>
      <c r="BE4" s="0" t="s">
        <v>267</v>
      </c>
      <c r="BF4" s="11" t="n">
        <v>44029</v>
      </c>
      <c r="BG4" s="6" t="n">
        <v>2261.16</v>
      </c>
      <c r="BH4" s="0" t="s">
        <v>267</v>
      </c>
      <c r="BI4" s="11" t="n">
        <v>45856</v>
      </c>
      <c r="BJ4" s="6" t="n">
        <v>-105.4</v>
      </c>
      <c r="BK4" s="0" t="s">
        <v>260</v>
      </c>
      <c r="BL4" s="11" t="n">
        <v>44334</v>
      </c>
      <c r="BM4" s="6" t="n">
        <v>-380</v>
      </c>
      <c r="BN4" s="0" t="s">
        <v>174</v>
      </c>
    </row>
    <row collapsed="false" customFormat="false" customHeight="false" hidden="false" ht="12.1" outlineLevel="0" r="5">
      <c r="A5" s="11" t="n">
        <v>44231</v>
      </c>
      <c r="B5" s="6" t="n">
        <v>3663.83</v>
      </c>
      <c r="C5" s="0" t="s">
        <v>267</v>
      </c>
      <c r="D5" s="11" t="n">
        <v>44144</v>
      </c>
      <c r="E5" s="6" t="n">
        <v>-97930.81</v>
      </c>
      <c r="F5" s="0" t="s">
        <v>270</v>
      </c>
      <c r="G5" s="11" t="n">
        <v>44082</v>
      </c>
      <c r="H5" s="6" t="n">
        <v>-77.2</v>
      </c>
      <c r="I5" s="0" t="s">
        <v>125</v>
      </c>
      <c r="J5" s="11" t="n">
        <v>44472</v>
      </c>
      <c r="K5" s="6" t="n">
        <v>-426.35</v>
      </c>
      <c r="L5" s="0" t="s">
        <v>197</v>
      </c>
      <c r="M5" s="11" t="n">
        <v>44739</v>
      </c>
      <c r="N5" s="6" t="n">
        <v>-834.6</v>
      </c>
      <c r="O5" s="0" t="s">
        <v>185</v>
      </c>
      <c r="P5" s="11" t="n">
        <v>44028</v>
      </c>
      <c r="Q5" s="6" t="n">
        <v>1381.53</v>
      </c>
      <c r="R5" s="0" t="s">
        <v>267</v>
      </c>
      <c r="S5" s="11" t="n">
        <v>44144</v>
      </c>
      <c r="T5" s="6" t="n">
        <v>1410</v>
      </c>
      <c r="U5" s="0" t="s">
        <v>267</v>
      </c>
      <c r="V5" s="11" t="n">
        <v>44551</v>
      </c>
      <c r="W5" s="6" t="n">
        <v>-340</v>
      </c>
      <c r="X5" s="0" t="s">
        <v>203</v>
      </c>
      <c r="Y5" s="11" t="n">
        <v>44116</v>
      </c>
      <c r="Z5" s="6" t="n">
        <v>-23.64</v>
      </c>
      <c r="AA5" s="0" t="s">
        <v>135</v>
      </c>
      <c r="AB5" s="11" t="n">
        <v>44053</v>
      </c>
      <c r="AC5" s="6" t="n">
        <v>4053.23</v>
      </c>
      <c r="AD5" s="0" t="s">
        <v>267</v>
      </c>
      <c r="AE5" s="11" t="n">
        <v>44040</v>
      </c>
      <c r="AF5" s="6" t="n">
        <v>-540</v>
      </c>
      <c r="AG5" s="0" t="s">
        <v>114</v>
      </c>
      <c r="AH5" s="11" t="n">
        <v>44167</v>
      </c>
      <c r="AI5" s="6" t="n">
        <v>6640.629303</v>
      </c>
      <c r="AJ5" s="0" t="s">
        <v>267</v>
      </c>
      <c r="AK5" s="11" t="n">
        <v>44350</v>
      </c>
      <c r="AL5" s="6" t="n">
        <v>902.7</v>
      </c>
      <c r="AM5" s="0" t="s">
        <v>267</v>
      </c>
      <c r="AN5" s="0"/>
      <c r="AO5" s="8" t="s">
        <f>=-SUM(AO2:AO3)</f>
      </c>
      <c r="AP5" s="0" t="s">
        <v>271</v>
      </c>
      <c r="AQ5" s="0"/>
      <c r="AR5" s="10" t="s">
        <f>=XIRR(AR2:AR4,AQ2:AQ4)</f>
      </c>
      <c r="AS5" s="0"/>
      <c r="AT5" s="0"/>
      <c r="AU5" s="8" t="s">
        <f>=-SUM(AU2:AU3)</f>
      </c>
      <c r="AV5" s="0" t="s">
        <v>271</v>
      </c>
      <c r="AW5" s="11" t="n">
        <v>44561</v>
      </c>
      <c r="AX5" s="6" t="n">
        <v>-294.37</v>
      </c>
      <c r="AY5" s="0" t="s">
        <v>205</v>
      </c>
      <c r="AZ5" s="11" t="n">
        <v>44547</v>
      </c>
      <c r="BA5" s="6" t="n">
        <v>-73.65</v>
      </c>
      <c r="BB5" s="0" t="s">
        <v>151</v>
      </c>
      <c r="BC5" s="11" t="n">
        <v>44392</v>
      </c>
      <c r="BD5" s="6" t="n">
        <v>-251</v>
      </c>
      <c r="BE5" s="0" t="s">
        <v>193</v>
      </c>
      <c r="BF5" s="11" t="n">
        <v>44103</v>
      </c>
      <c r="BG5" s="6" t="n">
        <v>-100</v>
      </c>
      <c r="BH5" s="0" t="s">
        <v>128</v>
      </c>
      <c r="BI5" s="11" t="n">
        <v>45951</v>
      </c>
      <c r="BJ5" s="8" t="s">
        <f>=-Портфель!J22</f>
      </c>
      <c r="BK5" s="0" t="s">
        <v>269</v>
      </c>
      <c r="BL5" s="11" t="n">
        <v>44334</v>
      </c>
      <c r="BM5" s="6" t="n">
        <v>1280.23</v>
      </c>
      <c r="BN5" s="0" t="s">
        <v>267</v>
      </c>
    </row>
    <row collapsed="false" customFormat="false" customHeight="false" hidden="false" ht="12.1" outlineLevel="0" r="6">
      <c r="A6" s="11" t="n">
        <v>44251</v>
      </c>
      <c r="B6" s="6" t="n">
        <v>3936.97</v>
      </c>
      <c r="C6" s="0" t="s">
        <v>267</v>
      </c>
      <c r="D6" s="11" t="n">
        <v>44144</v>
      </c>
      <c r="E6" s="6" t="n">
        <v>2284.24</v>
      </c>
      <c r="F6" s="0" t="s">
        <v>267</v>
      </c>
      <c r="G6" s="11" t="n">
        <v>44159</v>
      </c>
      <c r="H6" s="6" t="n">
        <v>1129.16</v>
      </c>
      <c r="I6" s="0" t="s">
        <v>267</v>
      </c>
      <c r="J6" s="11" t="n">
        <v>44907</v>
      </c>
      <c r="K6" s="6" t="n">
        <v>-740.25</v>
      </c>
      <c r="L6" s="0" t="s">
        <v>211</v>
      </c>
      <c r="M6" s="11" t="n">
        <v>44934</v>
      </c>
      <c r="N6" s="6" t="n">
        <v>-904.5</v>
      </c>
      <c r="O6" s="0" t="s">
        <v>185</v>
      </c>
      <c r="P6" s="11" t="n">
        <v>44046</v>
      </c>
      <c r="Q6" s="6" t="n">
        <v>1456.93</v>
      </c>
      <c r="R6" s="0" t="s">
        <v>267</v>
      </c>
      <c r="S6" s="11" t="n">
        <v>44330</v>
      </c>
      <c r="T6" s="6" t="n">
        <v>-378</v>
      </c>
      <c r="U6" s="0" t="s">
        <v>173</v>
      </c>
      <c r="V6" s="11" t="n">
        <v>44916</v>
      </c>
      <c r="W6" s="6" t="n">
        <v>-256</v>
      </c>
      <c r="X6" s="0" t="s">
        <v>213</v>
      </c>
      <c r="Y6" s="11" t="n">
        <v>44144</v>
      </c>
      <c r="Z6" s="6" t="n">
        <v>1176.99</v>
      </c>
      <c r="AA6" s="0" t="s">
        <v>267</v>
      </c>
      <c r="AB6" s="11" t="n">
        <v>44312</v>
      </c>
      <c r="AC6" s="6" t="n">
        <v>3604.98</v>
      </c>
      <c r="AD6" s="0" t="s">
        <v>267</v>
      </c>
      <c r="AE6" s="11" t="n">
        <v>44389</v>
      </c>
      <c r="AF6" s="6" t="n">
        <v>-36</v>
      </c>
      <c r="AG6" s="0" t="s">
        <v>191</v>
      </c>
      <c r="AH6" s="11" t="n">
        <v>44167</v>
      </c>
      <c r="AI6" s="6" t="n">
        <v>6640.629303</v>
      </c>
      <c r="AJ6" s="0" t="s">
        <v>267</v>
      </c>
      <c r="AK6" s="11" t="n">
        <v>44350</v>
      </c>
      <c r="AL6" s="6" t="n">
        <v>902.7</v>
      </c>
      <c r="AM6" s="0" t="s">
        <v>267</v>
      </c>
      <c r="AN6" s="0"/>
      <c r="AO6" s="0"/>
      <c r="AP6" s="0"/>
      <c r="AQ6" s="0"/>
      <c r="AR6" s="8" t="s">
        <f>=-SUM(AR2:AR4)</f>
      </c>
      <c r="AS6" s="0" t="s">
        <v>271</v>
      </c>
      <c r="AT6" s="0"/>
      <c r="AU6" s="0"/>
      <c r="AV6" s="0"/>
      <c r="AW6" s="11" t="n">
        <v>45302</v>
      </c>
      <c r="AX6" s="6" t="n">
        <v>-412.13</v>
      </c>
      <c r="AY6" s="0" t="s">
        <v>228</v>
      </c>
      <c r="AZ6" s="11" t="n">
        <v>45847</v>
      </c>
      <c r="BA6" s="6" t="n">
        <v>-648</v>
      </c>
      <c r="BB6" s="0" t="s">
        <v>256</v>
      </c>
      <c r="BC6" s="11" t="n">
        <v>44845</v>
      </c>
      <c r="BD6" s="6" t="n">
        <v>-1020.6</v>
      </c>
      <c r="BE6" s="0" t="s">
        <v>210</v>
      </c>
      <c r="BF6" s="11" t="n">
        <v>44193</v>
      </c>
      <c r="BG6" s="6" t="n">
        <v>-203.2</v>
      </c>
      <c r="BH6" s="0" t="s">
        <v>156</v>
      </c>
      <c r="BI6" s="0"/>
      <c r="BJ6" s="10" t="s">
        <f>=XIRR(BJ2:BJ5,BI2:BI5)</f>
      </c>
      <c r="BK6" s="0"/>
      <c r="BL6" s="11" t="n">
        <v>44546</v>
      </c>
      <c r="BM6" s="6" t="n">
        <v>-420</v>
      </c>
      <c r="BN6" s="0" t="s">
        <v>201</v>
      </c>
    </row>
    <row collapsed="false" customFormat="false" customHeight="false" hidden="false" ht="12.1" outlineLevel="0" r="7">
      <c r="A7" s="11" t="n">
        <v>44273</v>
      </c>
      <c r="B7" s="6" t="n">
        <v>3987.99</v>
      </c>
      <c r="C7" s="0" t="s">
        <v>267</v>
      </c>
      <c r="D7" s="11" t="n">
        <v>44231</v>
      </c>
      <c r="E7" s="6" t="n">
        <v>5309.85</v>
      </c>
      <c r="F7" s="0" t="s">
        <v>267</v>
      </c>
      <c r="G7" s="11" t="n">
        <v>44173</v>
      </c>
      <c r="H7" s="6" t="n">
        <v>-224.04</v>
      </c>
      <c r="I7" s="0" t="s">
        <v>149</v>
      </c>
      <c r="J7" s="11" t="n">
        <v>45198</v>
      </c>
      <c r="K7" s="6" t="n">
        <v>-592.15</v>
      </c>
      <c r="L7" s="0" t="s">
        <v>224</v>
      </c>
      <c r="M7" s="11" t="n">
        <v>45100</v>
      </c>
      <c r="N7" s="6" t="n">
        <v>-61.2</v>
      </c>
      <c r="O7" s="0" t="s">
        <v>220</v>
      </c>
      <c r="P7" s="11" t="n">
        <v>44116</v>
      </c>
      <c r="Q7" s="6" t="n">
        <v>-142.5</v>
      </c>
      <c r="R7" s="0" t="s">
        <v>136</v>
      </c>
      <c r="S7" s="11" t="n">
        <v>45093</v>
      </c>
      <c r="T7" s="6" t="n">
        <v>-193.6</v>
      </c>
      <c r="U7" s="0" t="s">
        <v>219</v>
      </c>
      <c r="V7" s="11" t="n">
        <v>44916</v>
      </c>
      <c r="W7" s="6" t="n">
        <v>-537</v>
      </c>
      <c r="X7" s="0" t="s">
        <v>214</v>
      </c>
      <c r="Y7" s="11" t="n">
        <v>44320</v>
      </c>
      <c r="Z7" s="6" t="n">
        <v>2805.19</v>
      </c>
      <c r="AA7" s="0" t="s">
        <v>267</v>
      </c>
      <c r="AB7" s="11" t="n">
        <v>44320</v>
      </c>
      <c r="AC7" s="6" t="n">
        <v>3361.45</v>
      </c>
      <c r="AD7" s="0" t="s">
        <v>267</v>
      </c>
      <c r="AE7" s="11" t="n">
        <v>44754</v>
      </c>
      <c r="AF7" s="6" t="n">
        <v>-324</v>
      </c>
      <c r="AG7" s="0" t="s">
        <v>207</v>
      </c>
      <c r="AH7" s="11" t="n">
        <v>44169</v>
      </c>
      <c r="AI7" s="6" t="n">
        <v>2139.42862</v>
      </c>
      <c r="AJ7" s="0" t="s">
        <v>267</v>
      </c>
      <c r="AK7" s="11" t="n">
        <v>44350</v>
      </c>
      <c r="AL7" s="6" t="n">
        <v>891.17</v>
      </c>
      <c r="AM7" s="0" t="s">
        <v>267</v>
      </c>
      <c r="AN7" s="0"/>
      <c r="AO7" s="0"/>
      <c r="AP7" s="0"/>
      <c r="AQ7" s="0"/>
      <c r="AR7" s="0"/>
      <c r="AS7" s="0"/>
      <c r="AT7" s="0"/>
      <c r="AU7" s="0"/>
      <c r="AV7" s="0"/>
      <c r="AW7" s="11" t="n">
        <v>45488</v>
      </c>
      <c r="AX7" s="6" t="n">
        <v>-412.13</v>
      </c>
      <c r="AY7" s="0" t="s">
        <v>228</v>
      </c>
      <c r="AZ7" s="11" t="n">
        <v>45951</v>
      </c>
      <c r="BA7" s="8" t="s">
        <f>=-Портфель!J19</f>
      </c>
      <c r="BB7" s="0" t="s">
        <v>269</v>
      </c>
      <c r="BC7" s="11" t="n">
        <v>45951</v>
      </c>
      <c r="BD7" s="8" t="s">
        <f>=-Портфель!J20</f>
      </c>
      <c r="BE7" s="0" t="s">
        <v>269</v>
      </c>
      <c r="BF7" s="11" t="n">
        <v>44388</v>
      </c>
      <c r="BG7" s="6" t="n">
        <v>-242.8</v>
      </c>
      <c r="BH7" s="0" t="s">
        <v>190</v>
      </c>
      <c r="BI7" s="0"/>
      <c r="BJ7" s="8" t="s">
        <f>=-SUM(BJ2:BJ5)</f>
      </c>
      <c r="BK7" s="0" t="s">
        <v>271</v>
      </c>
      <c r="BL7" s="11" t="n">
        <v>45951</v>
      </c>
      <c r="BM7" s="8" t="s">
        <f>=-Портфель!J23</f>
      </c>
      <c r="BN7" s="0" t="s">
        <v>269</v>
      </c>
    </row>
    <row collapsed="false" customFormat="false" customHeight="false" hidden="false" ht="12.1" outlineLevel="0" r="8">
      <c r="A8" s="11" t="n">
        <v>44320</v>
      </c>
      <c r="B8" s="6" t="n">
        <v>4372.08</v>
      </c>
      <c r="C8" s="0" t="s">
        <v>267</v>
      </c>
      <c r="D8" s="11" t="n">
        <v>44273</v>
      </c>
      <c r="E8" s="6" t="n">
        <v>5687.04</v>
      </c>
      <c r="F8" s="0" t="s">
        <v>267</v>
      </c>
      <c r="G8" s="11" t="n">
        <v>44231</v>
      </c>
      <c r="H8" s="6" t="n">
        <v>1310.45</v>
      </c>
      <c r="I8" s="0" t="s">
        <v>267</v>
      </c>
      <c r="J8" s="11" t="n">
        <v>45389</v>
      </c>
      <c r="K8" s="6" t="n">
        <v>-1026.9</v>
      </c>
      <c r="L8" s="0" t="s">
        <v>230</v>
      </c>
      <c r="M8" s="11" t="n">
        <v>45471</v>
      </c>
      <c r="N8" s="6" t="n">
        <v>-1164.9</v>
      </c>
      <c r="O8" s="0" t="s">
        <v>237</v>
      </c>
      <c r="P8" s="11" t="n">
        <v>44133</v>
      </c>
      <c r="Q8" s="6" t="n">
        <v>1779.69</v>
      </c>
      <c r="R8" s="0" t="s">
        <v>267</v>
      </c>
      <c r="S8" s="11" t="n">
        <v>45457</v>
      </c>
      <c r="T8" s="6" t="n">
        <v>-694</v>
      </c>
      <c r="U8" s="0" t="s">
        <v>233</v>
      </c>
      <c r="V8" s="11" t="n">
        <v>45082</v>
      </c>
      <c r="W8" s="6" t="n">
        <v>-438</v>
      </c>
      <c r="X8" s="0" t="s">
        <v>218</v>
      </c>
      <c r="Y8" s="11" t="n">
        <v>44323</v>
      </c>
      <c r="Z8" s="6" t="n">
        <v>-118.7</v>
      </c>
      <c r="AA8" s="0" t="s">
        <v>170</v>
      </c>
      <c r="AB8" s="11" t="n">
        <v>44392</v>
      </c>
      <c r="AC8" s="6" t="n">
        <v>-124</v>
      </c>
      <c r="AD8" s="0" t="s">
        <v>192</v>
      </c>
      <c r="AE8" s="11" t="n">
        <v>45119</v>
      </c>
      <c r="AF8" s="6" t="n">
        <v>-478.8</v>
      </c>
      <c r="AG8" s="0" t="s">
        <v>222</v>
      </c>
      <c r="AH8" s="11" t="n">
        <v>44230</v>
      </c>
      <c r="AI8" s="6" t="n">
        <v>3827.135142</v>
      </c>
      <c r="AJ8" s="0" t="s">
        <v>267</v>
      </c>
      <c r="AK8" s="11" t="n">
        <v>45951</v>
      </c>
      <c r="AL8" s="8" t="s">
        <f>=-Портфель!J14</f>
      </c>
      <c r="AM8" s="0" t="s">
        <v>269</v>
      </c>
      <c r="AN8" s="0"/>
      <c r="AO8" s="0"/>
      <c r="AP8" s="0"/>
      <c r="AQ8" s="0"/>
      <c r="AR8" s="0"/>
      <c r="AS8" s="0"/>
      <c r="AT8" s="0"/>
      <c r="AU8" s="0"/>
      <c r="AV8" s="0"/>
      <c r="AW8" s="11" t="n">
        <v>45951</v>
      </c>
      <c r="AX8" s="8" t="s">
        <f>=-Портфель!J18</f>
      </c>
      <c r="AY8" s="0" t="s">
        <v>269</v>
      </c>
      <c r="AZ8" s="0"/>
      <c r="BA8" s="10" t="s">
        <f>=XIRR(BA2:BA7,AZ2:AZ7)</f>
      </c>
      <c r="BB8" s="0"/>
      <c r="BC8" s="0"/>
      <c r="BD8" s="10" t="s">
        <f>=XIRR(BD2:BD7,BC2:BC7)</f>
      </c>
      <c r="BE8" s="0"/>
      <c r="BF8" s="11" t="n">
        <v>44556</v>
      </c>
      <c r="BG8" s="6" t="n">
        <v>-208</v>
      </c>
      <c r="BH8" s="0" t="s">
        <v>204</v>
      </c>
      <c r="BI8" s="0"/>
      <c r="BJ8" s="0"/>
      <c r="BK8" s="0"/>
      <c r="BL8" s="0"/>
      <c r="BM8" s="10" t="s">
        <f>=XIRR(BM2:BM7,BL2:BL7)</f>
      </c>
      <c r="BN8" s="0"/>
    </row>
    <row collapsed="false" customFormat="false" customHeight="false" hidden="false" ht="12.1" outlineLevel="0" r="9">
      <c r="A9" s="11" t="n">
        <v>44354</v>
      </c>
      <c r="B9" s="6" t="n">
        <v>-315</v>
      </c>
      <c r="C9" s="0" t="s">
        <v>183</v>
      </c>
      <c r="D9" s="11" t="n">
        <v>44320</v>
      </c>
      <c r="E9" s="6" t="n">
        <v>3022.64</v>
      </c>
      <c r="F9" s="0" t="s">
        <v>267</v>
      </c>
      <c r="G9" s="11" t="n">
        <v>44273</v>
      </c>
      <c r="H9" s="6" t="n">
        <v>1427.31</v>
      </c>
      <c r="I9" s="0" t="s">
        <v>267</v>
      </c>
      <c r="J9" s="11" t="n">
        <v>45564</v>
      </c>
      <c r="K9" s="6" t="n">
        <v>-710.55</v>
      </c>
      <c r="L9" s="0" t="s">
        <v>246</v>
      </c>
      <c r="M9" s="11" t="n">
        <v>45839</v>
      </c>
      <c r="N9" s="6" t="n">
        <v>-1506.45</v>
      </c>
      <c r="O9" s="0" t="s">
        <v>255</v>
      </c>
      <c r="P9" s="11" t="n">
        <v>44161</v>
      </c>
      <c r="Q9" s="6" t="n">
        <v>1973.19</v>
      </c>
      <c r="R9" s="0" t="s">
        <v>267</v>
      </c>
      <c r="S9" s="11" t="n">
        <v>45848</v>
      </c>
      <c r="T9" s="6" t="n">
        <v>-1044.4</v>
      </c>
      <c r="U9" s="0" t="s">
        <v>257</v>
      </c>
      <c r="V9" s="11" t="n">
        <v>45277</v>
      </c>
      <c r="W9" s="6" t="n">
        <v>-447</v>
      </c>
      <c r="X9" s="0" t="s">
        <v>226</v>
      </c>
      <c r="Y9" s="11" t="n">
        <v>44480</v>
      </c>
      <c r="Z9" s="6" t="n">
        <v>-138.35</v>
      </c>
      <c r="AA9" s="0" t="s">
        <v>198</v>
      </c>
      <c r="AB9" s="11" t="n">
        <v>45126</v>
      </c>
      <c r="AC9" s="6" t="n">
        <v>-164</v>
      </c>
      <c r="AD9" s="0" t="s">
        <v>223</v>
      </c>
      <c r="AE9" s="11" t="n">
        <v>45483</v>
      </c>
      <c r="AF9" s="6" t="n">
        <v>-463.2</v>
      </c>
      <c r="AG9" s="0" t="s">
        <v>238</v>
      </c>
      <c r="AH9" s="11" t="n">
        <v>44232</v>
      </c>
      <c r="AI9" s="6" t="n">
        <v>8173.463349</v>
      </c>
      <c r="AJ9" s="0" t="s">
        <v>267</v>
      </c>
      <c r="AK9" s="0"/>
      <c r="AL9" s="10" t="s">
        <f>=XIRR(AL2:AL8,AK2:AK8)</f>
      </c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10" t="s">
        <f>=XIRR(AX2:AX8,AW2:AW8)</f>
      </c>
      <c r="AY9" s="0"/>
      <c r="AZ9" s="0"/>
      <c r="BA9" s="8" t="s">
        <f>=-SUM(BA2:BA7)</f>
      </c>
      <c r="BB9" s="0" t="s">
        <v>271</v>
      </c>
      <c r="BC9" s="0"/>
      <c r="BD9" s="8" t="s">
        <f>=-SUM(BD2:BD7)</f>
      </c>
      <c r="BE9" s="0" t="s">
        <v>271</v>
      </c>
      <c r="BF9" s="11" t="n">
        <v>45951</v>
      </c>
      <c r="BG9" s="8" t="s">
        <f>=-Портфель!J21</f>
      </c>
      <c r="BH9" s="0" t="s">
        <v>269</v>
      </c>
      <c r="BI9" s="0"/>
      <c r="BJ9" s="0"/>
      <c r="BK9" s="0"/>
      <c r="BL9" s="0"/>
      <c r="BM9" s="8" t="s">
        <f>=-SUM(BM2:BM7)</f>
      </c>
      <c r="BN9" s="0" t="s">
        <v>271</v>
      </c>
    </row>
    <row collapsed="false" customFormat="false" customHeight="false" hidden="false" ht="12.1" outlineLevel="0" r="10">
      <c r="A10" s="11" t="n">
        <v>44382</v>
      </c>
      <c r="B10" s="6" t="n">
        <v>-525</v>
      </c>
      <c r="C10" s="0" t="s">
        <v>189</v>
      </c>
      <c r="D10" s="11" t="n">
        <v>44328</v>
      </c>
      <c r="E10" s="6" t="n">
        <v>-1496</v>
      </c>
      <c r="F10" s="0" t="s">
        <v>172</v>
      </c>
      <c r="G10" s="11" t="n">
        <v>44281</v>
      </c>
      <c r="H10" s="6" t="n">
        <v>4259.13</v>
      </c>
      <c r="I10" s="0" t="s">
        <v>267</v>
      </c>
      <c r="J10" s="11" t="n">
        <v>45754</v>
      </c>
      <c r="K10" s="6" t="n">
        <v>-494.6</v>
      </c>
      <c r="L10" s="0" t="s">
        <v>251</v>
      </c>
      <c r="M10" s="11" t="n">
        <v>45951</v>
      </c>
      <c r="N10" s="8" t="s">
        <f>=-Портфель!J6</f>
      </c>
      <c r="O10" s="0" t="s">
        <v>269</v>
      </c>
      <c r="P10" s="11" t="n">
        <v>44194</v>
      </c>
      <c r="Q10" s="6" t="n">
        <v>-321.5</v>
      </c>
      <c r="R10" s="0" t="s">
        <v>157</v>
      </c>
      <c r="S10" s="11" t="n">
        <v>45951</v>
      </c>
      <c r="T10" s="8" t="s">
        <f>=-Портфель!J8</f>
      </c>
      <c r="U10" s="0" t="s">
        <v>269</v>
      </c>
      <c r="V10" s="11" t="n">
        <v>45419</v>
      </c>
      <c r="W10" s="6" t="n">
        <v>-498</v>
      </c>
      <c r="X10" s="0" t="s">
        <v>231</v>
      </c>
      <c r="Y10" s="11" t="n">
        <v>44686</v>
      </c>
      <c r="Z10" s="6" t="n">
        <v>-218.85</v>
      </c>
      <c r="AA10" s="0" t="s">
        <v>206</v>
      </c>
      <c r="AB10" s="11" t="n">
        <v>45490</v>
      </c>
      <c r="AC10" s="6" t="n">
        <v>-208</v>
      </c>
      <c r="AD10" s="0" t="s">
        <v>242</v>
      </c>
      <c r="AE10" s="11" t="n">
        <v>45852</v>
      </c>
      <c r="AF10" s="6" t="n">
        <v>-574.38</v>
      </c>
      <c r="AG10" s="0" t="s">
        <v>258</v>
      </c>
      <c r="AH10" s="11" t="n">
        <v>44245</v>
      </c>
      <c r="AI10" s="6" t="n">
        <v>-10679.971782</v>
      </c>
      <c r="AJ10" s="0" t="s">
        <v>270</v>
      </c>
      <c r="AK10" s="0"/>
      <c r="AL10" s="8" t="s">
        <f>=-SUM(AL2:AL8)</f>
      </c>
      <c r="AM10" s="0" t="s">
        <v>271</v>
      </c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8" t="s">
        <f>=-SUM(AX2:AX8)</f>
      </c>
      <c r="AY10" s="0" t="s">
        <v>271</v>
      </c>
      <c r="AZ10" s="0"/>
      <c r="BA10" s="0"/>
      <c r="BB10" s="0"/>
      <c r="BC10" s="0"/>
      <c r="BD10" s="0"/>
      <c r="BE10" s="0"/>
      <c r="BF10" s="0"/>
      <c r="BG10" s="10" t="s">
        <f>=XIRR(BG2:BG9,BF2:BF9)</f>
      </c>
      <c r="BH10" s="0"/>
    </row>
    <row collapsed="false" customFormat="false" customHeight="false" hidden="false" ht="12.1" outlineLevel="0" r="11">
      <c r="A11" s="11" t="n">
        <v>44463</v>
      </c>
      <c r="B11" s="6" t="n">
        <v>-780</v>
      </c>
      <c r="C11" s="0" t="s">
        <v>196</v>
      </c>
      <c r="D11" s="11" t="n">
        <v>45057</v>
      </c>
      <c r="E11" s="6" t="n">
        <v>-2000</v>
      </c>
      <c r="F11" s="0" t="s">
        <v>217</v>
      </c>
      <c r="G11" s="11" t="n">
        <v>44292</v>
      </c>
      <c r="H11" s="6" t="n">
        <v>3025.85</v>
      </c>
      <c r="I11" s="0" t="s">
        <v>267</v>
      </c>
      <c r="J11" s="11" t="n">
        <v>45951</v>
      </c>
      <c r="K11" s="8" t="s">
        <f>=-Портфель!J5</f>
      </c>
      <c r="L11" s="0" t="s">
        <v>269</v>
      </c>
      <c r="M11" s="0"/>
      <c r="N11" s="10" t="s">
        <f>=XIRR(N2:N10,M2:M10)</f>
      </c>
      <c r="O11" s="0"/>
      <c r="P11" s="11" t="n">
        <v>44273</v>
      </c>
      <c r="Q11" s="6" t="n">
        <v>10838.42</v>
      </c>
      <c r="R11" s="0" t="s">
        <v>267</v>
      </c>
      <c r="S11" s="0"/>
      <c r="T11" s="10" t="s">
        <f>=XIRR(T2:T10,S2:S10)</f>
      </c>
      <c r="U11" s="0"/>
      <c r="V11" s="11" t="n">
        <v>45643</v>
      </c>
      <c r="W11" s="6" t="n">
        <v>-514</v>
      </c>
      <c r="X11" s="0" t="s">
        <v>249</v>
      </c>
      <c r="Y11" s="11" t="n">
        <v>44843</v>
      </c>
      <c r="Z11" s="6" t="n">
        <v>-225</v>
      </c>
      <c r="AA11" s="0" t="s">
        <v>209</v>
      </c>
      <c r="AB11" s="11" t="n">
        <v>45951</v>
      </c>
      <c r="AC11" s="8" t="s">
        <f>=-Портфель!J11</f>
      </c>
      <c r="AD11" s="0" t="s">
        <v>269</v>
      </c>
      <c r="AE11" s="11" t="n">
        <v>45951</v>
      </c>
      <c r="AF11" s="8" t="s">
        <f>=-Портфель!J12</f>
      </c>
      <c r="AG11" s="0" t="s">
        <v>269</v>
      </c>
      <c r="AH11" s="11" t="n">
        <v>44245</v>
      </c>
      <c r="AI11" s="6" t="n">
        <v>-7119.981188</v>
      </c>
      <c r="AJ11" s="0" t="s">
        <v>270</v>
      </c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8" t="s">
        <f>=-SUM(BG2:BG9)</f>
      </c>
      <c r="BH11" s="0" t="s">
        <v>271</v>
      </c>
    </row>
    <row collapsed="false" customFormat="false" customHeight="false" hidden="false" ht="12.1" outlineLevel="0" r="12">
      <c r="A12" s="11" t="n">
        <v>44550</v>
      </c>
      <c r="B12" s="6" t="n">
        <v>-1170</v>
      </c>
      <c r="C12" s="0" t="s">
        <v>202</v>
      </c>
      <c r="D12" s="11" t="n">
        <v>45484</v>
      </c>
      <c r="E12" s="6" t="n">
        <v>-2664</v>
      </c>
      <c r="F12" s="0" t="s">
        <v>240</v>
      </c>
      <c r="G12" s="11" t="n">
        <v>44309</v>
      </c>
      <c r="H12" s="6" t="n">
        <v>3735.17</v>
      </c>
      <c r="I12" s="0" t="s">
        <v>267</v>
      </c>
      <c r="J12" s="0"/>
      <c r="K12" s="10" t="s">
        <f>=XIRR(K2:K11,J2:J11)</f>
      </c>
      <c r="L12" s="0"/>
      <c r="M12" s="0"/>
      <c r="N12" s="8" t="s">
        <f>=-SUM(N2:N10)</f>
      </c>
      <c r="O12" s="0" t="s">
        <v>271</v>
      </c>
      <c r="P12" s="11" t="n">
        <v>44320</v>
      </c>
      <c r="Q12" s="6" t="n">
        <v>2646.72</v>
      </c>
      <c r="R12" s="0" t="s">
        <v>267</v>
      </c>
      <c r="S12" s="0"/>
      <c r="T12" s="8" t="s">
        <f>=-SUM(T2:T10)</f>
      </c>
      <c r="U12" s="0" t="s">
        <v>271</v>
      </c>
      <c r="V12" s="11" t="n">
        <v>45811</v>
      </c>
      <c r="W12" s="6" t="n">
        <v>-541</v>
      </c>
      <c r="X12" s="0" t="s">
        <v>253</v>
      </c>
      <c r="Y12" s="11" t="n">
        <v>45049</v>
      </c>
      <c r="Z12" s="6" t="n">
        <v>-302.9</v>
      </c>
      <c r="AA12" s="0" t="s">
        <v>216</v>
      </c>
      <c r="AB12" s="0"/>
      <c r="AC12" s="10" t="s">
        <f>=XIRR(AC2:AC11,AB2:AB11)</f>
      </c>
      <c r="AD12" s="0"/>
      <c r="AE12" s="0"/>
      <c r="AF12" s="10" t="s">
        <f>=XIRR(AF2:AF11,AE2:AE11)</f>
      </c>
      <c r="AG12" s="0"/>
      <c r="AH12" s="11" t="n">
        <v>44245</v>
      </c>
      <c r="AI12" s="6" t="n">
        <v>-7119.981188</v>
      </c>
      <c r="AJ12" s="0" t="s">
        <v>270</v>
      </c>
    </row>
    <row collapsed="false" customFormat="false" customHeight="false" hidden="false" ht="12.1" outlineLevel="0" r="13">
      <c r="A13" s="11" t="n">
        <v>44837</v>
      </c>
      <c r="B13" s="6" t="n">
        <v>-1950.000005</v>
      </c>
      <c r="C13" s="0" t="s">
        <v>208</v>
      </c>
      <c r="D13" s="11" t="n">
        <v>45856</v>
      </c>
      <c r="E13" s="6" t="n">
        <v>-2787.2</v>
      </c>
      <c r="F13" s="0" t="s">
        <v>259</v>
      </c>
      <c r="G13" s="11" t="n">
        <v>44320</v>
      </c>
      <c r="H13" s="6" t="n">
        <v>3504.48</v>
      </c>
      <c r="I13" s="0" t="s">
        <v>267</v>
      </c>
      <c r="J13" s="0"/>
      <c r="K13" s="8" t="s">
        <f>=-SUM(K2:K11)</f>
      </c>
      <c r="L13" s="0" t="s">
        <v>271</v>
      </c>
      <c r="M13" s="0"/>
      <c r="N13" s="0"/>
      <c r="O13" s="0"/>
      <c r="P13" s="11" t="n">
        <v>44327</v>
      </c>
      <c r="Q13" s="6" t="n">
        <v>-797.5</v>
      </c>
      <c r="R13" s="0" t="s">
        <v>171</v>
      </c>
      <c r="S13" s="0"/>
      <c r="T13" s="0"/>
      <c r="U13" s="0"/>
      <c r="V13" s="11" t="n">
        <v>45951</v>
      </c>
      <c r="W13" s="8" t="s">
        <f>=-Портфель!J9</f>
      </c>
      <c r="X13" s="0" t="s">
        <v>269</v>
      </c>
      <c r="Y13" s="11" t="n">
        <v>45209</v>
      </c>
      <c r="Z13" s="6" t="n">
        <v>-172.5</v>
      </c>
      <c r="AA13" s="0" t="s">
        <v>225</v>
      </c>
      <c r="AB13" s="0"/>
      <c r="AC13" s="8" t="s">
        <f>=-SUM(AC2:AC11)</f>
      </c>
      <c r="AD13" s="0" t="s">
        <v>271</v>
      </c>
      <c r="AE13" s="0"/>
      <c r="AF13" s="8" t="s">
        <f>=-SUM(AF2:AF11)</f>
      </c>
      <c r="AG13" s="0" t="s">
        <v>271</v>
      </c>
      <c r="AH13" s="11" t="n">
        <v>44245</v>
      </c>
      <c r="AI13" s="6" t="n">
        <v>-7119.981188</v>
      </c>
      <c r="AJ13" s="0" t="s">
        <v>270</v>
      </c>
    </row>
    <row collapsed="false" customFormat="false" customHeight="false" hidden="false" ht="12.1" outlineLevel="0" r="14">
      <c r="A14" s="11" t="n">
        <v>44837</v>
      </c>
      <c r="B14" s="6" t="n">
        <v>-1950</v>
      </c>
      <c r="C14" s="0" t="s">
        <v>208</v>
      </c>
      <c r="D14" s="11" t="n">
        <v>45951</v>
      </c>
      <c r="E14" s="8" t="s">
        <f>=-Портфель!J3</f>
      </c>
      <c r="F14" s="0" t="s">
        <v>269</v>
      </c>
      <c r="G14" s="11" t="n">
        <v>44330</v>
      </c>
      <c r="H14" s="6" t="n">
        <v>1771.3</v>
      </c>
      <c r="I14" s="0" t="s">
        <v>267</v>
      </c>
      <c r="J14" s="0"/>
      <c r="K14" s="0"/>
      <c r="L14" s="0"/>
      <c r="M14" s="0"/>
      <c r="N14" s="0"/>
      <c r="O14" s="0"/>
      <c r="P14" s="11" t="n">
        <v>44330</v>
      </c>
      <c r="Q14" s="6" t="n">
        <v>2675.2</v>
      </c>
      <c r="R14" s="0" t="s">
        <v>267</v>
      </c>
      <c r="S14" s="0"/>
      <c r="T14" s="0"/>
      <c r="U14" s="0"/>
      <c r="V14" s="0"/>
      <c r="W14" s="10" t="s">
        <f>=XIRR(W2:W13,V2:V13)</f>
      </c>
      <c r="X14" s="0"/>
      <c r="Y14" s="11" t="n">
        <v>45377</v>
      </c>
      <c r="Z14" s="6" t="n">
        <v>-220.45</v>
      </c>
      <c r="AA14" s="0" t="s">
        <v>229</v>
      </c>
      <c r="AB14" s="0"/>
      <c r="AC14" s="0"/>
      <c r="AD14" s="0"/>
      <c r="AE14" s="0"/>
      <c r="AF14" s="0"/>
      <c r="AG14" s="0"/>
      <c r="AH14" s="11" t="n">
        <v>44245</v>
      </c>
      <c r="AI14" s="6" t="n">
        <v>-7119.981188</v>
      </c>
      <c r="AJ14" s="0" t="s">
        <v>270</v>
      </c>
    </row>
    <row collapsed="false" customFormat="false" customHeight="false" hidden="false" ht="12.1" outlineLevel="0" r="15">
      <c r="A15" s="11" t="n">
        <v>44914</v>
      </c>
      <c r="B15" s="6" t="n">
        <v>-1590</v>
      </c>
      <c r="C15" s="0" t="s">
        <v>212</v>
      </c>
      <c r="D15" s="0"/>
      <c r="E15" s="10" t="s">
        <f>=XIRR(E2:E14,D2:D14)</f>
      </c>
      <c r="F15" s="0"/>
      <c r="G15" s="11" t="n">
        <v>44348</v>
      </c>
      <c r="H15" s="6" t="n">
        <v>-841.86</v>
      </c>
      <c r="I15" s="0" t="s">
        <v>181</v>
      </c>
      <c r="J15" s="0"/>
      <c r="K15" s="0"/>
      <c r="L15" s="0"/>
      <c r="M15" s="0"/>
      <c r="N15" s="0"/>
      <c r="O15" s="0"/>
      <c r="P15" s="11" t="n">
        <v>44370</v>
      </c>
      <c r="Q15" s="6" t="n">
        <v>-925.2</v>
      </c>
      <c r="R15" s="0" t="s">
        <v>187</v>
      </c>
      <c r="S15" s="0"/>
      <c r="T15" s="0"/>
      <c r="U15" s="0"/>
      <c r="V15" s="0"/>
      <c r="W15" s="8" t="s">
        <f>=-SUM(W2:W13)</f>
      </c>
      <c r="X15" s="0" t="s">
        <v>271</v>
      </c>
      <c r="Y15" s="11" t="n">
        <v>45576</v>
      </c>
      <c r="Z15" s="6" t="n">
        <v>-177.5</v>
      </c>
      <c r="AA15" s="0" t="s">
        <v>247</v>
      </c>
      <c r="AB15" s="0"/>
      <c r="AC15" s="0"/>
      <c r="AD15" s="0"/>
      <c r="AE15" s="0"/>
      <c r="AF15" s="0"/>
      <c r="AG15" s="0"/>
      <c r="AH15" s="11" t="n">
        <v>44245</v>
      </c>
      <c r="AI15" s="6" t="n">
        <v>-7119.981188</v>
      </c>
      <c r="AJ15" s="0" t="s">
        <v>270</v>
      </c>
    </row>
    <row collapsed="false" customFormat="false" customHeight="false" hidden="false" ht="12.1" outlineLevel="0" r="16">
      <c r="A16" s="11" t="n">
        <v>45020</v>
      </c>
      <c r="B16" s="6" t="n">
        <v>-2325</v>
      </c>
      <c r="C16" s="0" t="s">
        <v>215</v>
      </c>
      <c r="D16" s="0"/>
      <c r="E16" s="8" t="s">
        <f>=-SUM(E2:E14)</f>
      </c>
      <c r="F16" s="0" t="s">
        <v>271</v>
      </c>
      <c r="G16" s="11" t="n">
        <v>44348</v>
      </c>
      <c r="H16" s="6" t="n">
        <v>-652.86</v>
      </c>
      <c r="I16" s="0" t="s">
        <v>182</v>
      </c>
      <c r="J16" s="0"/>
      <c r="K16" s="0"/>
      <c r="L16" s="0"/>
      <c r="M16" s="0"/>
      <c r="N16" s="0"/>
      <c r="O16" s="0"/>
      <c r="P16" s="11" t="n">
        <v>44446</v>
      </c>
      <c r="Q16" s="6" t="n">
        <v>-1634.4</v>
      </c>
      <c r="R16" s="0" t="s">
        <v>195</v>
      </c>
      <c r="S16" s="0"/>
      <c r="T16" s="0"/>
      <c r="U16" s="0"/>
      <c r="V16" s="0"/>
      <c r="W16" s="0"/>
      <c r="X16" s="0"/>
      <c r="Y16" s="11" t="n">
        <v>45775</v>
      </c>
      <c r="Z16" s="6" t="n">
        <v>-233.25</v>
      </c>
      <c r="AA16" s="0" t="s">
        <v>252</v>
      </c>
      <c r="AB16" s="0"/>
      <c r="AC16" s="0"/>
      <c r="AD16" s="0"/>
      <c r="AE16" s="0"/>
      <c r="AF16" s="0"/>
      <c r="AG16" s="0"/>
      <c r="AH16" s="11" t="n">
        <v>44251</v>
      </c>
      <c r="AI16" s="6" t="n">
        <v>43590.220527</v>
      </c>
      <c r="AJ16" s="0" t="s">
        <v>267</v>
      </c>
    </row>
    <row collapsed="false" customFormat="false" customHeight="false" hidden="false" ht="12.1" outlineLevel="0" r="17">
      <c r="A17" s="11" t="n">
        <v>45118</v>
      </c>
      <c r="B17" s="6" t="n">
        <v>-1320</v>
      </c>
      <c r="C17" s="0" t="s">
        <v>221</v>
      </c>
      <c r="D17" s="0"/>
      <c r="E17" s="0"/>
      <c r="F17" s="0"/>
      <c r="G17" s="11" t="n">
        <v>44441</v>
      </c>
      <c r="H17" s="6" t="n">
        <v>-1520.1</v>
      </c>
      <c r="I17" s="0" t="s">
        <v>194</v>
      </c>
      <c r="J17" s="0"/>
      <c r="K17" s="0"/>
      <c r="L17" s="0"/>
      <c r="M17" s="0"/>
      <c r="N17" s="0"/>
      <c r="O17" s="0"/>
      <c r="P17" s="11" t="n">
        <v>44537</v>
      </c>
      <c r="Q17" s="6" t="n">
        <v>-1599.6</v>
      </c>
      <c r="R17" s="0" t="s">
        <v>199</v>
      </c>
      <c r="S17" s="0"/>
      <c r="T17" s="0"/>
      <c r="U17" s="0"/>
      <c r="V17" s="0"/>
      <c r="W17" s="0"/>
      <c r="X17" s="0"/>
      <c r="Y17" s="11" t="n">
        <v>45936</v>
      </c>
      <c r="Z17" s="6" t="n">
        <v>-177.5</v>
      </c>
      <c r="AA17" s="0" t="s">
        <v>247</v>
      </c>
      <c r="AB17" s="0"/>
      <c r="AC17" s="0"/>
      <c r="AD17" s="0"/>
      <c r="AE17" s="0"/>
      <c r="AF17" s="0"/>
      <c r="AG17" s="0"/>
      <c r="AH17" s="11" t="n">
        <v>44251</v>
      </c>
      <c r="AI17" s="6" t="n">
        <v>3352.183323</v>
      </c>
      <c r="AJ17" s="0" t="s">
        <v>267</v>
      </c>
    </row>
    <row collapsed="false" customFormat="false" customHeight="false" hidden="false" ht="12.1" outlineLevel="0" r="18">
      <c r="A18" s="11" t="n">
        <v>45285</v>
      </c>
      <c r="B18" s="6" t="n">
        <v>-1455</v>
      </c>
      <c r="C18" s="0" t="s">
        <v>227</v>
      </c>
      <c r="D18" s="0"/>
      <c r="E18" s="0"/>
      <c r="F18" s="0"/>
      <c r="G18" s="11" t="n">
        <v>44544</v>
      </c>
      <c r="H18" s="6" t="n">
        <v>-1546.74</v>
      </c>
      <c r="I18" s="0" t="s">
        <v>200</v>
      </c>
      <c r="J18" s="0"/>
      <c r="K18" s="0"/>
      <c r="L18" s="0"/>
      <c r="M18" s="0"/>
      <c r="N18" s="0"/>
      <c r="O18" s="0"/>
      <c r="P18" s="11" t="n">
        <v>45439</v>
      </c>
      <c r="Q18" s="6" t="n">
        <v>-3051.6</v>
      </c>
      <c r="R18" s="0" t="s">
        <v>232</v>
      </c>
      <c r="S18" s="0"/>
      <c r="T18" s="0"/>
      <c r="U18" s="0"/>
      <c r="V18" s="0"/>
      <c r="W18" s="0"/>
      <c r="X18" s="0"/>
      <c r="Y18" s="11" t="n">
        <v>45951</v>
      </c>
      <c r="Z18" s="8" t="s">
        <f>=-Портфель!J10</f>
      </c>
      <c r="AA18" s="0" t="s">
        <v>269</v>
      </c>
      <c r="AB18" s="0"/>
      <c r="AC18" s="0"/>
      <c r="AD18" s="0"/>
      <c r="AE18" s="0"/>
      <c r="AF18" s="0"/>
      <c r="AG18" s="0"/>
      <c r="AH18" s="11" t="n">
        <v>45460</v>
      </c>
      <c r="AI18" s="6" t="n">
        <v>-62.34606</v>
      </c>
      <c r="AJ18" s="0" t="s">
        <v>234</v>
      </c>
    </row>
    <row collapsed="false" customFormat="false" customHeight="false" hidden="false" ht="12.1" outlineLevel="0" r="19">
      <c r="A19" s="11" t="n">
        <v>45484</v>
      </c>
      <c r="B19" s="6" t="n">
        <v>-1470</v>
      </c>
      <c r="C19" s="0" t="s">
        <v>239</v>
      </c>
      <c r="D19" s="0"/>
      <c r="E19" s="0"/>
      <c r="F19" s="0"/>
      <c r="G19" s="11" t="n">
        <v>45461</v>
      </c>
      <c r="H19" s="6" t="n">
        <v>-689.4</v>
      </c>
      <c r="I19" s="0" t="s">
        <v>235</v>
      </c>
      <c r="J19" s="0"/>
      <c r="K19" s="0"/>
      <c r="L19" s="0"/>
      <c r="M19" s="0"/>
      <c r="N19" s="0"/>
      <c r="O19" s="0"/>
      <c r="P19" s="11" t="n">
        <v>45951</v>
      </c>
      <c r="Q19" s="8" t="s">
        <f>=-Портфель!J7</f>
      </c>
      <c r="R19" s="0" t="s">
        <v>269</v>
      </c>
      <c r="S19" s="0"/>
      <c r="T19" s="0"/>
      <c r="U19" s="0"/>
      <c r="V19" s="0"/>
      <c r="W19" s="0"/>
      <c r="X19" s="0"/>
      <c r="Y19" s="0"/>
      <c r="Z19" s="10" t="s">
        <f>=XIRR(Z2:Z18,Y2:Y18)</f>
      </c>
      <c r="AA19" s="0"/>
      <c r="AB19" s="0"/>
      <c r="AC19" s="0"/>
      <c r="AD19" s="0"/>
      <c r="AE19" s="0"/>
      <c r="AF19" s="0"/>
      <c r="AG19" s="0"/>
      <c r="AH19" s="11" t="n">
        <v>45951</v>
      </c>
      <c r="AI19" s="8" t="s">
        <f>=-Портфель!J13</f>
      </c>
      <c r="AJ19" s="0" t="s">
        <v>269</v>
      </c>
    </row>
    <row collapsed="false" customFormat="false" customHeight="false" hidden="false" ht="12.1" outlineLevel="0" r="20">
      <c r="A20" s="11" t="n">
        <v>45484</v>
      </c>
      <c r="B20" s="6" t="n">
        <v>-75</v>
      </c>
      <c r="C20" s="0" t="s">
        <v>241</v>
      </c>
      <c r="D20" s="0"/>
      <c r="E20" s="0"/>
      <c r="F20" s="0"/>
      <c r="G20" s="11" t="n">
        <v>45461</v>
      </c>
      <c r="H20" s="6" t="n">
        <v>-3447.18</v>
      </c>
      <c r="I20" s="0" t="s">
        <v>236</v>
      </c>
      <c r="J20" s="0"/>
      <c r="K20" s="0"/>
      <c r="L20" s="0"/>
      <c r="M20" s="0"/>
      <c r="N20" s="0"/>
      <c r="O20" s="0"/>
      <c r="P20" s="0"/>
      <c r="Q20" s="10" t="s">
        <f>=XIRR(Q2:Q19,P2:P19)</f>
      </c>
      <c r="R20" s="0"/>
      <c r="S20" s="0"/>
      <c r="T20" s="0"/>
      <c r="U20" s="0"/>
      <c r="V20" s="0"/>
      <c r="W20" s="0"/>
      <c r="X20" s="0"/>
      <c r="Y20" s="0"/>
      <c r="Z20" s="8" t="s">
        <f>=-SUM(Z2:Z18)</f>
      </c>
      <c r="AA20" s="0" t="s">
        <v>271</v>
      </c>
      <c r="AB20" s="0"/>
      <c r="AC20" s="0"/>
      <c r="AD20" s="0"/>
      <c r="AE20" s="0"/>
      <c r="AF20" s="0"/>
      <c r="AG20" s="0"/>
      <c r="AH20" s="0"/>
      <c r="AI20" s="10" t="s">
        <f>=XIRR(AI2:AI19,AH2:AH19)</f>
      </c>
      <c r="AJ20" s="0"/>
    </row>
    <row collapsed="false" customFormat="false" customHeight="false" hidden="false" ht="12.1" outlineLevel="0" r="21">
      <c r="A21" s="11" t="n">
        <v>45557</v>
      </c>
      <c r="B21" s="6" t="n">
        <v>-585</v>
      </c>
      <c r="C21" s="0" t="s">
        <v>245</v>
      </c>
      <c r="D21" s="0"/>
      <c r="E21" s="0"/>
      <c r="F21" s="0"/>
      <c r="G21" s="11" t="n">
        <v>45545</v>
      </c>
      <c r="H21" s="6" t="n">
        <v>-559.08</v>
      </c>
      <c r="I21" s="0" t="s">
        <v>243</v>
      </c>
      <c r="J21" s="0"/>
      <c r="K21" s="0"/>
      <c r="L21" s="0"/>
      <c r="M21" s="0"/>
      <c r="N21" s="0"/>
      <c r="O21" s="0"/>
      <c r="P21" s="0"/>
      <c r="Q21" s="8" t="s">
        <f>=-SUM(Q2:Q19)</f>
      </c>
      <c r="R21" s="0" t="s">
        <v>271</v>
      </c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0"/>
      <c r="AI21" s="8" t="s">
        <f>=-SUM(AI2:AI19)</f>
      </c>
      <c r="AJ21" s="0" t="s">
        <v>271</v>
      </c>
    </row>
    <row collapsed="false" customFormat="false" customHeight="false" hidden="false" ht="12.1" outlineLevel="0" r="22">
      <c r="A22" s="11" t="n">
        <v>45648</v>
      </c>
      <c r="B22" s="6" t="n">
        <v>-630</v>
      </c>
      <c r="C22" s="0" t="s">
        <v>250</v>
      </c>
      <c r="D22" s="0"/>
      <c r="E22" s="0"/>
      <c r="F22" s="0"/>
      <c r="G22" s="11" t="n">
        <v>45643</v>
      </c>
      <c r="H22" s="6" t="n">
        <v>-883.08</v>
      </c>
      <c r="I22" s="0" t="s">
        <v>248</v>
      </c>
    </row>
    <row collapsed="false" customFormat="false" customHeight="false" hidden="false" ht="12.1" outlineLevel="0" r="23">
      <c r="A23" s="11" t="n">
        <v>45817</v>
      </c>
      <c r="B23" s="6" t="n">
        <v>-435</v>
      </c>
      <c r="C23" s="0" t="s">
        <v>254</v>
      </c>
      <c r="D23" s="0"/>
      <c r="E23" s="0"/>
      <c r="F23" s="0"/>
      <c r="G23" s="11" t="n">
        <v>45951</v>
      </c>
      <c r="H23" s="8" t="s">
        <f>=-Портфель!J4</f>
      </c>
      <c r="I23" s="0" t="s">
        <v>269</v>
      </c>
    </row>
    <row collapsed="false" customFormat="false" customHeight="false" hidden="false" ht="12.1" outlineLevel="0" r="24">
      <c r="A24" s="11" t="n">
        <v>45931</v>
      </c>
      <c r="B24" s="6" t="n">
        <v>-1365</v>
      </c>
      <c r="C24" s="0" t="s">
        <v>261</v>
      </c>
      <c r="D24" s="0"/>
      <c r="E24" s="0"/>
      <c r="F24" s="0"/>
      <c r="G24" s="0"/>
      <c r="H24" s="10" t="s">
        <f>=XIRR(H2:H23,G2:G23)</f>
      </c>
      <c r="I24" s="0"/>
    </row>
    <row collapsed="false" customFormat="false" customHeight="false" hidden="false" ht="12.1" outlineLevel="0" r="25">
      <c r="A25" s="11" t="n">
        <v>45951</v>
      </c>
      <c r="B25" s="8" t="s">
        <f>=-Портфель!J2</f>
      </c>
      <c r="C25" s="0" t="s">
        <v>269</v>
      </c>
      <c r="D25" s="0"/>
      <c r="E25" s="0"/>
      <c r="F25" s="0"/>
      <c r="G25" s="0"/>
      <c r="H25" s="8" t="s">
        <f>=-SUM(H2:H23)</f>
      </c>
      <c r="I25" s="0" t="s">
        <v>271</v>
      </c>
    </row>
    <row collapsed="false" customFormat="false" customHeight="false" hidden="false" ht="12.1" outlineLevel="0" r="26">
      <c r="A26" s="0"/>
      <c r="B26" s="10" t="s">
        <f>=XIRR(B2:B25,A2:A25)</f>
      </c>
      <c r="C26" s="0"/>
    </row>
    <row collapsed="false" customFormat="false" customHeight="false" hidden="false" ht="12.1" outlineLevel="0" r="27">
      <c r="A27" s="0"/>
      <c r="B27" s="8" t="s">
        <f>=-SUM(B2:B25)</f>
      </c>
      <c r="C27" s="0" t="s">
        <v>271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H2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272</v>
      </c>
      <c r="C1" s="0"/>
      <c r="D1" s="0"/>
      <c r="E1" s="4" t="s">
        <v>273</v>
      </c>
      <c r="F1" s="0"/>
      <c r="G1" s="0"/>
      <c r="H1" s="4" t="s">
        <v>274</v>
      </c>
      <c r="I1" s="0"/>
      <c r="J1" s="0"/>
      <c r="K1" s="4" t="s">
        <v>275</v>
      </c>
      <c r="L1" s="0"/>
      <c r="M1" s="0"/>
      <c r="N1" s="4" t="s">
        <v>276</v>
      </c>
      <c r="O1" s="0"/>
      <c r="P1" s="0"/>
      <c r="Q1" s="4" t="s">
        <v>277</v>
      </c>
      <c r="R1" s="0"/>
      <c r="S1" s="0"/>
      <c r="T1" s="4" t="s">
        <v>278</v>
      </c>
      <c r="U1" s="0"/>
      <c r="V1" s="0"/>
      <c r="W1" s="4" t="s">
        <v>279</v>
      </c>
      <c r="X1" s="0"/>
      <c r="Y1" s="0"/>
      <c r="Z1" s="4" t="s">
        <v>280</v>
      </c>
      <c r="AA1" s="0"/>
      <c r="AB1" s="0"/>
      <c r="AC1" s="4" t="s">
        <v>281</v>
      </c>
      <c r="AD1" s="0"/>
      <c r="AE1" s="0"/>
      <c r="AF1" s="4" t="s">
        <v>282</v>
      </c>
      <c r="AG1" s="0"/>
      <c r="AH1" s="0"/>
      <c r="AI1" s="4" t="s">
        <v>283</v>
      </c>
      <c r="AJ1" s="0"/>
      <c r="AK1" s="0"/>
      <c r="AL1" s="4" t="s">
        <v>284</v>
      </c>
      <c r="AM1" s="0"/>
      <c r="AN1" s="0"/>
      <c r="AO1" s="4" t="s">
        <v>285</v>
      </c>
      <c r="AP1" s="0"/>
      <c r="AQ1" s="0"/>
      <c r="AR1" s="4" t="s">
        <v>286</v>
      </c>
      <c r="AS1" s="0"/>
      <c r="AT1" s="0"/>
      <c r="AU1" s="4" t="s">
        <v>287</v>
      </c>
      <c r="AV1" s="0"/>
      <c r="AW1" s="0"/>
      <c r="AX1" s="4" t="s">
        <v>288</v>
      </c>
      <c r="AY1" s="0"/>
      <c r="AZ1" s="0"/>
      <c r="BA1" s="4" t="s">
        <v>289</v>
      </c>
      <c r="BB1" s="0"/>
      <c r="BC1" s="0"/>
      <c r="BD1" s="4" t="s">
        <v>290</v>
      </c>
      <c r="BE1" s="0"/>
      <c r="BF1" s="0"/>
      <c r="BG1" s="4" t="s">
        <v>291</v>
      </c>
      <c r="BH1" s="0"/>
      <c r="BI1" s="0"/>
      <c r="BJ1" s="4" t="s">
        <v>292</v>
      </c>
      <c r="BK1" s="0"/>
      <c r="BL1" s="0"/>
      <c r="BM1" s="4" t="s">
        <v>293</v>
      </c>
      <c r="BN1" s="0"/>
      <c r="BO1" s="0"/>
      <c r="BP1" s="4" t="s">
        <v>294</v>
      </c>
      <c r="BQ1" s="0"/>
      <c r="BR1" s="0"/>
      <c r="BS1" s="4" t="s">
        <v>295</v>
      </c>
      <c r="BT1" s="0"/>
      <c r="BU1" s="0"/>
      <c r="BV1" s="4" t="s">
        <v>296</v>
      </c>
      <c r="BW1" s="0"/>
      <c r="BX1" s="0"/>
      <c r="BY1" s="4" t="s">
        <v>297</v>
      </c>
      <c r="BZ1" s="0"/>
      <c r="CA1" s="0"/>
      <c r="CB1" s="4" t="s">
        <v>298</v>
      </c>
      <c r="CC1" s="0"/>
      <c r="CD1" s="0"/>
      <c r="CE1" s="4" t="s">
        <v>299</v>
      </c>
      <c r="CF1" s="0"/>
      <c r="CG1" s="0"/>
      <c r="CH1" s="4" t="s">
        <v>300</v>
      </c>
      <c r="CI1" s="0"/>
      <c r="CJ1" s="0"/>
      <c r="CK1" s="4" t="s">
        <v>301</v>
      </c>
      <c r="CL1" s="0"/>
      <c r="CM1" s="0"/>
      <c r="CN1" s="4" t="s">
        <v>302</v>
      </c>
      <c r="CO1" s="0"/>
      <c r="CP1" s="0"/>
      <c r="CQ1" s="4" t="s">
        <v>303</v>
      </c>
      <c r="CR1" s="0"/>
      <c r="CS1" s="0"/>
      <c r="CT1" s="4" t="s">
        <v>304</v>
      </c>
      <c r="CU1" s="0"/>
      <c r="CV1" s="0"/>
      <c r="CW1" s="4" t="s">
        <v>305</v>
      </c>
      <c r="CX1" s="0"/>
      <c r="CY1" s="0"/>
      <c r="CZ1" s="4" t="s">
        <v>306</v>
      </c>
      <c r="DA1" s="0"/>
      <c r="DB1" s="0"/>
      <c r="DC1" s="4" t="s">
        <v>307</v>
      </c>
      <c r="DD1" s="0"/>
      <c r="DE1" s="0"/>
      <c r="DF1" s="4" t="s">
        <v>308</v>
      </c>
      <c r="DG1" s="0"/>
      <c r="DH1" s="0"/>
      <c r="DI1" s="4" t="s">
        <v>309</v>
      </c>
      <c r="DJ1" s="0"/>
      <c r="DK1" s="0"/>
      <c r="DL1" s="4" t="s">
        <v>310</v>
      </c>
      <c r="DM1" s="0"/>
      <c r="DN1" s="0"/>
      <c r="DO1" s="4" t="s">
        <v>311</v>
      </c>
      <c r="DP1" s="0"/>
      <c r="DQ1" s="0"/>
      <c r="DR1" s="4" t="s">
        <v>312</v>
      </c>
      <c r="DS1" s="0"/>
      <c r="DT1" s="0"/>
      <c r="DU1" s="4" t="s">
        <v>313</v>
      </c>
      <c r="DV1" s="0"/>
      <c r="DW1" s="0"/>
      <c r="DX1" s="4" t="s">
        <v>314</v>
      </c>
      <c r="DY1" s="0"/>
      <c r="DZ1" s="0"/>
      <c r="EA1" s="4" t="s">
        <v>315</v>
      </c>
      <c r="EB1" s="0"/>
      <c r="EC1" s="0"/>
      <c r="ED1" s="4" t="s">
        <v>316</v>
      </c>
      <c r="EE1" s="0"/>
      <c r="EF1" s="0"/>
      <c r="EG1" s="4" t="s">
        <v>317</v>
      </c>
      <c r="EH1" s="0"/>
    </row>
    <row collapsed="false" customFormat="false" customHeight="false" hidden="false" ht="12.1" outlineLevel="0" r="2">
      <c r="A2" s="11" t="n">
        <v>43920</v>
      </c>
      <c r="B2" s="6" t="n">
        <v>181.34</v>
      </c>
      <c r="C2" s="0" t="s">
        <v>267</v>
      </c>
      <c r="D2" s="11" t="n">
        <v>43920</v>
      </c>
      <c r="E2" s="6" t="n">
        <v>771</v>
      </c>
      <c r="F2" s="0" t="s">
        <v>267</v>
      </c>
      <c r="G2" s="11" t="n">
        <v>43927</v>
      </c>
      <c r="H2" s="6" t="n">
        <v>1076.595125</v>
      </c>
      <c r="I2" s="0" t="s">
        <v>267</v>
      </c>
      <c r="J2" s="11" t="n">
        <v>43930</v>
      </c>
      <c r="K2" s="6" t="n">
        <v>605.91</v>
      </c>
      <c r="L2" s="0" t="s">
        <v>267</v>
      </c>
      <c r="M2" s="11" t="n">
        <v>43930</v>
      </c>
      <c r="N2" s="6" t="n">
        <v>1074.66</v>
      </c>
      <c r="O2" s="0" t="s">
        <v>267</v>
      </c>
      <c r="P2" s="11" t="n">
        <v>43943</v>
      </c>
      <c r="Q2" s="6" t="n">
        <v>242.494716</v>
      </c>
      <c r="R2" s="0" t="s">
        <v>267</v>
      </c>
      <c r="S2" s="11" t="n">
        <v>43943</v>
      </c>
      <c r="T2" s="6" t="n">
        <v>390.57</v>
      </c>
      <c r="U2" s="0" t="s">
        <v>267</v>
      </c>
      <c r="V2" s="11" t="n">
        <v>43943</v>
      </c>
      <c r="W2" s="6" t="n">
        <v>1596.78</v>
      </c>
      <c r="X2" s="0" t="s">
        <v>267</v>
      </c>
      <c r="Y2" s="11" t="n">
        <v>43945</v>
      </c>
      <c r="Z2" s="6" t="n">
        <v>120.95769</v>
      </c>
      <c r="AA2" s="0" t="s">
        <v>267</v>
      </c>
      <c r="AB2" s="11" t="n">
        <v>43949</v>
      </c>
      <c r="AC2" s="6" t="n">
        <v>984.09216</v>
      </c>
      <c r="AD2" s="0" t="s">
        <v>267</v>
      </c>
      <c r="AE2" s="11" t="n">
        <v>43950</v>
      </c>
      <c r="AF2" s="6" t="n">
        <v>1024.06</v>
      </c>
      <c r="AG2" s="0" t="s">
        <v>267</v>
      </c>
      <c r="AH2" s="11" t="n">
        <v>43951</v>
      </c>
      <c r="AI2" s="6" t="n">
        <v>1445.786028</v>
      </c>
      <c r="AJ2" s="0" t="s">
        <v>267</v>
      </c>
      <c r="AK2" s="11" t="n">
        <v>43956</v>
      </c>
      <c r="AL2" s="6" t="n">
        <v>1534.49</v>
      </c>
      <c r="AM2" s="0" t="s">
        <v>267</v>
      </c>
      <c r="AN2" s="11" t="n">
        <v>43956</v>
      </c>
      <c r="AO2" s="6" t="n">
        <v>613.64</v>
      </c>
      <c r="AP2" s="0" t="s">
        <v>267</v>
      </c>
      <c r="AQ2" s="11" t="n">
        <v>43959</v>
      </c>
      <c r="AR2" s="6" t="n">
        <v>2001.1563</v>
      </c>
      <c r="AS2" s="0" t="s">
        <v>267</v>
      </c>
      <c r="AT2" s="11" t="n">
        <v>43973</v>
      </c>
      <c r="AU2" s="6" t="n">
        <v>777.33</v>
      </c>
      <c r="AV2" s="0" t="s">
        <v>267</v>
      </c>
      <c r="AW2" s="11" t="n">
        <v>43976</v>
      </c>
      <c r="AX2" s="6" t="n">
        <v>824.57</v>
      </c>
      <c r="AY2" s="0" t="s">
        <v>267</v>
      </c>
      <c r="AZ2" s="11" t="n">
        <v>43979</v>
      </c>
      <c r="BA2" s="6" t="n">
        <v>1345.02</v>
      </c>
      <c r="BB2" s="0" t="s">
        <v>267</v>
      </c>
      <c r="BC2" s="11" t="n">
        <v>43979</v>
      </c>
      <c r="BD2" s="6" t="n">
        <v>1110.32</v>
      </c>
      <c r="BE2" s="0" t="s">
        <v>267</v>
      </c>
      <c r="BF2" s="11" t="n">
        <v>43983</v>
      </c>
      <c r="BG2" s="6" t="n">
        <v>1490.03712</v>
      </c>
      <c r="BH2" s="0" t="s">
        <v>267</v>
      </c>
      <c r="BI2" s="11" t="n">
        <v>43991</v>
      </c>
      <c r="BJ2" s="6" t="n">
        <v>362.08</v>
      </c>
      <c r="BK2" s="0" t="s">
        <v>267</v>
      </c>
      <c r="BL2" s="11" t="n">
        <v>43993</v>
      </c>
      <c r="BM2" s="6" t="n">
        <v>1403.6</v>
      </c>
      <c r="BN2" s="0" t="s">
        <v>267</v>
      </c>
      <c r="BO2" s="11" t="n">
        <v>43997</v>
      </c>
      <c r="BP2" s="6" t="n">
        <v>1321.610728</v>
      </c>
      <c r="BQ2" s="0" t="s">
        <v>267</v>
      </c>
      <c r="BR2" s="11" t="n">
        <v>44005</v>
      </c>
      <c r="BS2" s="6" t="n">
        <v>19548.47</v>
      </c>
      <c r="BT2" s="0" t="s">
        <v>267</v>
      </c>
      <c r="BU2" s="11" t="n">
        <v>44007</v>
      </c>
      <c r="BV2" s="6" t="n">
        <v>843.72</v>
      </c>
      <c r="BW2" s="0" t="s">
        <v>267</v>
      </c>
      <c r="BX2" s="11" t="n">
        <v>44008</v>
      </c>
      <c r="BY2" s="6" t="n">
        <v>576.73</v>
      </c>
      <c r="BZ2" s="0" t="s">
        <v>267</v>
      </c>
      <c r="CA2" s="11" t="n">
        <v>44015</v>
      </c>
      <c r="CB2" s="6" t="n">
        <v>1758.26</v>
      </c>
      <c r="CC2" s="0" t="s">
        <v>267</v>
      </c>
      <c r="CD2" s="11" t="n">
        <v>44021</v>
      </c>
      <c r="CE2" s="6" t="n">
        <v>658.57</v>
      </c>
      <c r="CF2" s="0" t="s">
        <v>267</v>
      </c>
      <c r="CG2" s="11" t="n">
        <v>44021</v>
      </c>
      <c r="CH2" s="6" t="n">
        <v>1551.54</v>
      </c>
      <c r="CI2" s="0" t="s">
        <v>267</v>
      </c>
      <c r="CJ2" s="11" t="n">
        <v>44025</v>
      </c>
      <c r="CK2" s="6" t="n">
        <v>2667.98</v>
      </c>
      <c r="CL2" s="0" t="s">
        <v>267</v>
      </c>
      <c r="CM2" s="11" t="n">
        <v>44025</v>
      </c>
      <c r="CN2" s="6" t="n">
        <v>782.34</v>
      </c>
      <c r="CO2" s="0" t="s">
        <v>267</v>
      </c>
      <c r="CP2" s="11" t="n">
        <v>44028</v>
      </c>
      <c r="CQ2" s="6" t="n">
        <v>3206.09</v>
      </c>
      <c r="CR2" s="0" t="s">
        <v>267</v>
      </c>
      <c r="CS2" s="11" t="n">
        <v>44032</v>
      </c>
      <c r="CT2" s="6" t="n">
        <v>1891.66</v>
      </c>
      <c r="CU2" s="0" t="s">
        <v>267</v>
      </c>
      <c r="CV2" s="11" t="n">
        <v>44032</v>
      </c>
      <c r="CW2" s="6" t="n">
        <v>15706.98</v>
      </c>
      <c r="CX2" s="0" t="s">
        <v>267</v>
      </c>
      <c r="CY2" s="11" t="n">
        <v>44032</v>
      </c>
      <c r="CZ2" s="6" t="n">
        <v>2843.51</v>
      </c>
      <c r="DA2" s="0" t="s">
        <v>267</v>
      </c>
      <c r="DB2" s="11" t="n">
        <v>44039</v>
      </c>
      <c r="DC2" s="6" t="n">
        <v>5506.75</v>
      </c>
      <c r="DD2" s="0" t="s">
        <v>267</v>
      </c>
      <c r="DE2" s="11" t="n">
        <v>44047</v>
      </c>
      <c r="DF2" s="6" t="n">
        <v>3685.34</v>
      </c>
      <c r="DG2" s="0" t="s">
        <v>267</v>
      </c>
      <c r="DH2" s="11" t="n">
        <v>44076</v>
      </c>
      <c r="DI2" s="6" t="n">
        <v>1713.056472</v>
      </c>
      <c r="DJ2" s="0" t="s">
        <v>267</v>
      </c>
      <c r="DK2" s="11" t="n">
        <v>44133</v>
      </c>
      <c r="DL2" s="6" t="n">
        <v>2933.97</v>
      </c>
      <c r="DM2" s="0" t="s">
        <v>267</v>
      </c>
      <c r="DN2" s="11" t="n">
        <v>44134</v>
      </c>
      <c r="DO2" s="6" t="n">
        <v>4597.3</v>
      </c>
      <c r="DP2" s="0" t="s">
        <v>267</v>
      </c>
      <c r="DQ2" s="11" t="n">
        <v>44235</v>
      </c>
      <c r="DR2" s="6" t="n">
        <v>668.48523</v>
      </c>
      <c r="DS2" s="0" t="s">
        <v>267</v>
      </c>
      <c r="DT2" s="11" t="n">
        <v>44273</v>
      </c>
      <c r="DU2" s="6" t="n">
        <v>1089.74</v>
      </c>
      <c r="DV2" s="0" t="s">
        <v>267</v>
      </c>
      <c r="DW2" s="11" t="n">
        <v>44287</v>
      </c>
      <c r="DX2" s="6" t="n">
        <v>2666.98</v>
      </c>
      <c r="DY2" s="0" t="s">
        <v>267</v>
      </c>
      <c r="DZ2" s="11" t="n">
        <v>44293</v>
      </c>
      <c r="EA2" s="6" t="n">
        <v>1696.404242</v>
      </c>
      <c r="EB2" s="0" t="s">
        <v>267</v>
      </c>
      <c r="EC2" s="11" t="n">
        <v>44348</v>
      </c>
      <c r="ED2" s="6" t="n">
        <v>5609.381145</v>
      </c>
      <c r="EE2" s="0" t="s">
        <v>267</v>
      </c>
      <c r="EF2" s="11" t="n">
        <v>44356</v>
      </c>
      <c r="EG2" s="6" t="n">
        <v>6369.326976</v>
      </c>
      <c r="EH2" s="0" t="s">
        <v>267</v>
      </c>
    </row>
    <row collapsed="false" customFormat="false" customHeight="false" hidden="false" ht="12.1" outlineLevel="0" r="3">
      <c r="A3" s="11" t="n">
        <v>44034</v>
      </c>
      <c r="B3" s="6" t="n">
        <v>-205.98</v>
      </c>
      <c r="C3" s="0" t="s">
        <v>270</v>
      </c>
      <c r="D3" s="11" t="n">
        <v>44000</v>
      </c>
      <c r="E3" s="6" t="n">
        <v>535.4</v>
      </c>
      <c r="F3" s="0" t="s">
        <v>267</v>
      </c>
      <c r="G3" s="11" t="n">
        <v>44000</v>
      </c>
      <c r="H3" s="6" t="n">
        <v>993.59546</v>
      </c>
      <c r="I3" s="0" t="s">
        <v>267</v>
      </c>
      <c r="J3" s="11" t="n">
        <v>44116</v>
      </c>
      <c r="K3" s="6" t="n">
        <v>-9.94</v>
      </c>
      <c r="L3" s="0" t="s">
        <v>132</v>
      </c>
      <c r="M3" s="11" t="n">
        <v>44109</v>
      </c>
      <c r="N3" s="6" t="n">
        <v>-23.2035</v>
      </c>
      <c r="O3" s="0" t="s">
        <v>130</v>
      </c>
      <c r="P3" s="11" t="n">
        <v>43943</v>
      </c>
      <c r="Q3" s="6" t="n">
        <v>242.494716</v>
      </c>
      <c r="R3" s="0" t="s">
        <v>267</v>
      </c>
      <c r="S3" s="11" t="n">
        <v>43957</v>
      </c>
      <c r="T3" s="6" t="n">
        <v>-7.5</v>
      </c>
      <c r="U3" s="0" t="s">
        <v>90</v>
      </c>
      <c r="V3" s="11" t="n">
        <v>43959</v>
      </c>
      <c r="W3" s="6" t="n">
        <v>-1778.65</v>
      </c>
      <c r="X3" s="0" t="s">
        <v>270</v>
      </c>
      <c r="Y3" s="11" t="n">
        <v>43945</v>
      </c>
      <c r="Z3" s="6" t="n">
        <v>120.95769</v>
      </c>
      <c r="AA3" s="0" t="s">
        <v>267</v>
      </c>
      <c r="AB3" s="11" t="n">
        <v>43949</v>
      </c>
      <c r="AC3" s="6" t="n">
        <v>984.09216</v>
      </c>
      <c r="AD3" s="0" t="s">
        <v>267</v>
      </c>
      <c r="AE3" s="11" t="n">
        <v>43979</v>
      </c>
      <c r="AF3" s="6" t="n">
        <v>-10.04</v>
      </c>
      <c r="AG3" s="0" t="s">
        <v>97</v>
      </c>
      <c r="AH3" s="11" t="n">
        <v>43990</v>
      </c>
      <c r="AI3" s="6" t="n">
        <v>1354.107387</v>
      </c>
      <c r="AJ3" s="0" t="s">
        <v>267</v>
      </c>
      <c r="AK3" s="11" t="n">
        <v>43962</v>
      </c>
      <c r="AL3" s="6" t="n">
        <v>-31.5</v>
      </c>
      <c r="AM3" s="0" t="s">
        <v>92</v>
      </c>
      <c r="AN3" s="11" t="n">
        <v>43963</v>
      </c>
      <c r="AO3" s="6" t="n">
        <v>-30</v>
      </c>
      <c r="AP3" s="0" t="s">
        <v>93</v>
      </c>
      <c r="AQ3" s="11" t="n">
        <v>44034</v>
      </c>
      <c r="AR3" s="6" t="n">
        <v>-2239.00254</v>
      </c>
      <c r="AS3" s="0" t="s">
        <v>270</v>
      </c>
      <c r="AT3" s="11" t="n">
        <v>43973</v>
      </c>
      <c r="AU3" s="6" t="n">
        <v>-463.6</v>
      </c>
      <c r="AV3" s="0" t="s">
        <v>270</v>
      </c>
      <c r="AW3" s="11" t="n">
        <v>44028</v>
      </c>
      <c r="AX3" s="6" t="n">
        <v>871.21</v>
      </c>
      <c r="AY3" s="0" t="s">
        <v>267</v>
      </c>
      <c r="AZ3" s="11" t="n">
        <v>44025</v>
      </c>
      <c r="BA3" s="6" t="n">
        <v>-52.6</v>
      </c>
      <c r="BB3" s="0" t="s">
        <v>108</v>
      </c>
      <c r="BC3" s="11" t="n">
        <v>43990</v>
      </c>
      <c r="BD3" s="6" t="n">
        <v>-28.3</v>
      </c>
      <c r="BE3" s="0" t="s">
        <v>100</v>
      </c>
      <c r="BF3" s="11" t="n">
        <v>43984</v>
      </c>
      <c r="BG3" s="6" t="n">
        <v>1473.698996</v>
      </c>
      <c r="BH3" s="0" t="s">
        <v>267</v>
      </c>
      <c r="BI3" s="11" t="n">
        <v>44049</v>
      </c>
      <c r="BJ3" s="6" t="n">
        <v>-356.32</v>
      </c>
      <c r="BK3" s="0" t="s">
        <v>270</v>
      </c>
      <c r="BL3" s="11" t="n">
        <v>44076</v>
      </c>
      <c r="BM3" s="6" t="n">
        <v>-1344.33</v>
      </c>
      <c r="BN3" s="0" t="s">
        <v>270</v>
      </c>
      <c r="BO3" s="11" t="n">
        <v>44172</v>
      </c>
      <c r="BP3" s="6" t="n">
        <v>-1704.104055</v>
      </c>
      <c r="BQ3" s="0" t="s">
        <v>270</v>
      </c>
      <c r="BR3" s="11" t="n">
        <v>44189</v>
      </c>
      <c r="BS3" s="6" t="n">
        <v>-623.35</v>
      </c>
      <c r="BT3" s="0" t="s">
        <v>154</v>
      </c>
      <c r="BU3" s="11" t="n">
        <v>44034</v>
      </c>
      <c r="BV3" s="6" t="n">
        <v>-891.32</v>
      </c>
      <c r="BW3" s="0" t="s">
        <v>270</v>
      </c>
      <c r="BX3" s="11" t="n">
        <v>44028</v>
      </c>
      <c r="BY3" s="6" t="n">
        <v>-579.26</v>
      </c>
      <c r="BZ3" s="0" t="s">
        <v>270</v>
      </c>
      <c r="CA3" s="11" t="n">
        <v>44029</v>
      </c>
      <c r="CB3" s="6" t="n">
        <v>1835.69</v>
      </c>
      <c r="CC3" s="0" t="s">
        <v>267</v>
      </c>
      <c r="CD3" s="11" t="n">
        <v>44028</v>
      </c>
      <c r="CE3" s="6" t="n">
        <v>-674.17</v>
      </c>
      <c r="CF3" s="0" t="s">
        <v>270</v>
      </c>
      <c r="CG3" s="11" t="n">
        <v>44049</v>
      </c>
      <c r="CH3" s="6" t="n">
        <v>-1592.8</v>
      </c>
      <c r="CI3" s="0" t="s">
        <v>270</v>
      </c>
      <c r="CJ3" s="11" t="n">
        <v>44047</v>
      </c>
      <c r="CK3" s="6" t="n">
        <v>-3569.71</v>
      </c>
      <c r="CL3" s="0" t="s">
        <v>270</v>
      </c>
      <c r="CM3" s="11" t="n">
        <v>44076</v>
      </c>
      <c r="CN3" s="6" t="n">
        <v>-782.61</v>
      </c>
      <c r="CO3" s="0" t="s">
        <v>270</v>
      </c>
      <c r="CP3" s="11" t="n">
        <v>44116</v>
      </c>
      <c r="CQ3" s="6" t="n">
        <v>-89.3</v>
      </c>
      <c r="CR3" s="0" t="s">
        <v>134</v>
      </c>
      <c r="CS3" s="11" t="n">
        <v>44035</v>
      </c>
      <c r="CT3" s="6" t="n">
        <v>1884.64</v>
      </c>
      <c r="CU3" s="0" t="s">
        <v>267</v>
      </c>
      <c r="CV3" s="11" t="n">
        <v>44313</v>
      </c>
      <c r="CW3" s="6" t="n">
        <v>-16490.38</v>
      </c>
      <c r="CX3" s="0" t="s">
        <v>270</v>
      </c>
      <c r="CY3" s="11" t="n">
        <v>44185</v>
      </c>
      <c r="CZ3" s="6" t="n">
        <v>-111.025275979</v>
      </c>
      <c r="DA3" s="0" t="s">
        <v>152</v>
      </c>
      <c r="DB3" s="11" t="n">
        <v>44039</v>
      </c>
      <c r="DC3" s="6" t="n">
        <v>2752.38</v>
      </c>
      <c r="DD3" s="0" t="s">
        <v>267</v>
      </c>
      <c r="DE3" s="11" t="n">
        <v>44232</v>
      </c>
      <c r="DF3" s="6" t="n">
        <v>-4069.46</v>
      </c>
      <c r="DG3" s="0" t="s">
        <v>270</v>
      </c>
      <c r="DH3" s="11" t="n">
        <v>44076</v>
      </c>
      <c r="DI3" s="6" t="n">
        <v>3084.679008</v>
      </c>
      <c r="DJ3" s="0" t="s">
        <v>267</v>
      </c>
      <c r="DK3" s="11" t="n">
        <v>44249</v>
      </c>
      <c r="DL3" s="6" t="n">
        <v>-2705.25</v>
      </c>
      <c r="DM3" s="0" t="s">
        <v>270</v>
      </c>
      <c r="DN3" s="11" t="n">
        <v>44308</v>
      </c>
      <c r="DO3" s="6" t="n">
        <v>-4763.67</v>
      </c>
      <c r="DP3" s="0" t="s">
        <v>270</v>
      </c>
      <c r="DQ3" s="11" t="n">
        <v>44237</v>
      </c>
      <c r="DR3" s="6" t="n">
        <v>-3.70596</v>
      </c>
      <c r="DS3" s="0" t="s">
        <v>165</v>
      </c>
      <c r="DT3" s="11" t="n">
        <v>44273</v>
      </c>
      <c r="DU3" s="6" t="n">
        <v>1043.32</v>
      </c>
      <c r="DV3" s="0" t="s">
        <v>267</v>
      </c>
      <c r="DW3" s="11" t="n">
        <v>44288</v>
      </c>
      <c r="DX3" s="6" t="n">
        <v>-3364.87</v>
      </c>
      <c r="DY3" s="0" t="s">
        <v>270</v>
      </c>
      <c r="DZ3" s="11" t="n">
        <v>44293</v>
      </c>
      <c r="EA3" s="6" t="n">
        <v>1696.404242</v>
      </c>
      <c r="EB3" s="0" t="s">
        <v>267</v>
      </c>
      <c r="EC3" s="11" t="n">
        <v>44354</v>
      </c>
      <c r="ED3" s="6" t="n">
        <v>-5402.351933</v>
      </c>
      <c r="EE3" s="0" t="s">
        <v>270</v>
      </c>
      <c r="EF3" s="11" t="n">
        <v>44369</v>
      </c>
      <c r="EG3" s="6" t="n">
        <v>-6437.825665</v>
      </c>
      <c r="EH3" s="0" t="s">
        <v>270</v>
      </c>
    </row>
    <row collapsed="false" customFormat="false" customHeight="false" hidden="false" ht="12.1" outlineLevel="0" r="4">
      <c r="A4" s="0"/>
      <c r="B4" s="10" t="s">
        <f>=XIRR(B2:B3,A2:A3)</f>
      </c>
      <c r="C4" s="0"/>
      <c r="D4" s="11" t="n">
        <v>44014</v>
      </c>
      <c r="E4" s="6" t="n">
        <v>542.8</v>
      </c>
      <c r="F4" s="0" t="s">
        <v>267</v>
      </c>
      <c r="G4" s="11" t="n">
        <v>44034</v>
      </c>
      <c r="H4" s="6" t="n">
        <v>-398.833416</v>
      </c>
      <c r="I4" s="0" t="s">
        <v>270</v>
      </c>
      <c r="J4" s="11" t="n">
        <v>44127</v>
      </c>
      <c r="K4" s="6" t="n">
        <v>425.91</v>
      </c>
      <c r="L4" s="0" t="s">
        <v>267</v>
      </c>
      <c r="M4" s="11" t="n">
        <v>44159</v>
      </c>
      <c r="N4" s="6" t="n">
        <v>-1096.7</v>
      </c>
      <c r="O4" s="0" t="s">
        <v>270</v>
      </c>
      <c r="P4" s="11" t="n">
        <v>43943</v>
      </c>
      <c r="Q4" s="6" t="n">
        <v>242.494716</v>
      </c>
      <c r="R4" s="0" t="s">
        <v>267</v>
      </c>
      <c r="S4" s="11" t="n">
        <v>44022</v>
      </c>
      <c r="T4" s="6" t="n">
        <v>-7.5</v>
      </c>
      <c r="U4" s="0" t="s">
        <v>90</v>
      </c>
      <c r="V4" s="0"/>
      <c r="W4" s="10" t="s">
        <f>=XIRR(W2:W3,V2:V3)</f>
      </c>
      <c r="X4" s="0"/>
      <c r="Y4" s="11" t="n">
        <v>43945</v>
      </c>
      <c r="Z4" s="6" t="n">
        <v>120.95769</v>
      </c>
      <c r="AA4" s="0" t="s">
        <v>267</v>
      </c>
      <c r="AB4" s="11" t="n">
        <v>43980</v>
      </c>
      <c r="AC4" s="6" t="n">
        <v>-0.28</v>
      </c>
      <c r="AD4" s="0" t="s">
        <v>98</v>
      </c>
      <c r="AE4" s="11" t="n">
        <v>43998</v>
      </c>
      <c r="AF4" s="6" t="n">
        <v>1275.41</v>
      </c>
      <c r="AG4" s="0" t="s">
        <v>267</v>
      </c>
      <c r="AH4" s="11" t="n">
        <v>44011</v>
      </c>
      <c r="AI4" s="6" t="n">
        <v>-34.5642</v>
      </c>
      <c r="AJ4" s="0" t="s">
        <v>106</v>
      </c>
      <c r="AK4" s="11" t="n">
        <v>43985</v>
      </c>
      <c r="AL4" s="6" t="n">
        <v>1326.47</v>
      </c>
      <c r="AM4" s="0" t="s">
        <v>267</v>
      </c>
      <c r="AN4" s="11" t="n">
        <v>43959</v>
      </c>
      <c r="AO4" s="6" t="n">
        <v>602.6</v>
      </c>
      <c r="AP4" s="0" t="s">
        <v>267</v>
      </c>
      <c r="AQ4" s="11" t="n">
        <v>44035</v>
      </c>
      <c r="AR4" s="6" t="n">
        <v>4518.404423</v>
      </c>
      <c r="AS4" s="0" t="s">
        <v>267</v>
      </c>
      <c r="AT4" s="11" t="n">
        <v>43973</v>
      </c>
      <c r="AU4" s="6" t="n">
        <v>-309.15</v>
      </c>
      <c r="AV4" s="0" t="s">
        <v>270</v>
      </c>
      <c r="AW4" s="11" t="n">
        <v>44064</v>
      </c>
      <c r="AX4" s="6" t="n">
        <v>-100</v>
      </c>
      <c r="AY4" s="0" t="s">
        <v>120</v>
      </c>
      <c r="AZ4" s="11" t="n">
        <v>44267</v>
      </c>
      <c r="BA4" s="6" t="n">
        <v>-2105.15</v>
      </c>
      <c r="BB4" s="0" t="s">
        <v>270</v>
      </c>
      <c r="BC4" s="11" t="n">
        <v>44049</v>
      </c>
      <c r="BD4" s="6" t="n">
        <v>-1109.64</v>
      </c>
      <c r="BE4" s="0" t="s">
        <v>270</v>
      </c>
      <c r="BF4" s="11" t="n">
        <v>44076</v>
      </c>
      <c r="BG4" s="6" t="n">
        <v>-1544.547051</v>
      </c>
      <c r="BH4" s="0" t="s">
        <v>270</v>
      </c>
      <c r="BI4" s="0"/>
      <c r="BJ4" s="10" t="s">
        <f>=XIRR(BJ2:BJ3,BI2:BI3)</f>
      </c>
      <c r="BK4" s="0"/>
      <c r="BL4" s="0"/>
      <c r="BM4" s="10" t="s">
        <f>=XIRR(BM2:BM3,BL2:BL3)</f>
      </c>
      <c r="BN4" s="0"/>
      <c r="BO4" s="0"/>
      <c r="BP4" s="10" t="s">
        <f>=XIRR(BP2:BP3,BO2:BO3)</f>
      </c>
      <c r="BQ4" s="0"/>
      <c r="BR4" s="11" t="n">
        <v>44252</v>
      </c>
      <c r="BS4" s="6" t="n">
        <v>-23694.15</v>
      </c>
      <c r="BT4" s="0" t="s">
        <v>270</v>
      </c>
      <c r="BU4" s="0"/>
      <c r="BV4" s="10" t="s">
        <f>=XIRR(BV2:BV3,BU2:BU3)</f>
      </c>
      <c r="BW4" s="0"/>
      <c r="BX4" s="0"/>
      <c r="BY4" s="10" t="s">
        <f>=XIRR(BY2:BY3,BX2:BX3)</f>
      </c>
      <c r="BZ4" s="0"/>
      <c r="CA4" s="11" t="n">
        <v>44267</v>
      </c>
      <c r="CB4" s="6" t="n">
        <v>-1812.09</v>
      </c>
      <c r="CC4" s="0" t="s">
        <v>270</v>
      </c>
      <c r="CD4" s="11" t="n">
        <v>44308</v>
      </c>
      <c r="CE4" s="6" t="n">
        <v>892.47</v>
      </c>
      <c r="CF4" s="0" t="s">
        <v>267</v>
      </c>
      <c r="CG4" s="0"/>
      <c r="CH4" s="10" t="s">
        <f>=XIRR(CH2:CH3,CG2:CG3)</f>
      </c>
      <c r="CI4" s="0"/>
      <c r="CJ4" s="0"/>
      <c r="CK4" s="10" t="s">
        <f>=XIRR(CK2:CK3,CJ2:CJ3)</f>
      </c>
      <c r="CL4" s="0"/>
      <c r="CM4" s="0"/>
      <c r="CN4" s="10" t="s">
        <f>=XIRR(CN2:CN3,CM2:CM3)</f>
      </c>
      <c r="CO4" s="0"/>
      <c r="CP4" s="11" t="n">
        <v>44232</v>
      </c>
      <c r="CQ4" s="6" t="n">
        <v>-3326.34</v>
      </c>
      <c r="CR4" s="0" t="s">
        <v>270</v>
      </c>
      <c r="CS4" s="11" t="n">
        <v>44313</v>
      </c>
      <c r="CT4" s="6" t="n">
        <v>-29.2</v>
      </c>
      <c r="CU4" s="0" t="s">
        <v>169</v>
      </c>
      <c r="CV4" s="0"/>
      <c r="CW4" s="10" t="s">
        <f>=XIRR(CW2:CW3,CV2:CV3)</f>
      </c>
      <c r="CX4" s="0"/>
      <c r="CY4" s="11" t="n">
        <v>44247</v>
      </c>
      <c r="CZ4" s="6" t="n">
        <v>-2857.57</v>
      </c>
      <c r="DA4" s="0" t="s">
        <v>270</v>
      </c>
      <c r="DB4" s="11" t="n">
        <v>44039</v>
      </c>
      <c r="DC4" s="6" t="n">
        <v>4130.06</v>
      </c>
      <c r="DD4" s="0" t="s">
        <v>267</v>
      </c>
      <c r="DE4" s="0"/>
      <c r="DF4" s="10" t="s">
        <f>=XIRR(DF2:DF3,DE2:DE3)</f>
      </c>
      <c r="DG4" s="0"/>
      <c r="DH4" s="11" t="n">
        <v>44076</v>
      </c>
      <c r="DI4" s="6" t="n">
        <v>1328.943294</v>
      </c>
      <c r="DJ4" s="0" t="s">
        <v>267</v>
      </c>
      <c r="DK4" s="0"/>
      <c r="DL4" s="10" t="s">
        <f>=XIRR(DL2:DL3,DK2:DK3)</f>
      </c>
      <c r="DM4" s="0"/>
      <c r="DN4" s="0"/>
      <c r="DO4" s="10" t="s">
        <f>=XIRR(DO2:DO3,DN2:DN3)</f>
      </c>
      <c r="DP4" s="0"/>
      <c r="DQ4" s="11" t="n">
        <v>44238</v>
      </c>
      <c r="DR4" s="6" t="n">
        <v>-3.69263</v>
      </c>
      <c r="DS4" s="0" t="s">
        <v>165</v>
      </c>
      <c r="DT4" s="11" t="n">
        <v>44281</v>
      </c>
      <c r="DU4" s="6" t="n">
        <v>1482.74</v>
      </c>
      <c r="DV4" s="0" t="s">
        <v>267</v>
      </c>
      <c r="DW4" s="11" t="n">
        <v>44291</v>
      </c>
      <c r="DX4" s="6" t="n">
        <v>2270.59</v>
      </c>
      <c r="DY4" s="0" t="s">
        <v>267</v>
      </c>
      <c r="DZ4" s="11" t="n">
        <v>44309</v>
      </c>
      <c r="EA4" s="6" t="n">
        <v>972.084024</v>
      </c>
      <c r="EB4" s="0" t="s">
        <v>267</v>
      </c>
      <c r="EC4" s="0"/>
      <c r="ED4" s="10" t="s">
        <f>=XIRR(ED2:ED3,EC2:EC3)</f>
      </c>
      <c r="EE4" s="0"/>
      <c r="EF4" s="0"/>
      <c r="EG4" s="10" t="s">
        <f>=XIRR(EG2:EG3,EF2:EF3)</f>
      </c>
      <c r="EH4" s="0"/>
    </row>
    <row collapsed="false" customFormat="false" customHeight="false" hidden="false" ht="12.1" outlineLevel="0" r="5">
      <c r="A5" s="0"/>
      <c r="B5" s="8" t="s">
        <f>=-SUM(B2:B3)</f>
      </c>
      <c r="C5" s="0" t="s">
        <v>271</v>
      </c>
      <c r="D5" s="11" t="n">
        <v>44034</v>
      </c>
      <c r="E5" s="6" t="n">
        <v>-1949.5</v>
      </c>
      <c r="F5" s="0" t="s">
        <v>270</v>
      </c>
      <c r="G5" s="11" t="n">
        <v>44034</v>
      </c>
      <c r="H5" s="6" t="n">
        <v>-1765.653984</v>
      </c>
      <c r="I5" s="0" t="s">
        <v>270</v>
      </c>
      <c r="J5" s="11" t="n">
        <v>44158</v>
      </c>
      <c r="K5" s="6" t="n">
        <v>520.36</v>
      </c>
      <c r="L5" s="0" t="s">
        <v>267</v>
      </c>
      <c r="M5" s="0"/>
      <c r="N5" s="10" t="s">
        <f>=XIRR(N2:N4,M2:M4)</f>
      </c>
      <c r="O5" s="0"/>
      <c r="P5" s="11" t="n">
        <v>43943</v>
      </c>
      <c r="Q5" s="6" t="n">
        <v>242.494716</v>
      </c>
      <c r="R5" s="0" t="s">
        <v>267</v>
      </c>
      <c r="S5" s="11" t="n">
        <v>44230</v>
      </c>
      <c r="T5" s="6" t="n">
        <v>-543.33</v>
      </c>
      <c r="U5" s="0" t="s">
        <v>270</v>
      </c>
      <c r="V5" s="0"/>
      <c r="W5" s="8" t="s">
        <f>=-SUM(W2:W3)</f>
      </c>
      <c r="X5" s="0" t="s">
        <v>271</v>
      </c>
      <c r="Y5" s="11" t="n">
        <v>43945</v>
      </c>
      <c r="Z5" s="6" t="n">
        <v>120.95769</v>
      </c>
      <c r="AA5" s="0" t="s">
        <v>267</v>
      </c>
      <c r="AB5" s="11" t="n">
        <v>44064</v>
      </c>
      <c r="AC5" s="6" t="n">
        <v>-0.4</v>
      </c>
      <c r="AD5" s="0" t="s">
        <v>122</v>
      </c>
      <c r="AE5" s="11" t="n">
        <v>44014</v>
      </c>
      <c r="AF5" s="6" t="n">
        <v>1430.08</v>
      </c>
      <c r="AG5" s="0" t="s">
        <v>267</v>
      </c>
      <c r="AH5" s="11" t="n">
        <v>44103</v>
      </c>
      <c r="AI5" s="6" t="n">
        <v>-39.33565</v>
      </c>
      <c r="AJ5" s="0" t="s">
        <v>106</v>
      </c>
      <c r="AK5" s="11" t="n">
        <v>44078</v>
      </c>
      <c r="AL5" s="6" t="n">
        <v>-59.6</v>
      </c>
      <c r="AM5" s="0" t="s">
        <v>124</v>
      </c>
      <c r="AN5" s="11" t="n">
        <v>44035</v>
      </c>
      <c r="AO5" s="6" t="n">
        <v>1494.87</v>
      </c>
      <c r="AP5" s="0" t="s">
        <v>267</v>
      </c>
      <c r="AQ5" s="11" t="n">
        <v>44126</v>
      </c>
      <c r="AR5" s="6" t="n">
        <v>-5217.390906</v>
      </c>
      <c r="AS5" s="0" t="s">
        <v>270</v>
      </c>
      <c r="AT5" s="0"/>
      <c r="AU5" s="10" t="s">
        <f>=XIRR(AU2:AU4,AT2:AT4)</f>
      </c>
      <c r="AV5" s="0"/>
      <c r="AW5" s="11" t="n">
        <v>44119</v>
      </c>
      <c r="AX5" s="6" t="n">
        <v>1885.94</v>
      </c>
      <c r="AY5" s="0" t="s">
        <v>267</v>
      </c>
      <c r="AZ5" s="0"/>
      <c r="BA5" s="10" t="s">
        <f>=XIRR(BA2:BA4,AZ2:AZ4)</f>
      </c>
      <c r="BB5" s="0"/>
      <c r="BC5" s="0"/>
      <c r="BD5" s="10" t="s">
        <f>=XIRR(BD2:BD4,BC2:BC4)</f>
      </c>
      <c r="BE5" s="0"/>
      <c r="BF5" s="11" t="n">
        <v>44076</v>
      </c>
      <c r="BG5" s="6" t="n">
        <v>-1544.547051</v>
      </c>
      <c r="BH5" s="0" t="s">
        <v>270</v>
      </c>
      <c r="BI5" s="0"/>
      <c r="BJ5" s="8" t="s">
        <f>=-SUM(BJ2:BJ3)</f>
      </c>
      <c r="BK5" s="0" t="s">
        <v>271</v>
      </c>
      <c r="BL5" s="0"/>
      <c r="BM5" s="8" t="s">
        <f>=-SUM(BM2:BM3)</f>
      </c>
      <c r="BN5" s="0" t="s">
        <v>271</v>
      </c>
      <c r="BO5" s="0"/>
      <c r="BP5" s="8" t="s">
        <f>=-SUM(BP2:BP3)</f>
      </c>
      <c r="BQ5" s="0" t="s">
        <v>271</v>
      </c>
      <c r="BR5" s="0"/>
      <c r="BS5" s="10" t="s">
        <f>=XIRR(BS2:BS4,BR2:BR4)</f>
      </c>
      <c r="BT5" s="0"/>
      <c r="BU5" s="0"/>
      <c r="BV5" s="8" t="s">
        <f>=-SUM(BV2:BV3)</f>
      </c>
      <c r="BW5" s="0" t="s">
        <v>271</v>
      </c>
      <c r="BX5" s="0"/>
      <c r="BY5" s="8" t="s">
        <f>=-SUM(BY2:BY3)</f>
      </c>
      <c r="BZ5" s="0" t="s">
        <v>271</v>
      </c>
      <c r="CA5" s="11" t="n">
        <v>44267</v>
      </c>
      <c r="CB5" s="6" t="n">
        <v>-1811.89</v>
      </c>
      <c r="CC5" s="0" t="s">
        <v>270</v>
      </c>
      <c r="CD5" s="11" t="n">
        <v>44308</v>
      </c>
      <c r="CE5" s="6" t="n">
        <v>4463.35</v>
      </c>
      <c r="CF5" s="0" t="s">
        <v>267</v>
      </c>
      <c r="CG5" s="0"/>
      <c r="CH5" s="8" t="s">
        <f>=-SUM(CH2:CH3)</f>
      </c>
      <c r="CI5" s="0" t="s">
        <v>271</v>
      </c>
      <c r="CJ5" s="0"/>
      <c r="CK5" s="8" t="s">
        <f>=-SUM(CK2:CK3)</f>
      </c>
      <c r="CL5" s="0" t="s">
        <v>271</v>
      </c>
      <c r="CM5" s="0"/>
      <c r="CN5" s="8" t="s">
        <f>=-SUM(CN2:CN3)</f>
      </c>
      <c r="CO5" s="0" t="s">
        <v>271</v>
      </c>
      <c r="CP5" s="0"/>
      <c r="CQ5" s="10" t="s">
        <f>=XIRR(CQ2:CQ4,CP2:CP4)</f>
      </c>
      <c r="CR5" s="0"/>
      <c r="CS5" s="11" t="n">
        <v>44313</v>
      </c>
      <c r="CT5" s="6" t="n">
        <v>-968.09</v>
      </c>
      <c r="CU5" s="0" t="s">
        <v>270</v>
      </c>
      <c r="CV5" s="0"/>
      <c r="CW5" s="8" t="s">
        <f>=-SUM(CW2:CW3)</f>
      </c>
      <c r="CX5" s="0" t="s">
        <v>271</v>
      </c>
      <c r="CY5" s="0"/>
      <c r="CZ5" s="10" t="s">
        <f>=XIRR(CZ2:CZ4,CY2:CY4)</f>
      </c>
      <c r="DA5" s="0"/>
      <c r="DB5" s="11" t="n">
        <v>44039</v>
      </c>
      <c r="DC5" s="6" t="n">
        <v>35845.91</v>
      </c>
      <c r="DD5" s="0" t="s">
        <v>267</v>
      </c>
      <c r="DE5" s="0"/>
      <c r="DF5" s="8" t="s">
        <f>=-SUM(DF2:DF3)</f>
      </c>
      <c r="DG5" s="0" t="s">
        <v>271</v>
      </c>
      <c r="DH5" s="11" t="n">
        <v>44123</v>
      </c>
      <c r="DI5" s="6" t="n">
        <v>68.608672</v>
      </c>
      <c r="DJ5" s="0" t="s">
        <v>267</v>
      </c>
      <c r="DK5" s="0"/>
      <c r="DL5" s="8" t="s">
        <f>=-SUM(DL2:DL3)</f>
      </c>
      <c r="DM5" s="0" t="s">
        <v>271</v>
      </c>
      <c r="DN5" s="0"/>
      <c r="DO5" s="8" t="s">
        <f>=-SUM(DO2:DO3)</f>
      </c>
      <c r="DP5" s="0" t="s">
        <v>271</v>
      </c>
      <c r="DQ5" s="11" t="n">
        <v>44245</v>
      </c>
      <c r="DR5" s="6" t="n">
        <v>-613.740608</v>
      </c>
      <c r="DS5" s="0" t="s">
        <v>270</v>
      </c>
      <c r="DT5" s="0"/>
      <c r="DU5" s="10" t="s">
        <f>=XIRR(DU2:DU4,DT2:DT4)</f>
      </c>
      <c r="DV5" s="0"/>
      <c r="DW5" s="11" t="n">
        <v>44292</v>
      </c>
      <c r="DX5" s="6" t="n">
        <v>-1685.13</v>
      </c>
      <c r="DY5" s="0" t="s">
        <v>270</v>
      </c>
      <c r="DZ5" s="11" t="n">
        <v>44309</v>
      </c>
      <c r="EA5" s="6" t="n">
        <v>972.084024</v>
      </c>
      <c r="EB5" s="0" t="s">
        <v>267</v>
      </c>
      <c r="EC5" s="0"/>
      <c r="ED5" s="8" t="s">
        <f>=-SUM(ED2:ED3)</f>
      </c>
      <c r="EE5" s="0" t="s">
        <v>271</v>
      </c>
      <c r="EF5" s="0"/>
      <c r="EG5" s="8" t="s">
        <f>=-SUM(EG2:EG3)</f>
      </c>
      <c r="EH5" s="0" t="s">
        <v>271</v>
      </c>
    </row>
    <row collapsed="false" customFormat="false" customHeight="false" hidden="false" ht="12.1" outlineLevel="0" r="6">
      <c r="A6" s="0"/>
      <c r="B6" s="0"/>
      <c r="C6" s="0"/>
      <c r="D6" s="11" t="n">
        <v>44039</v>
      </c>
      <c r="E6" s="6" t="n">
        <v>12687.36</v>
      </c>
      <c r="F6" s="0" t="s">
        <v>267</v>
      </c>
      <c r="G6" s="0"/>
      <c r="H6" s="10" t="s">
        <f>=XIRR(H2:H5,G2:G5)</f>
      </c>
      <c r="I6" s="0"/>
      <c r="J6" s="11" t="n">
        <v>44232</v>
      </c>
      <c r="K6" s="6" t="n">
        <v>-1525.34</v>
      </c>
      <c r="L6" s="0" t="s">
        <v>270</v>
      </c>
      <c r="M6" s="0"/>
      <c r="N6" s="8" t="s">
        <f>=-SUM(N2:N4)</f>
      </c>
      <c r="O6" s="0" t="s">
        <v>271</v>
      </c>
      <c r="P6" s="11" t="n">
        <v>43979</v>
      </c>
      <c r="Q6" s="6" t="n">
        <v>-226.692565</v>
      </c>
      <c r="R6" s="0" t="s">
        <v>270</v>
      </c>
      <c r="S6" s="0"/>
      <c r="T6" s="10" t="s">
        <f>=XIRR(T2:T5,S2:S5)</f>
      </c>
      <c r="U6" s="0"/>
      <c r="V6" s="0"/>
      <c r="W6" s="0"/>
      <c r="X6" s="0"/>
      <c r="Y6" s="11" t="n">
        <v>43945</v>
      </c>
      <c r="Z6" s="6" t="n">
        <v>120.95769</v>
      </c>
      <c r="AA6" s="0" t="s">
        <v>267</v>
      </c>
      <c r="AB6" s="11" t="n">
        <v>44134</v>
      </c>
      <c r="AC6" s="6" t="n">
        <v>-3639.057186</v>
      </c>
      <c r="AD6" s="0" t="s">
        <v>270</v>
      </c>
      <c r="AE6" s="11" t="n">
        <v>44064</v>
      </c>
      <c r="AF6" s="6" t="n">
        <v>-37.95</v>
      </c>
      <c r="AG6" s="0" t="s">
        <v>121</v>
      </c>
      <c r="AH6" s="11" t="n">
        <v>44166</v>
      </c>
      <c r="AI6" s="6" t="n">
        <v>-1699.25777</v>
      </c>
      <c r="AJ6" s="0" t="s">
        <v>270</v>
      </c>
      <c r="AK6" s="11" t="n">
        <v>44144</v>
      </c>
      <c r="AL6" s="6" t="n">
        <v>1733.47</v>
      </c>
      <c r="AM6" s="0" t="s">
        <v>267</v>
      </c>
      <c r="AN6" s="11" t="n">
        <v>44116</v>
      </c>
      <c r="AO6" s="6" t="n">
        <v>-80</v>
      </c>
      <c r="AP6" s="0" t="s">
        <v>133</v>
      </c>
      <c r="AQ6" s="0"/>
      <c r="AR6" s="10" t="s">
        <f>=XIRR(AR2:AR5,AQ2:AQ5)</f>
      </c>
      <c r="AS6" s="0"/>
      <c r="AT6" s="0"/>
      <c r="AU6" s="8" t="s">
        <f>=-SUM(AU2:AU4)</f>
      </c>
      <c r="AV6" s="0" t="s">
        <v>271</v>
      </c>
      <c r="AW6" s="11" t="n">
        <v>44251</v>
      </c>
      <c r="AX6" s="6" t="n">
        <v>1083.74</v>
      </c>
      <c r="AY6" s="0" t="s">
        <v>267</v>
      </c>
      <c r="AZ6" s="0"/>
      <c r="BA6" s="8" t="s">
        <f>=-SUM(BA2:BA4)</f>
      </c>
      <c r="BB6" s="0" t="s">
        <v>271</v>
      </c>
      <c r="BC6" s="0"/>
      <c r="BD6" s="8" t="s">
        <f>=-SUM(BD2:BD4)</f>
      </c>
      <c r="BE6" s="0" t="s">
        <v>271</v>
      </c>
      <c r="BF6" s="0"/>
      <c r="BG6" s="10" t="s">
        <f>=XIRR(BG2:BG5,BF2:BF5)</f>
      </c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8" t="s">
        <f>=-SUM(BS2:BS4)</f>
      </c>
      <c r="BT6" s="0" t="s">
        <v>271</v>
      </c>
      <c r="BU6" s="0"/>
      <c r="BV6" s="0"/>
      <c r="BW6" s="0"/>
      <c r="BX6" s="0"/>
      <c r="BY6" s="0"/>
      <c r="BZ6" s="0"/>
      <c r="CA6" s="0"/>
      <c r="CB6" s="10" t="s">
        <f>=XIRR(CB2:CB5,CA2:CA5)</f>
      </c>
      <c r="CC6" s="0"/>
      <c r="CD6" s="11" t="n">
        <v>44309</v>
      </c>
      <c r="CE6" s="6" t="n">
        <v>-889.52</v>
      </c>
      <c r="CF6" s="0" t="s">
        <v>270</v>
      </c>
      <c r="CG6" s="0"/>
      <c r="CH6" s="0"/>
      <c r="CI6" s="0"/>
      <c r="CJ6" s="0"/>
      <c r="CK6" s="0"/>
      <c r="CL6" s="0"/>
      <c r="CM6" s="0"/>
      <c r="CN6" s="0"/>
      <c r="CO6" s="0"/>
      <c r="CP6" s="0"/>
      <c r="CQ6" s="8" t="s">
        <f>=-SUM(CQ2:CQ4)</f>
      </c>
      <c r="CR6" s="0" t="s">
        <v>271</v>
      </c>
      <c r="CS6" s="11" t="n">
        <v>44313</v>
      </c>
      <c r="CT6" s="6" t="n">
        <v>-1937.17</v>
      </c>
      <c r="CU6" s="0" t="s">
        <v>270</v>
      </c>
      <c r="CV6" s="0"/>
      <c r="CW6" s="0"/>
      <c r="CX6" s="0"/>
      <c r="CY6" s="0"/>
      <c r="CZ6" s="8" t="s">
        <f>=-SUM(CZ2:CZ4)</f>
      </c>
      <c r="DA6" s="0" t="s">
        <v>271</v>
      </c>
      <c r="DB6" s="11" t="n">
        <v>44096</v>
      </c>
      <c r="DC6" s="6" t="n">
        <v>-1377.31</v>
      </c>
      <c r="DD6" s="0" t="s">
        <v>270</v>
      </c>
      <c r="DE6" s="0"/>
      <c r="DF6" s="0"/>
      <c r="DG6" s="0"/>
      <c r="DH6" s="11" t="n">
        <v>44123</v>
      </c>
      <c r="DI6" s="6" t="n">
        <v>546.530444</v>
      </c>
      <c r="DJ6" s="0" t="s">
        <v>267</v>
      </c>
      <c r="DK6" s="0"/>
      <c r="DL6" s="0"/>
      <c r="DM6" s="0"/>
      <c r="DN6" s="0"/>
      <c r="DO6" s="0"/>
      <c r="DP6" s="0"/>
      <c r="DQ6" s="0"/>
      <c r="DR6" s="10" t="s">
        <f>=XIRR(DR2:DR5,DQ2:DQ5)</f>
      </c>
      <c r="DS6" s="0"/>
      <c r="DT6" s="0"/>
      <c r="DU6" s="8" t="s">
        <f>=-SUM(DU2:DU4)</f>
      </c>
      <c r="DV6" s="0" t="s">
        <v>271</v>
      </c>
      <c r="DW6" s="0"/>
      <c r="DX6" s="10" t="s">
        <f>=XIRR(DX2:DX5,DW2:DW5)</f>
      </c>
      <c r="DY6" s="0"/>
      <c r="DZ6" s="11" t="n">
        <v>44320</v>
      </c>
      <c r="EA6" s="6" t="n">
        <v>1054.567459</v>
      </c>
      <c r="EB6" s="0" t="s">
        <v>267</v>
      </c>
    </row>
    <row collapsed="false" customFormat="false" customHeight="false" hidden="false" ht="12.1" outlineLevel="0" r="7">
      <c r="A7" s="0"/>
      <c r="B7" s="0"/>
      <c r="C7" s="0"/>
      <c r="D7" s="11" t="n">
        <v>44039</v>
      </c>
      <c r="E7" s="6" t="n">
        <v>28104.77</v>
      </c>
      <c r="F7" s="0" t="s">
        <v>267</v>
      </c>
      <c r="G7" s="0"/>
      <c r="H7" s="8" t="s">
        <f>=-SUM(H2:H5)</f>
      </c>
      <c r="I7" s="0" t="s">
        <v>271</v>
      </c>
      <c r="J7" s="0"/>
      <c r="K7" s="10" t="s">
        <f>=XIRR(K2:K6,J2:J6)</f>
      </c>
      <c r="L7" s="0"/>
      <c r="M7" s="0"/>
      <c r="N7" s="0"/>
      <c r="O7" s="0"/>
      <c r="P7" s="11" t="n">
        <v>43979</v>
      </c>
      <c r="Q7" s="6" t="n">
        <v>-226.692565</v>
      </c>
      <c r="R7" s="0" t="s">
        <v>270</v>
      </c>
      <c r="S7" s="0"/>
      <c r="T7" s="8" t="s">
        <f>=-SUM(T2:T5)</f>
      </c>
      <c r="U7" s="0" t="s">
        <v>271</v>
      </c>
      <c r="V7" s="0"/>
      <c r="W7" s="0"/>
      <c r="X7" s="0"/>
      <c r="Y7" s="11" t="n">
        <v>44026</v>
      </c>
      <c r="Z7" s="6" t="n">
        <v>-123.808825</v>
      </c>
      <c r="AA7" s="0" t="s">
        <v>270</v>
      </c>
      <c r="AB7" s="0"/>
      <c r="AC7" s="10" t="s">
        <f>=XIRR(AC2:AC6,AB2:AB6)</f>
      </c>
      <c r="AD7" s="0"/>
      <c r="AE7" s="11" t="n">
        <v>44134</v>
      </c>
      <c r="AF7" s="6" t="n">
        <v>-1834.68</v>
      </c>
      <c r="AG7" s="0" t="s">
        <v>270</v>
      </c>
      <c r="AH7" s="11" t="n">
        <v>44166</v>
      </c>
      <c r="AI7" s="6" t="n">
        <v>-1699.25777</v>
      </c>
      <c r="AJ7" s="0" t="s">
        <v>270</v>
      </c>
      <c r="AK7" s="11" t="n">
        <v>44247</v>
      </c>
      <c r="AL7" s="6" t="n">
        <v>-4800.9</v>
      </c>
      <c r="AM7" s="0" t="s">
        <v>270</v>
      </c>
      <c r="AN7" s="11" t="n">
        <v>44256</v>
      </c>
      <c r="AO7" s="6" t="n">
        <v>-3380.71</v>
      </c>
      <c r="AP7" s="0" t="s">
        <v>270</v>
      </c>
      <c r="AQ7" s="0"/>
      <c r="AR7" s="8" t="s">
        <f>=-SUM(AR2:AR5)</f>
      </c>
      <c r="AS7" s="0" t="s">
        <v>271</v>
      </c>
      <c r="AT7" s="0"/>
      <c r="AU7" s="0"/>
      <c r="AV7" s="0"/>
      <c r="AW7" s="11" t="n">
        <v>44313</v>
      </c>
      <c r="AX7" s="6" t="n">
        <v>-5250.7</v>
      </c>
      <c r="AY7" s="0" t="s">
        <v>270</v>
      </c>
      <c r="AZ7" s="0"/>
      <c r="BA7" s="0"/>
      <c r="BB7" s="0"/>
      <c r="BC7" s="0"/>
      <c r="BD7" s="0"/>
      <c r="BE7" s="0"/>
      <c r="BF7" s="0"/>
      <c r="BG7" s="8" t="s">
        <f>=-SUM(BG2:BG5)</f>
      </c>
      <c r="BH7" s="0" t="s">
        <v>271</v>
      </c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8" t="s">
        <f>=-SUM(CB2:CB5)</f>
      </c>
      <c r="CC7" s="0" t="s">
        <v>271</v>
      </c>
      <c r="CD7" s="11" t="n">
        <v>44309</v>
      </c>
      <c r="CE7" s="6" t="n">
        <v>-4447.62</v>
      </c>
      <c r="CF7" s="0" t="s">
        <v>270</v>
      </c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11" t="n">
        <v>44313</v>
      </c>
      <c r="CT7" s="6" t="n">
        <v>-968.59</v>
      </c>
      <c r="CU7" s="0" t="s">
        <v>270</v>
      </c>
      <c r="CV7" s="0"/>
      <c r="CW7" s="0"/>
      <c r="CX7" s="0"/>
      <c r="CY7" s="0"/>
      <c r="CZ7" s="0"/>
      <c r="DA7" s="0"/>
      <c r="DB7" s="11" t="n">
        <v>44096</v>
      </c>
      <c r="DC7" s="6" t="n">
        <v>-46811.58</v>
      </c>
      <c r="DD7" s="0" t="s">
        <v>270</v>
      </c>
      <c r="DE7" s="0"/>
      <c r="DF7" s="0"/>
      <c r="DG7" s="0"/>
      <c r="DH7" s="11" t="n">
        <v>44127</v>
      </c>
      <c r="DI7" s="6" t="n">
        <v>5200.648323</v>
      </c>
      <c r="DJ7" s="0" t="s">
        <v>267</v>
      </c>
      <c r="DK7" s="0"/>
      <c r="DL7" s="0"/>
      <c r="DM7" s="0"/>
      <c r="DN7" s="0"/>
      <c r="DO7" s="0"/>
      <c r="DP7" s="0"/>
      <c r="DQ7" s="0"/>
      <c r="DR7" s="8" t="s">
        <f>=-SUM(DR2:DR5)</f>
      </c>
      <c r="DS7" s="0" t="s">
        <v>271</v>
      </c>
      <c r="DT7" s="0"/>
      <c r="DU7" s="0"/>
      <c r="DV7" s="0"/>
      <c r="DW7" s="0"/>
      <c r="DX7" s="8" t="s">
        <f>=-SUM(DX2:DX5)</f>
      </c>
      <c r="DY7" s="0" t="s">
        <v>271</v>
      </c>
      <c r="DZ7" s="11" t="n">
        <v>44329</v>
      </c>
      <c r="EA7" s="6" t="n">
        <v>-1063.2144</v>
      </c>
      <c r="EB7" s="0" t="s">
        <v>270</v>
      </c>
    </row>
    <row collapsed="false" customFormat="false" customHeight="false" hidden="false" ht="12.1" outlineLevel="0" r="8">
      <c r="A8" s="0"/>
      <c r="B8" s="0"/>
      <c r="C8" s="0"/>
      <c r="D8" s="11" t="n">
        <v>44039</v>
      </c>
      <c r="E8" s="6" t="n">
        <v>356.83</v>
      </c>
      <c r="F8" s="0" t="s">
        <v>267</v>
      </c>
      <c r="G8" s="0"/>
      <c r="H8" s="0"/>
      <c r="I8" s="0"/>
      <c r="J8" s="0"/>
      <c r="K8" s="8" t="s">
        <f>=-SUM(K2:K6)</f>
      </c>
      <c r="L8" s="0" t="s">
        <v>271</v>
      </c>
      <c r="M8" s="0"/>
      <c r="N8" s="0"/>
      <c r="O8" s="0"/>
      <c r="P8" s="11" t="n">
        <v>43979</v>
      </c>
      <c r="Q8" s="6" t="n">
        <v>-453.38513</v>
      </c>
      <c r="R8" s="0" t="s">
        <v>270</v>
      </c>
      <c r="S8" s="0"/>
      <c r="T8" s="0"/>
      <c r="U8" s="0"/>
      <c r="V8" s="0"/>
      <c r="W8" s="0"/>
      <c r="X8" s="0"/>
      <c r="Y8" s="11" t="n">
        <v>44026</v>
      </c>
      <c r="Z8" s="6" t="n">
        <v>-123.808825</v>
      </c>
      <c r="AA8" s="0" t="s">
        <v>270</v>
      </c>
      <c r="AB8" s="0"/>
      <c r="AC8" s="8" t="s">
        <f>=-SUM(AC2:AC6)</f>
      </c>
      <c r="AD8" s="0" t="s">
        <v>271</v>
      </c>
      <c r="AE8" s="11" t="n">
        <v>44134</v>
      </c>
      <c r="AF8" s="6" t="n">
        <v>-3668.96</v>
      </c>
      <c r="AG8" s="0" t="s">
        <v>270</v>
      </c>
      <c r="AH8" s="0"/>
      <c r="AI8" s="10" t="s">
        <f>=XIRR(AI2:AI7,AH2:AH7)</f>
      </c>
      <c r="AJ8" s="0"/>
      <c r="AK8" s="0"/>
      <c r="AL8" s="10" t="s">
        <f>=XIRR(AL2:AL7,AK2:AK7)</f>
      </c>
      <c r="AM8" s="0"/>
      <c r="AN8" s="0"/>
      <c r="AO8" s="10" t="s">
        <f>=XIRR(AO2:AO7,AN2:AN7)</f>
      </c>
      <c r="AP8" s="0"/>
      <c r="AQ8" s="0"/>
      <c r="AR8" s="0"/>
      <c r="AS8" s="0"/>
      <c r="AT8" s="0"/>
      <c r="AU8" s="0"/>
      <c r="AV8" s="0"/>
      <c r="AW8" s="0"/>
      <c r="AX8" s="10" t="s">
        <f>=XIRR(AX2:AX7,AW2:AW7)</f>
      </c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10" t="s">
        <f>=XIRR(CE2:CE7,CD2:CD7)</f>
      </c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10" t="s">
        <f>=XIRR(CT2:CT7,CS2:CS7)</f>
      </c>
      <c r="CU8" s="0"/>
      <c r="CV8" s="0"/>
      <c r="CW8" s="0"/>
      <c r="CX8" s="0"/>
      <c r="CY8" s="0"/>
      <c r="CZ8" s="0"/>
      <c r="DA8" s="0"/>
      <c r="DB8" s="0"/>
      <c r="DC8" s="10" t="s">
        <f>=XIRR(DC2:DC7,DB2:DB7)</f>
      </c>
      <c r="DD8" s="0"/>
      <c r="DE8" s="0"/>
      <c r="DF8" s="0"/>
      <c r="DG8" s="0"/>
      <c r="DH8" s="11" t="n">
        <v>44134</v>
      </c>
      <c r="DI8" s="6" t="n">
        <v>803.684281</v>
      </c>
      <c r="DJ8" s="0" t="s">
        <v>267</v>
      </c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11" t="n">
        <v>44329</v>
      </c>
      <c r="EA8" s="6" t="n">
        <v>-1063.2144</v>
      </c>
      <c r="EB8" s="0" t="s">
        <v>270</v>
      </c>
    </row>
    <row collapsed="false" customFormat="false" customHeight="false" hidden="false" ht="12.1" outlineLevel="0" r="9">
      <c r="A9" s="0"/>
      <c r="B9" s="0"/>
      <c r="C9" s="0"/>
      <c r="D9" s="11" t="n">
        <v>44039</v>
      </c>
      <c r="E9" s="6" t="n">
        <v>4163.04</v>
      </c>
      <c r="F9" s="0" t="s">
        <v>267</v>
      </c>
      <c r="G9" s="0"/>
      <c r="H9" s="0"/>
      <c r="I9" s="0"/>
      <c r="J9" s="0"/>
      <c r="K9" s="0"/>
      <c r="L9" s="0"/>
      <c r="M9" s="0"/>
      <c r="N9" s="0"/>
      <c r="O9" s="0"/>
      <c r="P9" s="0"/>
      <c r="Q9" s="10" t="s">
        <f>=XIRR(Q2:Q8,P2:P8)</f>
      </c>
      <c r="R9" s="0"/>
      <c r="S9" s="0"/>
      <c r="T9" s="0"/>
      <c r="U9" s="0"/>
      <c r="V9" s="0"/>
      <c r="W9" s="0"/>
      <c r="X9" s="0"/>
      <c r="Y9" s="11" t="n">
        <v>44026</v>
      </c>
      <c r="Z9" s="6" t="n">
        <v>-123.808825</v>
      </c>
      <c r="AA9" s="0" t="s">
        <v>270</v>
      </c>
      <c r="AB9" s="0"/>
      <c r="AC9" s="0"/>
      <c r="AD9" s="0"/>
      <c r="AE9" s="0"/>
      <c r="AF9" s="10" t="s">
        <f>=XIRR(AF2:AF8,AE2:AE8)</f>
      </c>
      <c r="AG9" s="0"/>
      <c r="AH9" s="0"/>
      <c r="AI9" s="8" t="s">
        <f>=-SUM(AI2:AI7)</f>
      </c>
      <c r="AJ9" s="0" t="s">
        <v>271</v>
      </c>
      <c r="AK9" s="0"/>
      <c r="AL9" s="8" t="s">
        <f>=-SUM(AL2:AL7)</f>
      </c>
      <c r="AM9" s="0" t="s">
        <v>271</v>
      </c>
      <c r="AN9" s="0"/>
      <c r="AO9" s="8" t="s">
        <f>=-SUM(AO2:AO7)</f>
      </c>
      <c r="AP9" s="0" t="s">
        <v>271</v>
      </c>
      <c r="AQ9" s="0"/>
      <c r="AR9" s="0"/>
      <c r="AS9" s="0"/>
      <c r="AT9" s="0"/>
      <c r="AU9" s="0"/>
      <c r="AV9" s="0"/>
      <c r="AW9" s="0"/>
      <c r="AX9" s="8" t="s">
        <f>=-SUM(AX2:AX7)</f>
      </c>
      <c r="AY9" s="0" t="s">
        <v>271</v>
      </c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8" t="s">
        <f>=-SUM(CE2:CE7)</f>
      </c>
      <c r="CF9" s="0" t="s">
        <v>271</v>
      </c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8" t="s">
        <f>=-SUM(CT2:CT7)</f>
      </c>
      <c r="CU9" s="0" t="s">
        <v>271</v>
      </c>
      <c r="CV9" s="0"/>
      <c r="CW9" s="0"/>
      <c r="CX9" s="0"/>
      <c r="CY9" s="0"/>
      <c r="CZ9" s="0"/>
      <c r="DA9" s="0"/>
      <c r="DB9" s="0"/>
      <c r="DC9" s="8" t="s">
        <f>=-SUM(DC2:DC7)</f>
      </c>
      <c r="DD9" s="0" t="s">
        <v>271</v>
      </c>
      <c r="DE9" s="0"/>
      <c r="DF9" s="0"/>
      <c r="DG9" s="0"/>
      <c r="DH9" s="11" t="n">
        <v>44167</v>
      </c>
      <c r="DI9" s="6" t="n">
        <v>-14002.485441</v>
      </c>
      <c r="DJ9" s="0" t="s">
        <v>270</v>
      </c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11" t="n">
        <v>44329</v>
      </c>
      <c r="EA9" s="6" t="n">
        <v>-1063.2144</v>
      </c>
      <c r="EB9" s="0" t="s">
        <v>270</v>
      </c>
    </row>
    <row collapsed="false" customFormat="false" customHeight="false" hidden="false" ht="12.1" outlineLevel="0" r="10">
      <c r="A10" s="0"/>
      <c r="B10" s="0"/>
      <c r="C10" s="0"/>
      <c r="D10" s="11" t="n">
        <v>44039</v>
      </c>
      <c r="E10" s="6" t="n">
        <v>5664</v>
      </c>
      <c r="F10" s="0" t="s">
        <v>267</v>
      </c>
      <c r="G10" s="0"/>
      <c r="H10" s="0"/>
      <c r="I10" s="0"/>
      <c r="J10" s="0"/>
      <c r="K10" s="0"/>
      <c r="L10" s="0"/>
      <c r="M10" s="0"/>
      <c r="N10" s="0"/>
      <c r="O10" s="0"/>
      <c r="P10" s="0"/>
      <c r="Q10" s="8" t="s">
        <f>=-SUM(Q2:Q8)</f>
      </c>
      <c r="R10" s="0" t="s">
        <v>271</v>
      </c>
      <c r="S10" s="0"/>
      <c r="T10" s="0"/>
      <c r="U10" s="0"/>
      <c r="V10" s="0"/>
      <c r="W10" s="0"/>
      <c r="X10" s="0"/>
      <c r="Y10" s="11" t="n">
        <v>44026</v>
      </c>
      <c r="Z10" s="6" t="n">
        <v>-123.808825</v>
      </c>
      <c r="AA10" s="0" t="s">
        <v>270</v>
      </c>
      <c r="AB10" s="0"/>
      <c r="AC10" s="0"/>
      <c r="AD10" s="0"/>
      <c r="AE10" s="0"/>
      <c r="AF10" s="8" t="s">
        <f>=-SUM(AF2:AF8)</f>
      </c>
      <c r="AG10" s="0" t="s">
        <v>271</v>
      </c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10" t="s">
        <f>=XIRR(DI2:DI9,DH2:DH9)</f>
      </c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11" t="n">
        <v>44329</v>
      </c>
      <c r="EA10" s="6" t="n">
        <v>-1063.2144</v>
      </c>
      <c r="EB10" s="0" t="s">
        <v>270</v>
      </c>
    </row>
    <row collapsed="false" customFormat="false" customHeight="false" hidden="false" ht="12.1" outlineLevel="0" r="11">
      <c r="A11" s="0"/>
      <c r="B11" s="0"/>
      <c r="C11" s="0"/>
      <c r="D11" s="11" t="n">
        <v>44096</v>
      </c>
      <c r="E11" s="6" t="n">
        <v>-5879.84</v>
      </c>
      <c r="F11" s="0" t="s">
        <v>270</v>
      </c>
      <c r="G11" s="0"/>
      <c r="H11" s="0"/>
      <c r="I11" s="0"/>
      <c r="J11" s="0"/>
      <c r="K11" s="0"/>
      <c r="L11" s="0"/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11" t="n">
        <v>44026</v>
      </c>
      <c r="Z11" s="6" t="n">
        <v>-123.808825</v>
      </c>
      <c r="AA11" s="0" t="s">
        <v>270</v>
      </c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8" t="s">
        <f>=-SUM(DI2:DI9)</f>
      </c>
      <c r="DJ11" s="0" t="s">
        <v>271</v>
      </c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11" t="n">
        <v>44329</v>
      </c>
      <c r="EA11" s="6" t="n">
        <v>-1063.2144</v>
      </c>
      <c r="EB11" s="0" t="s">
        <v>270</v>
      </c>
    </row>
    <row collapsed="false" customFormat="false" customHeight="false" hidden="false" ht="12.1" outlineLevel="0" r="12">
      <c r="A12" s="0"/>
      <c r="B12" s="0"/>
      <c r="C12" s="0"/>
      <c r="D12" s="11" t="n">
        <v>44096</v>
      </c>
      <c r="E12" s="6" t="n">
        <v>-21604.93</v>
      </c>
      <c r="F12" s="0" t="s">
        <v>270</v>
      </c>
      <c r="G12" s="0"/>
      <c r="H12" s="0"/>
      <c r="I12" s="0"/>
      <c r="J12" s="0"/>
      <c r="K12" s="0"/>
      <c r="L12" s="0"/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10" t="s">
        <f>=XIRR(Z2:Z11,Y2:Y11)</f>
      </c>
      <c r="AA12" s="0"/>
      <c r="AB12" s="0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11" t="n">
        <v>44329</v>
      </c>
      <c r="EA12" s="6" t="n">
        <v>-1063.2144</v>
      </c>
      <c r="EB12" s="0" t="s">
        <v>270</v>
      </c>
    </row>
    <row collapsed="false" customFormat="false" customHeight="false" hidden="false" ht="12.1" outlineLevel="0" r="13">
      <c r="A13" s="0"/>
      <c r="B13" s="0"/>
      <c r="C13" s="0"/>
      <c r="D13" s="11" t="n">
        <v>44096</v>
      </c>
      <c r="E13" s="6" t="n">
        <v>-455.2</v>
      </c>
      <c r="F13" s="0" t="s">
        <v>270</v>
      </c>
      <c r="G13" s="0"/>
      <c r="H13" s="0"/>
      <c r="I13" s="0"/>
      <c r="J13" s="0"/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8" t="s">
        <f>=-SUM(Z2:Z11)</f>
      </c>
      <c r="AA13" s="0" t="s">
        <v>271</v>
      </c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11" t="n">
        <v>44329</v>
      </c>
      <c r="EA13" s="6" t="n">
        <v>-1063.2144</v>
      </c>
      <c r="EB13" s="0" t="s">
        <v>270</v>
      </c>
    </row>
    <row collapsed="false" customFormat="false" customHeight="false" hidden="false" ht="12.1" outlineLevel="0" r="14">
      <c r="A14" s="0"/>
      <c r="B14" s="0"/>
      <c r="C14" s="0"/>
      <c r="D14" s="11" t="n">
        <v>44096</v>
      </c>
      <c r="E14" s="6" t="n">
        <v>-9104</v>
      </c>
      <c r="F14" s="0" t="s">
        <v>270</v>
      </c>
      <c r="G14" s="0"/>
      <c r="H14" s="0"/>
      <c r="I14" s="0"/>
      <c r="J14" s="0"/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10" t="s">
        <f>=XIRR(EA2:EA13,DZ2:DZ13)</f>
      </c>
      <c r="EB14" s="0"/>
    </row>
    <row collapsed="false" customFormat="false" customHeight="false" hidden="false" ht="12.1" outlineLevel="0" r="15">
      <c r="A15" s="0"/>
      <c r="B15" s="0"/>
      <c r="C15" s="0"/>
      <c r="D15" s="11" t="n">
        <v>44096</v>
      </c>
      <c r="E15" s="6" t="n">
        <v>-2048.4</v>
      </c>
      <c r="F15" s="0" t="s">
        <v>270</v>
      </c>
      <c r="G15" s="0"/>
      <c r="H15" s="0"/>
      <c r="I15" s="0"/>
      <c r="J15" s="0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8" t="s">
        <f>=-SUM(EA2:EA13)</f>
      </c>
      <c r="EB15" s="0" t="s">
        <v>271</v>
      </c>
    </row>
    <row collapsed="false" customFormat="false" customHeight="false" hidden="false" ht="12.1" outlineLevel="0" r="16">
      <c r="A16" s="0"/>
      <c r="B16" s="0"/>
      <c r="C16" s="0"/>
      <c r="D16" s="11" t="n">
        <v>44096</v>
      </c>
      <c r="E16" s="6" t="n">
        <v>-1024.2</v>
      </c>
      <c r="F16" s="0" t="s">
        <v>270</v>
      </c>
    </row>
    <row collapsed="false" customFormat="false" customHeight="false" hidden="false" ht="12.1" outlineLevel="0" r="17">
      <c r="A17" s="0"/>
      <c r="B17" s="0"/>
      <c r="C17" s="0"/>
      <c r="D17" s="11" t="n">
        <v>44096</v>
      </c>
      <c r="E17" s="6" t="n">
        <v>-2446.7</v>
      </c>
      <c r="F17" s="0" t="s">
        <v>270</v>
      </c>
    </row>
    <row collapsed="false" customFormat="false" customHeight="false" hidden="false" ht="12.1" outlineLevel="0" r="18">
      <c r="A18" s="0"/>
      <c r="B18" s="0"/>
      <c r="C18" s="0"/>
      <c r="D18" s="11" t="n">
        <v>44096</v>
      </c>
      <c r="E18" s="6" t="n">
        <v>-113.8</v>
      </c>
      <c r="F18" s="0" t="s">
        <v>270</v>
      </c>
    </row>
    <row collapsed="false" customFormat="false" customHeight="false" hidden="false" ht="12.1" outlineLevel="0" r="19">
      <c r="A19" s="0"/>
      <c r="B19" s="0"/>
      <c r="C19" s="0"/>
      <c r="D19" s="11" t="n">
        <v>44096</v>
      </c>
      <c r="E19" s="6" t="n">
        <v>-5690</v>
      </c>
      <c r="F19" s="0" t="s">
        <v>270</v>
      </c>
    </row>
    <row collapsed="false" customFormat="false" customHeight="false" hidden="false" ht="12.1" outlineLevel="0" r="20">
      <c r="A20" s="0"/>
      <c r="B20" s="0"/>
      <c r="C20" s="0"/>
      <c r="D20" s="11" t="n">
        <v>44096</v>
      </c>
      <c r="E20" s="6" t="n">
        <v>-2845</v>
      </c>
      <c r="F20" s="0" t="s">
        <v>270</v>
      </c>
    </row>
    <row collapsed="false" customFormat="false" customHeight="false" hidden="false" ht="12.1" outlineLevel="0" r="21">
      <c r="A21" s="0"/>
      <c r="B21" s="0"/>
      <c r="C21" s="0"/>
      <c r="D21" s="0"/>
      <c r="E21" s="10" t="s">
        <f>=XIRR(E2:E20,D2:D20)</f>
      </c>
      <c r="F21" s="0"/>
    </row>
    <row collapsed="false" customFormat="false" customHeight="false" hidden="false" ht="12.1" outlineLevel="0" r="22">
      <c r="A22" s="0"/>
      <c r="B22" s="0"/>
      <c r="C22" s="0"/>
      <c r="D22" s="0"/>
      <c r="E22" s="8" t="s">
        <f>=-SUM(E2:E20)</f>
      </c>
      <c r="F22" s="0" t="s">
        <v>271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N1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318</v>
      </c>
      <c r="C1" s="0"/>
      <c r="D1" s="0"/>
      <c r="E1" s="3" t="s">
        <v>319</v>
      </c>
      <c r="F1" s="0"/>
      <c r="G1" s="0"/>
      <c r="H1" s="3" t="s">
        <v>320</v>
      </c>
      <c r="I1" s="0"/>
      <c r="J1" s="0"/>
      <c r="K1" s="3" t="s">
        <v>321</v>
      </c>
      <c r="L1" s="0"/>
      <c r="M1" s="0"/>
      <c r="N1" s="3" t="s">
        <v>322</v>
      </c>
      <c r="O1" s="0"/>
      <c r="P1" s="0"/>
      <c r="Q1" s="3" t="s">
        <v>323</v>
      </c>
      <c r="R1" s="0"/>
      <c r="S1" s="0"/>
      <c r="T1" s="3" t="s">
        <v>324</v>
      </c>
      <c r="U1" s="0"/>
      <c r="V1" s="0"/>
      <c r="W1" s="3" t="s">
        <v>325</v>
      </c>
      <c r="X1" s="0"/>
      <c r="Y1" s="0"/>
      <c r="Z1" s="3" t="s">
        <v>326</v>
      </c>
      <c r="AA1" s="0"/>
      <c r="AB1" s="0"/>
      <c r="AC1" s="3" t="s">
        <v>327</v>
      </c>
      <c r="AD1" s="0"/>
      <c r="AE1" s="0"/>
      <c r="AF1" s="3" t="s">
        <v>328</v>
      </c>
      <c r="AG1" s="0"/>
      <c r="AH1" s="0"/>
      <c r="AI1" s="3" t="s">
        <v>329</v>
      </c>
      <c r="AJ1" s="0"/>
      <c r="AK1" s="0"/>
      <c r="AL1" s="3" t="s">
        <v>330</v>
      </c>
      <c r="AM1" s="0"/>
      <c r="AN1" s="0"/>
      <c r="AO1" s="3" t="s">
        <v>331</v>
      </c>
      <c r="AP1" s="0"/>
      <c r="AQ1" s="0"/>
      <c r="AR1" s="3" t="s">
        <v>332</v>
      </c>
      <c r="AS1" s="0"/>
      <c r="AT1" s="0"/>
      <c r="AU1" s="3" t="s">
        <v>333</v>
      </c>
      <c r="AV1" s="0"/>
      <c r="AW1" s="0"/>
      <c r="AX1" s="3" t="s">
        <v>334</v>
      </c>
      <c r="AY1" s="0"/>
      <c r="AZ1" s="0"/>
      <c r="BA1" s="3" t="s">
        <v>335</v>
      </c>
      <c r="BB1" s="0"/>
      <c r="BC1" s="0"/>
      <c r="BD1" s="3" t="s">
        <v>336</v>
      </c>
      <c r="BE1" s="0"/>
      <c r="BF1" s="0"/>
      <c r="BG1" s="3" t="s">
        <v>337</v>
      </c>
      <c r="BH1" s="0"/>
      <c r="BI1" s="0"/>
      <c r="BJ1" s="3" t="s">
        <v>338</v>
      </c>
      <c r="BK1" s="0"/>
      <c r="BL1" s="0"/>
      <c r="BM1" s="3" t="s">
        <v>339</v>
      </c>
      <c r="BN1" s="0"/>
    </row>
    <row collapsed="false" customFormat="false" customHeight="false" hidden="false" ht="12.1" outlineLevel="0" r="2">
      <c r="A2" s="11" t="n">
        <v>44032</v>
      </c>
      <c r="B2" s="6" t="n">
        <v>1</v>
      </c>
      <c r="C2" s="6" t="n">
        <v>2620.84</v>
      </c>
      <c r="D2" s="11" t="n">
        <v>44099</v>
      </c>
      <c r="E2" s="6" t="n">
        <v>20</v>
      </c>
      <c r="F2" s="6" t="n">
        <v>4584.0906976744</v>
      </c>
      <c r="G2" s="11" t="n">
        <v>44028</v>
      </c>
      <c r="H2" s="6" t="n">
        <v>3</v>
      </c>
      <c r="I2" s="6" t="n">
        <v>2655.74</v>
      </c>
      <c r="J2" s="11" t="n">
        <v>44273</v>
      </c>
      <c r="K2" s="6" t="n">
        <v>4</v>
      </c>
      <c r="L2" s="6" t="n">
        <v>9714.86</v>
      </c>
      <c r="M2" s="11" t="n">
        <v>44127</v>
      </c>
      <c r="N2" s="6" t="n">
        <v>20000</v>
      </c>
      <c r="O2" s="6" t="n">
        <v>4672.34</v>
      </c>
      <c r="P2" s="11" t="n">
        <v>43979</v>
      </c>
      <c r="Q2" s="6" t="n">
        <v>10</v>
      </c>
      <c r="R2" s="6" t="n">
        <v>1384.94</v>
      </c>
      <c r="S2" s="11" t="n">
        <v>43997</v>
      </c>
      <c r="T2" s="6" t="n">
        <v>10</v>
      </c>
      <c r="U2" s="6" t="n">
        <v>1163.58</v>
      </c>
      <c r="V2" s="11" t="n">
        <v>44022</v>
      </c>
      <c r="W2" s="6" t="n">
        <v>1</v>
      </c>
      <c r="X2" s="6" t="n">
        <v>5109.28</v>
      </c>
      <c r="Y2" s="11" t="n">
        <v>43948</v>
      </c>
      <c r="Z2" s="6" t="n">
        <v>1</v>
      </c>
      <c r="AA2" s="6" t="n">
        <v>1007.01</v>
      </c>
      <c r="AB2" s="11" t="n">
        <v>44053</v>
      </c>
      <c r="AC2" s="6" t="n">
        <v>200</v>
      </c>
      <c r="AD2" s="6" t="n">
        <v>4053.23</v>
      </c>
      <c r="AE2" s="11" t="n">
        <v>44032</v>
      </c>
      <c r="AF2" s="6" t="n">
        <v>200</v>
      </c>
      <c r="AG2" s="6" t="n">
        <v>2194.56</v>
      </c>
      <c r="AH2" s="11" t="n">
        <v>44251</v>
      </c>
      <c r="AI2" s="6" t="n">
        <v>13</v>
      </c>
      <c r="AJ2" s="6" t="n">
        <v>43590.220527</v>
      </c>
      <c r="AK2" s="11" t="n">
        <v>44330</v>
      </c>
      <c r="AL2" s="6" t="n">
        <v>2</v>
      </c>
      <c r="AM2" s="6" t="n">
        <v>1927.77</v>
      </c>
      <c r="AN2" s="11" t="n">
        <v>44160</v>
      </c>
      <c r="AO2" s="6" t="n">
        <v>1</v>
      </c>
      <c r="AP2" s="6" t="n">
        <v>3189.59</v>
      </c>
      <c r="AQ2" s="11" t="n">
        <v>44251</v>
      </c>
      <c r="AR2" s="6" t="n">
        <v>1</v>
      </c>
      <c r="AS2" s="6" t="n">
        <v>4984.49</v>
      </c>
      <c r="AT2" s="11" t="n">
        <v>44799</v>
      </c>
      <c r="AU2" s="6" t="n">
        <v>2</v>
      </c>
      <c r="AV2" s="6" t="n">
        <v>1815</v>
      </c>
      <c r="AW2" s="11" t="n">
        <v>44014</v>
      </c>
      <c r="AX2" s="6" t="n">
        <v>1</v>
      </c>
      <c r="AY2" s="6" t="n">
        <v>4229.65</v>
      </c>
      <c r="AZ2" s="11" t="n">
        <v>44166</v>
      </c>
      <c r="BA2" s="6" t="n">
        <v>1</v>
      </c>
      <c r="BB2" s="6" t="n">
        <v>2795.9</v>
      </c>
      <c r="BC2" s="11" t="n">
        <v>43966</v>
      </c>
      <c r="BD2" s="6" t="n">
        <v>10</v>
      </c>
      <c r="BE2" s="6" t="n">
        <v>1863.27</v>
      </c>
      <c r="BF2" s="11" t="n">
        <v>43948</v>
      </c>
      <c r="BG2" s="6" t="n">
        <v>20</v>
      </c>
      <c r="BH2" s="6" t="n">
        <v>1753.24</v>
      </c>
      <c r="BI2" s="11" t="n">
        <v>43857</v>
      </c>
      <c r="BJ2" s="6" t="n">
        <v>10</v>
      </c>
      <c r="BK2" s="6" t="n">
        <v>1090.26</v>
      </c>
      <c r="BL2" s="11" t="n">
        <v>43983</v>
      </c>
      <c r="BM2" s="6" t="n">
        <v>10</v>
      </c>
      <c r="BN2" s="6" t="n">
        <v>3527.55</v>
      </c>
    </row>
    <row collapsed="false" customFormat="false" customHeight="false" hidden="false" ht="12.1" outlineLevel="0" r="3">
      <c r="A3" s="11" t="n">
        <v>44231</v>
      </c>
      <c r="B3" s="6" t="n">
        <v>1</v>
      </c>
      <c r="C3" s="6" t="n">
        <v>3663.83</v>
      </c>
      <c r="D3" s="11" t="n">
        <v>44144</v>
      </c>
      <c r="E3" s="6" t="n">
        <v>10</v>
      </c>
      <c r="F3" s="6" t="n">
        <v>2284.24</v>
      </c>
      <c r="G3" s="11" t="n">
        <v>44028</v>
      </c>
      <c r="H3" s="6" t="n">
        <v>1</v>
      </c>
      <c r="I3" s="6" t="n">
        <v>881.04</v>
      </c>
      <c r="J3" s="11" t="n">
        <v>44288</v>
      </c>
      <c r="K3" s="6" t="n">
        <v>1</v>
      </c>
      <c r="L3" s="6" t="n">
        <v>2365.58</v>
      </c>
      <c r="M3" s="11" t="n">
        <v>44127</v>
      </c>
      <c r="N3" s="6" t="n">
        <v>10000</v>
      </c>
      <c r="O3" s="6" t="n">
        <v>2330.16</v>
      </c>
      <c r="P3" s="11" t="n">
        <v>44028</v>
      </c>
      <c r="Q3" s="6" t="n">
        <v>10</v>
      </c>
      <c r="R3" s="6" t="n">
        <v>1381.53</v>
      </c>
      <c r="S3" s="11" t="n">
        <v>44032</v>
      </c>
      <c r="T3" s="6" t="n">
        <v>10</v>
      </c>
      <c r="U3" s="6" t="n">
        <v>1261.17</v>
      </c>
      <c r="V3" s="0"/>
      <c r="W3" s="5" t="s">
        <f>=SUM(X2:X2)/SUM(W2:W2)</f>
      </c>
      <c r="X3" s="0" t="s">
        <v>11</v>
      </c>
      <c r="Y3" s="11" t="n">
        <v>44056</v>
      </c>
      <c r="Z3" s="6" t="n">
        <v>1</v>
      </c>
      <c r="AA3" s="6" t="n">
        <v>1148.77</v>
      </c>
      <c r="AB3" s="11" t="n">
        <v>44312</v>
      </c>
      <c r="AC3" s="6" t="n">
        <v>100</v>
      </c>
      <c r="AD3" s="6" t="n">
        <v>3604.98</v>
      </c>
      <c r="AE3" s="11" t="n">
        <v>44035</v>
      </c>
      <c r="AF3" s="6" t="n">
        <v>200</v>
      </c>
      <c r="AG3" s="6" t="n">
        <v>2191.56</v>
      </c>
      <c r="AH3" s="11" t="n">
        <v>44251</v>
      </c>
      <c r="AI3" s="6" t="n">
        <v>1</v>
      </c>
      <c r="AJ3" s="6" t="n">
        <v>3352.183323</v>
      </c>
      <c r="AK3" s="11" t="n">
        <v>44333</v>
      </c>
      <c r="AL3" s="6" t="n">
        <v>2</v>
      </c>
      <c r="AM3" s="6" t="n">
        <v>1924.76</v>
      </c>
      <c r="AN3" s="0"/>
      <c r="AO3" s="5" t="s">
        <f>=SUM(AP2:AP2)/SUM(AO2:AO2)</f>
      </c>
      <c r="AP3" s="0" t="s">
        <v>11</v>
      </c>
      <c r="AQ3" s="0"/>
      <c r="AR3" s="5" t="s">
        <f>=SUM(AS2:AS2)/SUM(AR2:AR2)</f>
      </c>
      <c r="AS3" s="0" t="s">
        <v>11</v>
      </c>
      <c r="AT3" s="0"/>
      <c r="AU3" s="5" t="s">
        <f>=SUM(AV2:AV2)/SUM(AU2:AU2)</f>
      </c>
      <c r="AV3" s="0" t="s">
        <v>11</v>
      </c>
      <c r="AW3" s="0"/>
      <c r="AX3" s="5" t="s">
        <f>=SUM(AY2:AY2)/SUM(AX2:AX2)</f>
      </c>
      <c r="AY3" s="0" t="s">
        <v>11</v>
      </c>
      <c r="AZ3" s="0"/>
      <c r="BA3" s="5" t="s">
        <f>=SUM(BB2:BB2)/SUM(BA2:BA2)</f>
      </c>
      <c r="BB3" s="0" t="s">
        <v>11</v>
      </c>
      <c r="BC3" s="11" t="n">
        <v>44028</v>
      </c>
      <c r="BD3" s="6" t="n">
        <v>10</v>
      </c>
      <c r="BE3" s="6" t="n">
        <v>1829.37</v>
      </c>
      <c r="BF3" s="11" t="n">
        <v>44029</v>
      </c>
      <c r="BG3" s="6" t="n">
        <v>20</v>
      </c>
      <c r="BH3" s="6" t="n">
        <v>2261.16</v>
      </c>
      <c r="BI3" s="11" t="n">
        <v>43920</v>
      </c>
      <c r="BJ3" s="6" t="n">
        <v>10</v>
      </c>
      <c r="BK3" s="6" t="n">
        <v>660.38</v>
      </c>
      <c r="BL3" s="11" t="n">
        <v>44334</v>
      </c>
      <c r="BM3" s="6" t="n">
        <v>2</v>
      </c>
      <c r="BN3" s="6" t="n">
        <v>1280.23</v>
      </c>
    </row>
    <row collapsed="false" customFormat="false" customHeight="false" hidden="false" ht="12.1" outlineLevel="0" r="4">
      <c r="A4" s="11" t="n">
        <v>44251</v>
      </c>
      <c r="B4" s="6" t="n">
        <v>1</v>
      </c>
      <c r="C4" s="6" t="n">
        <v>3936.97</v>
      </c>
      <c r="D4" s="11" t="n">
        <v>44231</v>
      </c>
      <c r="E4" s="6" t="n">
        <v>20</v>
      </c>
      <c r="F4" s="6" t="n">
        <v>5309.85</v>
      </c>
      <c r="G4" s="11" t="n">
        <v>44046</v>
      </c>
      <c r="H4" s="6" t="n">
        <v>1</v>
      </c>
      <c r="I4" s="6" t="n">
        <v>919.26</v>
      </c>
      <c r="J4" s="0"/>
      <c r="K4" s="5" t="s">
        <f>=SUM(L2:L3)/SUM(K2:K3)</f>
      </c>
      <c r="L4" s="0" t="s">
        <v>11</v>
      </c>
      <c r="M4" s="0"/>
      <c r="N4" s="5" t="s">
        <f>=SUM(O2:O3)/SUM(N2:N3)</f>
      </c>
      <c r="O4" s="0" t="s">
        <v>11</v>
      </c>
      <c r="P4" s="11" t="n">
        <v>44046</v>
      </c>
      <c r="Q4" s="6" t="n">
        <v>10</v>
      </c>
      <c r="R4" s="6" t="n">
        <v>1456.93</v>
      </c>
      <c r="S4" s="11" t="n">
        <v>44119</v>
      </c>
      <c r="T4" s="6" t="n">
        <v>10</v>
      </c>
      <c r="U4" s="6" t="n">
        <v>1502.55</v>
      </c>
      <c r="V4" s="0"/>
      <c r="W4" s="6" t="n">
        <v>6194.5</v>
      </c>
      <c r="X4" s="0" t="s">
        <v>340</v>
      </c>
      <c r="Y4" s="11" t="n">
        <v>44144</v>
      </c>
      <c r="Z4" s="6" t="n">
        <v>1</v>
      </c>
      <c r="AA4" s="6" t="n">
        <v>1176.99</v>
      </c>
      <c r="AB4" s="11" t="n">
        <v>44320</v>
      </c>
      <c r="AC4" s="6" t="n">
        <v>100</v>
      </c>
      <c r="AD4" s="6" t="n">
        <v>3361.45</v>
      </c>
      <c r="AE4" s="11" t="n">
        <v>44039</v>
      </c>
      <c r="AF4" s="6" t="n">
        <v>200</v>
      </c>
      <c r="AG4" s="6" t="n">
        <v>1900.95</v>
      </c>
      <c r="AH4" s="0"/>
      <c r="AI4" s="5" t="s">
        <f>=SUM(AJ2:AJ3)/SUM(AI2:AI3)</f>
      </c>
      <c r="AJ4" s="0" t="s">
        <v>11</v>
      </c>
      <c r="AK4" s="11" t="n">
        <v>44334</v>
      </c>
      <c r="AL4" s="6" t="n">
        <v>4</v>
      </c>
      <c r="AM4" s="6" t="n">
        <v>3765.26</v>
      </c>
      <c r="AN4" s="0"/>
      <c r="AO4" s="6" t="n">
        <v>4135</v>
      </c>
      <c r="AP4" s="0" t="s">
        <v>340</v>
      </c>
      <c r="AQ4" s="0"/>
      <c r="AR4" s="6" t="n">
        <v>4071.2</v>
      </c>
      <c r="AS4" s="0" t="s">
        <v>340</v>
      </c>
      <c r="AT4" s="0"/>
      <c r="AU4" s="6" t="n">
        <v>1673.5</v>
      </c>
      <c r="AV4" s="0" t="s">
        <v>340</v>
      </c>
      <c r="AW4" s="0"/>
      <c r="AX4" s="6" t="n">
        <v>2969</v>
      </c>
      <c r="AY4" s="0" t="s">
        <v>340</v>
      </c>
      <c r="AZ4" s="0"/>
      <c r="BA4" s="6" t="n">
        <v>2581.5</v>
      </c>
      <c r="BB4" s="0" t="s">
        <v>340</v>
      </c>
      <c r="BC4" s="0"/>
      <c r="BD4" s="5" t="s">
        <f>=SUM(BE2:BE3)/SUM(BD2:BD3)</f>
      </c>
      <c r="BE4" s="0" t="s">
        <v>11</v>
      </c>
      <c r="BF4" s="0"/>
      <c r="BG4" s="5" t="s">
        <f>=SUM(BH2:BH3)/SUM(BG2:BG3)</f>
      </c>
      <c r="BH4" s="0" t="s">
        <v>11</v>
      </c>
      <c r="BI4" s="0"/>
      <c r="BJ4" s="5" t="s">
        <f>=SUM(BK2:BK3)/SUM(BJ2:BJ3)</f>
      </c>
      <c r="BK4" s="0" t="s">
        <v>11</v>
      </c>
      <c r="BL4" s="0"/>
      <c r="BM4" s="5" t="s">
        <f>=SUM(BN2:BN3)/SUM(BM2:BM3)</f>
      </c>
      <c r="BN4" s="0" t="s">
        <v>11</v>
      </c>
    </row>
    <row collapsed="false" customFormat="false" customHeight="false" hidden="false" ht="12.1" outlineLevel="0" r="5">
      <c r="A5" s="11" t="n">
        <v>44273</v>
      </c>
      <c r="B5" s="6" t="n">
        <v>1</v>
      </c>
      <c r="C5" s="6" t="n">
        <v>3987.99</v>
      </c>
      <c r="D5" s="11" t="n">
        <v>44273</v>
      </c>
      <c r="E5" s="6" t="n">
        <v>20</v>
      </c>
      <c r="F5" s="6" t="n">
        <v>5687.04</v>
      </c>
      <c r="G5" s="11" t="n">
        <v>44159</v>
      </c>
      <c r="H5" s="6" t="n">
        <v>1</v>
      </c>
      <c r="I5" s="6" t="n">
        <v>1129.16</v>
      </c>
      <c r="J5" s="0"/>
      <c r="K5" s="6" t="n">
        <v>3132</v>
      </c>
      <c r="L5" s="0" t="s">
        <v>340</v>
      </c>
      <c r="M5" s="0"/>
      <c r="N5" s="6" t="n">
        <v>0.4666</v>
      </c>
      <c r="O5" s="0" t="s">
        <v>340</v>
      </c>
      <c r="P5" s="11" t="n">
        <v>44133</v>
      </c>
      <c r="Q5" s="6" t="n">
        <v>10</v>
      </c>
      <c r="R5" s="6" t="n">
        <v>1779.69</v>
      </c>
      <c r="S5" s="11" t="n">
        <v>44144</v>
      </c>
      <c r="T5" s="6" t="n">
        <v>10</v>
      </c>
      <c r="U5" s="6" t="n">
        <v>1410</v>
      </c>
      <c r="V5" s="0"/>
      <c r="W5" s="6" t="n">
        <v>1</v>
      </c>
      <c r="X5" s="0" t="s">
        <v>341</v>
      </c>
      <c r="Y5" s="11" t="n">
        <v>44320</v>
      </c>
      <c r="Z5" s="6" t="n">
        <v>2</v>
      </c>
      <c r="AA5" s="6" t="n">
        <v>2805.19</v>
      </c>
      <c r="AB5" s="0"/>
      <c r="AC5" s="5" t="s">
        <f>=SUM(AD2:AD4)/SUM(AC2:AC4)</f>
      </c>
      <c r="AD5" s="0" t="s">
        <v>11</v>
      </c>
      <c r="AE5" s="0"/>
      <c r="AF5" s="5" t="s">
        <f>=SUM(AG2:AG4)/SUM(AF2:AF4)</f>
      </c>
      <c r="AG5" s="0" t="s">
        <v>11</v>
      </c>
      <c r="AH5" s="0"/>
      <c r="AI5" s="6" t="n">
        <v>3.999</v>
      </c>
      <c r="AJ5" s="0" t="s">
        <v>340</v>
      </c>
      <c r="AK5" s="11" t="n">
        <v>44350</v>
      </c>
      <c r="AL5" s="6" t="n">
        <v>1</v>
      </c>
      <c r="AM5" s="6" t="n">
        <v>902.7</v>
      </c>
      <c r="AN5" s="0"/>
      <c r="AO5" s="6" t="n">
        <v>1</v>
      </c>
      <c r="AP5" s="0" t="s">
        <v>341</v>
      </c>
      <c r="AQ5" s="0"/>
      <c r="AR5" s="6" t="n">
        <v>1</v>
      </c>
      <c r="AS5" s="0" t="s">
        <v>341</v>
      </c>
      <c r="AT5" s="0"/>
      <c r="AU5" s="6" t="n">
        <v>2</v>
      </c>
      <c r="AV5" s="0" t="s">
        <v>341</v>
      </c>
      <c r="AW5" s="0"/>
      <c r="AX5" s="6" t="n">
        <v>1</v>
      </c>
      <c r="AY5" s="0" t="s">
        <v>341</v>
      </c>
      <c r="AZ5" s="0"/>
      <c r="BA5" s="6" t="n">
        <v>1</v>
      </c>
      <c r="BB5" s="0" t="s">
        <v>341</v>
      </c>
      <c r="BC5" s="0"/>
      <c r="BD5" s="6" t="n">
        <v>120.04</v>
      </c>
      <c r="BE5" s="0" t="s">
        <v>340</v>
      </c>
      <c r="BF5" s="0"/>
      <c r="BG5" s="6" t="n">
        <v>51.02</v>
      </c>
      <c r="BH5" s="0" t="s">
        <v>340</v>
      </c>
      <c r="BI5" s="0"/>
      <c r="BJ5" s="6" t="n">
        <v>54.88</v>
      </c>
      <c r="BK5" s="0" t="s">
        <v>340</v>
      </c>
      <c r="BL5" s="0"/>
      <c r="BM5" s="6" t="n">
        <v>63.45</v>
      </c>
      <c r="BN5" s="0" t="s">
        <v>340</v>
      </c>
    </row>
    <row collapsed="false" customFormat="false" customHeight="false" hidden="false" ht="12.1" outlineLevel="0" r="6">
      <c r="A6" s="11" t="n">
        <v>44320</v>
      </c>
      <c r="B6" s="6" t="n">
        <v>1</v>
      </c>
      <c r="C6" s="6" t="n">
        <v>4372.08</v>
      </c>
      <c r="D6" s="11" t="n">
        <v>44320</v>
      </c>
      <c r="E6" s="6" t="n">
        <v>10</v>
      </c>
      <c r="F6" s="6" t="n">
        <v>3022.64</v>
      </c>
      <c r="G6" s="11" t="n">
        <v>44231</v>
      </c>
      <c r="H6" s="6" t="n">
        <v>1</v>
      </c>
      <c r="I6" s="6" t="n">
        <v>1310.45</v>
      </c>
      <c r="J6" s="0"/>
      <c r="K6" s="6" t="n">
        <v>5</v>
      </c>
      <c r="L6" s="0" t="s">
        <v>341</v>
      </c>
      <c r="M6" s="0"/>
      <c r="N6" s="6" t="n">
        <v>30000</v>
      </c>
      <c r="O6" s="0" t="s">
        <v>341</v>
      </c>
      <c r="P6" s="11" t="n">
        <v>44161</v>
      </c>
      <c r="Q6" s="6" t="n">
        <v>10</v>
      </c>
      <c r="R6" s="6" t="n">
        <v>1973.19</v>
      </c>
      <c r="S6" s="0"/>
      <c r="T6" s="5" t="s">
        <f>=SUM(U2:U5)/SUM(T2:T5)</f>
      </c>
      <c r="U6" s="0" t="s">
        <v>11</v>
      </c>
      <c r="V6" s="0"/>
      <c r="W6" s="5" t="s">
        <f>=W5*(ABS(W4)-ABS(W3))</f>
      </c>
      <c r="X6" s="0" t="s">
        <v>342</v>
      </c>
      <c r="Y6" s="0"/>
      <c r="Z6" s="5" t="s">
        <f>=SUM(AA2:AA5)/SUM(Z2:Z5)</f>
      </c>
      <c r="AA6" s="0" t="s">
        <v>11</v>
      </c>
      <c r="AB6" s="0"/>
      <c r="AC6" s="6" t="n">
        <v>13.33</v>
      </c>
      <c r="AD6" s="0" t="s">
        <v>340</v>
      </c>
      <c r="AE6" s="0"/>
      <c r="AF6" s="6" t="n">
        <v>8.52</v>
      </c>
      <c r="AG6" s="0" t="s">
        <v>340</v>
      </c>
      <c r="AH6" s="0"/>
      <c r="AI6" s="6" t="n">
        <v>14</v>
      </c>
      <c r="AJ6" s="0" t="s">
        <v>341</v>
      </c>
      <c r="AK6" s="11" t="n">
        <v>44350</v>
      </c>
      <c r="AL6" s="6" t="n">
        <v>1</v>
      </c>
      <c r="AM6" s="6" t="n">
        <v>902.7</v>
      </c>
      <c r="AN6" s="0"/>
      <c r="AO6" s="5" t="s">
        <f>=AO5*(ABS(AO4)-ABS(AO3))</f>
      </c>
      <c r="AP6" s="0" t="s">
        <v>342</v>
      </c>
      <c r="AQ6" s="0"/>
      <c r="AR6" s="5" t="s">
        <f>=AR5*(ABS(AR4)-ABS(AR3))</f>
      </c>
      <c r="AS6" s="0" t="s">
        <v>342</v>
      </c>
      <c r="AT6" s="0"/>
      <c r="AU6" s="5" t="s">
        <f>=AU5*(ABS(AU4)-ABS(AU3))</f>
      </c>
      <c r="AV6" s="0" t="s">
        <v>342</v>
      </c>
      <c r="AW6" s="0"/>
      <c r="AX6" s="5" t="s">
        <f>=AX5*(ABS(AX4)-ABS(AX3))</f>
      </c>
      <c r="AY6" s="0" t="s">
        <v>342</v>
      </c>
      <c r="AZ6" s="0"/>
      <c r="BA6" s="5" t="s">
        <f>=BA5*(ABS(BA4)-ABS(BA3))</f>
      </c>
      <c r="BB6" s="0" t="s">
        <v>342</v>
      </c>
      <c r="BC6" s="0"/>
      <c r="BD6" s="6" t="n">
        <v>20</v>
      </c>
      <c r="BE6" s="0" t="s">
        <v>341</v>
      </c>
      <c r="BF6" s="0"/>
      <c r="BG6" s="6" t="n">
        <v>40</v>
      </c>
      <c r="BH6" s="0" t="s">
        <v>341</v>
      </c>
      <c r="BI6" s="0"/>
      <c r="BJ6" s="6" t="n">
        <v>20</v>
      </c>
      <c r="BK6" s="0" t="s">
        <v>341</v>
      </c>
      <c r="BL6" s="0"/>
      <c r="BM6" s="6" t="n">
        <v>12</v>
      </c>
      <c r="BN6" s="0" t="s">
        <v>341</v>
      </c>
    </row>
    <row collapsed="false" customFormat="false" customHeight="false" hidden="false" ht="12.1" outlineLevel="0" r="7">
      <c r="A7" s="0"/>
      <c r="B7" s="5" t="s">
        <f>=SUM(C2:C6)/SUM(B2:B6)</f>
      </c>
      <c r="C7" s="0" t="s">
        <v>11</v>
      </c>
      <c r="D7" s="0"/>
      <c r="E7" s="5" t="s">
        <f>=SUM(F2:F6)/SUM(E2:E6)</f>
      </c>
      <c r="F7" s="0" t="s">
        <v>11</v>
      </c>
      <c r="G7" s="11" t="n">
        <v>44273</v>
      </c>
      <c r="H7" s="6" t="n">
        <v>1</v>
      </c>
      <c r="I7" s="6" t="n">
        <v>1427.31</v>
      </c>
      <c r="J7" s="0"/>
      <c r="K7" s="5" t="s">
        <f>=K6*(ABS(K5)-ABS(K4))</f>
      </c>
      <c r="L7" s="0" t="s">
        <v>342</v>
      </c>
      <c r="M7" s="0"/>
      <c r="N7" s="5" t="s">
        <f>=N6*(ABS(N5)-ABS(N4))</f>
      </c>
      <c r="O7" s="0" t="s">
        <v>342</v>
      </c>
      <c r="P7" s="11" t="n">
        <v>44273</v>
      </c>
      <c r="Q7" s="6" t="n">
        <v>50</v>
      </c>
      <c r="R7" s="6" t="n">
        <v>10838.42</v>
      </c>
      <c r="S7" s="0"/>
      <c r="T7" s="6" t="n">
        <v>167.94</v>
      </c>
      <c r="U7" s="0" t="s">
        <v>340</v>
      </c>
      <c r="V7" s="0"/>
      <c r="W7" s="0"/>
      <c r="X7" s="0"/>
      <c r="Y7" s="0"/>
      <c r="Z7" s="6" t="n">
        <v>1110.2</v>
      </c>
      <c r="AA7" s="0" t="s">
        <v>340</v>
      </c>
      <c r="AB7" s="0"/>
      <c r="AC7" s="6" t="n">
        <v>400</v>
      </c>
      <c r="AD7" s="0" t="s">
        <v>341</v>
      </c>
      <c r="AE7" s="0"/>
      <c r="AF7" s="6" t="n">
        <v>600</v>
      </c>
      <c r="AG7" s="0" t="s">
        <v>341</v>
      </c>
      <c r="AH7" s="0"/>
      <c r="AI7" s="5" t="s">
        <f>=AI6*(ABS(AI5)-ABS(AI4))</f>
      </c>
      <c r="AJ7" s="0" t="s">
        <v>342</v>
      </c>
      <c r="AK7" s="11" t="n">
        <v>44350</v>
      </c>
      <c r="AL7" s="6" t="n">
        <v>1</v>
      </c>
      <c r="AM7" s="6" t="n">
        <v>891.17</v>
      </c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5" t="s">
        <f>=BD6*(ABS(BD5)-ABS(BD4))</f>
      </c>
      <c r="BE7" s="0" t="s">
        <v>342</v>
      </c>
      <c r="BF7" s="0"/>
      <c r="BG7" s="5" t="s">
        <f>=BG6*(ABS(BG5)-ABS(BG4))</f>
      </c>
      <c r="BH7" s="0" t="s">
        <v>342</v>
      </c>
      <c r="BI7" s="0"/>
      <c r="BJ7" s="5" t="s">
        <f>=BJ6*(ABS(BJ5)-ABS(BJ4))</f>
      </c>
      <c r="BK7" s="0" t="s">
        <v>342</v>
      </c>
      <c r="BL7" s="0"/>
      <c r="BM7" s="5" t="s">
        <f>=BM6*(ABS(BM5)-ABS(BM4))</f>
      </c>
      <c r="BN7" s="0" t="s">
        <v>342</v>
      </c>
    </row>
    <row collapsed="false" customFormat="false" customHeight="false" hidden="false" ht="12.1" outlineLevel="0" r="8">
      <c r="A8" s="0"/>
      <c r="B8" s="6" t="n">
        <v>6952</v>
      </c>
      <c r="C8" s="0" t="s">
        <v>340</v>
      </c>
      <c r="D8" s="0"/>
      <c r="E8" s="6" t="n">
        <v>294.77</v>
      </c>
      <c r="F8" s="0" t="s">
        <v>340</v>
      </c>
      <c r="G8" s="11" t="n">
        <v>44281</v>
      </c>
      <c r="H8" s="6" t="n">
        <v>3</v>
      </c>
      <c r="I8" s="6" t="n">
        <v>4259.13</v>
      </c>
      <c r="J8" s="0"/>
      <c r="K8" s="0"/>
      <c r="L8" s="0"/>
      <c r="M8" s="0"/>
      <c r="N8" s="0"/>
      <c r="O8" s="0"/>
      <c r="P8" s="11" t="n">
        <v>44320</v>
      </c>
      <c r="Q8" s="6" t="n">
        <v>10</v>
      </c>
      <c r="R8" s="6" t="n">
        <v>2646.72</v>
      </c>
      <c r="S8" s="0"/>
      <c r="T8" s="6" t="n">
        <v>40</v>
      </c>
      <c r="U8" s="0" t="s">
        <v>341</v>
      </c>
      <c r="V8" s="0"/>
      <c r="W8" s="0"/>
      <c r="X8" s="0"/>
      <c r="Y8" s="0"/>
      <c r="Z8" s="6" t="n">
        <v>5</v>
      </c>
      <c r="AA8" s="0" t="s">
        <v>341</v>
      </c>
      <c r="AB8" s="0"/>
      <c r="AC8" s="5" t="s">
        <f>=AC7*(ABS(AC6)-ABS(AC5))</f>
      </c>
      <c r="AD8" s="0" t="s">
        <v>342</v>
      </c>
      <c r="AE8" s="0"/>
      <c r="AF8" s="5" t="s">
        <f>=AF7*(ABS(AF6)-ABS(AF5))</f>
      </c>
      <c r="AG8" s="0" t="s">
        <v>342</v>
      </c>
      <c r="AH8" s="0"/>
      <c r="AI8" s="0"/>
      <c r="AJ8" s="0"/>
      <c r="AK8" s="0"/>
      <c r="AL8" s="5" t="s">
        <f>=SUM(AM2:AM7)/SUM(AL2:AL7)</f>
      </c>
      <c r="AM8" s="0" t="s">
        <v>11</v>
      </c>
    </row>
    <row collapsed="false" customFormat="false" customHeight="false" hidden="false" ht="12.1" outlineLevel="0" r="9">
      <c r="A9" s="0"/>
      <c r="B9" s="6" t="n">
        <v>5</v>
      </c>
      <c r="C9" s="0" t="s">
        <v>341</v>
      </c>
      <c r="D9" s="0"/>
      <c r="E9" s="6" t="n">
        <v>80</v>
      </c>
      <c r="F9" s="0" t="s">
        <v>341</v>
      </c>
      <c r="G9" s="11" t="n">
        <v>44292</v>
      </c>
      <c r="H9" s="6" t="n">
        <v>2</v>
      </c>
      <c r="I9" s="6" t="n">
        <v>3025.85</v>
      </c>
      <c r="J9" s="0"/>
      <c r="K9" s="0"/>
      <c r="L9" s="0"/>
      <c r="M9" s="0"/>
      <c r="N9" s="0"/>
      <c r="O9" s="0"/>
      <c r="P9" s="11" t="n">
        <v>44330</v>
      </c>
      <c r="Q9" s="6" t="n">
        <v>10</v>
      </c>
      <c r="R9" s="6" t="n">
        <v>2675.2</v>
      </c>
      <c r="S9" s="0"/>
      <c r="T9" s="5" t="s">
        <f>=T8*(ABS(T7)-ABS(T6))</f>
      </c>
      <c r="U9" s="0" t="s">
        <v>342</v>
      </c>
      <c r="V9" s="0"/>
      <c r="W9" s="0"/>
      <c r="X9" s="0"/>
      <c r="Y9" s="0"/>
      <c r="Z9" s="5" t="s">
        <f>=Z8*(ABS(Z7)-ABS(Z6))</f>
      </c>
      <c r="AA9" s="0" t="s">
        <v>342</v>
      </c>
      <c r="AB9" s="0"/>
      <c r="AC9" s="0"/>
      <c r="AD9" s="0"/>
      <c r="AE9" s="0"/>
      <c r="AF9" s="0"/>
      <c r="AG9" s="0"/>
      <c r="AH9" s="0"/>
      <c r="AI9" s="0"/>
      <c r="AJ9" s="0"/>
      <c r="AK9" s="0"/>
      <c r="AL9" s="6" t="n">
        <v>403.45</v>
      </c>
      <c r="AM9" s="0" t="s">
        <v>340</v>
      </c>
    </row>
    <row collapsed="false" customFormat="false" customHeight="false" hidden="false" ht="12.1" outlineLevel="0" r="10">
      <c r="A10" s="0"/>
      <c r="B10" s="5" t="s">
        <f>=B9*(ABS(B8)-ABS(B7))</f>
      </c>
      <c r="C10" s="0" t="s">
        <v>342</v>
      </c>
      <c r="D10" s="0"/>
      <c r="E10" s="5" t="s">
        <f>=E9*(ABS(E8)-ABS(E7))</f>
      </c>
      <c r="F10" s="0" t="s">
        <v>342</v>
      </c>
      <c r="G10" s="11" t="n">
        <v>44309</v>
      </c>
      <c r="H10" s="6" t="n">
        <v>2</v>
      </c>
      <c r="I10" s="6" t="n">
        <v>3735.17</v>
      </c>
      <c r="J10" s="0"/>
      <c r="K10" s="0"/>
      <c r="L10" s="0"/>
      <c r="M10" s="0"/>
      <c r="N10" s="0"/>
      <c r="O10" s="0"/>
      <c r="P10" s="0"/>
      <c r="Q10" s="5" t="s">
        <f>=SUM(R2:R9)/SUM(Q2:Q9)</f>
      </c>
      <c r="R10" s="0" t="s">
        <v>11</v>
      </c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6" t="n">
        <v>11</v>
      </c>
      <c r="AM10" s="0" t="s">
        <v>341</v>
      </c>
    </row>
    <row collapsed="false" customFormat="false" customHeight="false" hidden="false" ht="12.1" outlineLevel="0" r="11">
      <c r="A11" s="0"/>
      <c r="B11" s="0"/>
      <c r="C11" s="0"/>
      <c r="D11" s="0"/>
      <c r="E11" s="0"/>
      <c r="F11" s="0"/>
      <c r="G11" s="11" t="n">
        <v>44320</v>
      </c>
      <c r="H11" s="6" t="n">
        <v>2</v>
      </c>
      <c r="I11" s="6" t="n">
        <v>3504.48</v>
      </c>
      <c r="J11" s="0"/>
      <c r="K11" s="0"/>
      <c r="L11" s="0"/>
      <c r="M11" s="0"/>
      <c r="N11" s="0"/>
      <c r="O11" s="0"/>
      <c r="P11" s="0"/>
      <c r="Q11" s="6" t="n">
        <v>102.16</v>
      </c>
      <c r="R11" s="0" t="s">
        <v>340</v>
      </c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5" t="s">
        <f>=AL10*(ABS(AL9)-ABS(AL8))</f>
      </c>
      <c r="AM11" s="0" t="s">
        <v>342</v>
      </c>
    </row>
    <row collapsed="false" customFormat="false" customHeight="false" hidden="false" ht="12.1" outlineLevel="0" r="12">
      <c r="A12" s="0"/>
      <c r="B12" s="0"/>
      <c r="C12" s="0"/>
      <c r="D12" s="0"/>
      <c r="E12" s="0"/>
      <c r="F12" s="0"/>
      <c r="G12" s="11" t="n">
        <v>44330</v>
      </c>
      <c r="H12" s="6" t="n">
        <v>1</v>
      </c>
      <c r="I12" s="6" t="n">
        <v>1771.3</v>
      </c>
      <c r="J12" s="0"/>
      <c r="K12" s="0"/>
      <c r="L12" s="0"/>
      <c r="M12" s="0"/>
      <c r="N12" s="0"/>
      <c r="O12" s="0"/>
      <c r="P12" s="0"/>
      <c r="Q12" s="6" t="n">
        <v>120</v>
      </c>
      <c r="R12" s="0" t="s">
        <v>341</v>
      </c>
    </row>
    <row collapsed="false" customFormat="false" customHeight="false" hidden="false" ht="12.1" outlineLevel="0" r="13">
      <c r="A13" s="0"/>
      <c r="B13" s="0"/>
      <c r="C13" s="0"/>
      <c r="D13" s="0"/>
      <c r="E13" s="0"/>
      <c r="F13" s="0"/>
      <c r="G13" s="0"/>
      <c r="H13" s="5" t="s">
        <f>=SUM(I2:I12)/SUM(H2:H12)</f>
      </c>
      <c r="I13" s="0" t="s">
        <v>11</v>
      </c>
      <c r="J13" s="0"/>
      <c r="K13" s="0"/>
      <c r="L13" s="0"/>
      <c r="M13" s="0"/>
      <c r="N13" s="0"/>
      <c r="O13" s="0"/>
      <c r="P13" s="0"/>
      <c r="Q13" s="5" t="s">
        <f>=Q12*(ABS(Q11)-ABS(Q10))</f>
      </c>
      <c r="R13" s="0" t="s">
        <v>342</v>
      </c>
    </row>
    <row collapsed="false" customFormat="false" customHeight="false" hidden="false" ht="12.1" outlineLevel="0" r="14">
      <c r="A14" s="0"/>
      <c r="B14" s="0"/>
      <c r="C14" s="0"/>
      <c r="D14" s="0"/>
      <c r="E14" s="0"/>
      <c r="F14" s="0"/>
      <c r="G14" s="0"/>
      <c r="H14" s="6" t="n">
        <v>911.8</v>
      </c>
      <c r="I14" s="0" t="s">
        <v>340</v>
      </c>
    </row>
    <row collapsed="false" customFormat="false" customHeight="false" hidden="false" ht="12.1" outlineLevel="0" r="15">
      <c r="A15" s="0"/>
      <c r="B15" s="0"/>
      <c r="C15" s="0"/>
      <c r="D15" s="0"/>
      <c r="E15" s="0"/>
      <c r="F15" s="0"/>
      <c r="G15" s="0"/>
      <c r="H15" s="6" t="n">
        <v>18</v>
      </c>
      <c r="I15" s="0" t="s">
        <v>341</v>
      </c>
    </row>
    <row collapsed="false" customFormat="false" customHeight="false" hidden="false" ht="12.1" outlineLevel="0" r="16">
      <c r="A16" s="0"/>
      <c r="B16" s="0"/>
      <c r="C16" s="0"/>
      <c r="D16" s="0"/>
      <c r="E16" s="0"/>
      <c r="F16" s="0"/>
      <c r="G16" s="0"/>
      <c r="H16" s="5" t="s">
        <f>=H15*(ABS(H14)-ABS(H13))</f>
      </c>
      <c r="I16" s="0" t="s">
        <v>342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500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82</v>
      </c>
      <c r="B1" s="19" t="s">
        <v>0</v>
      </c>
      <c r="C1" s="19" t="s">
        <v>2</v>
      </c>
      <c r="D1" s="19" t="s">
        <v>343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344</v>
      </c>
      <c r="L1" s="19" t="s">
        <v>345</v>
      </c>
      <c r="M1" s="19" t="s">
        <v>53</v>
      </c>
      <c r="N1" s="19" t="s">
        <v>19</v>
      </c>
      <c r="O1" s="19" t="s">
        <v>346</v>
      </c>
    </row>
    <row collapsed="false" customFormat="false" customHeight="false" hidden="false" ht="12.1" outlineLevel="0" r="2">
      <c r="A2" s="22" t="n">
        <v>43857.538425926</v>
      </c>
      <c r="B2" s="23" t="s">
        <v>347</v>
      </c>
      <c r="C2" s="23" t="s">
        <v>89</v>
      </c>
      <c r="D2" s="23" t="s">
        <v>347</v>
      </c>
      <c r="E2" s="23" t="s">
        <v>347</v>
      </c>
      <c r="F2" s="23" t="s">
        <v>19</v>
      </c>
      <c r="G2" s="24" t="n">
        <v>1</v>
      </c>
      <c r="H2" s="25" t="n">
        <v>1</v>
      </c>
      <c r="I2" s="25" t="n">
        <v>1120</v>
      </c>
      <c r="J2" s="25" t="n">
        <v>0</v>
      </c>
      <c r="K2" s="25" t="n">
        <v>0</v>
      </c>
      <c r="L2" s="25" t="n">
        <v>0</v>
      </c>
      <c r="M2" s="25"/>
      <c r="N2" s="6" t="s">
        <f>=I2+J2+K2+L2</f>
      </c>
      <c r="O2" s="23"/>
    </row>
    <row collapsed="false" customFormat="false" customHeight="false" hidden="false" ht="12.1" outlineLevel="0" r="3">
      <c r="A3" s="22" t="n">
        <v>43857.541550926</v>
      </c>
      <c r="B3" s="23" t="s">
        <v>347</v>
      </c>
      <c r="C3" s="23" t="s">
        <v>89</v>
      </c>
      <c r="D3" s="23" t="s">
        <v>347</v>
      </c>
      <c r="E3" s="23" t="s">
        <v>347</v>
      </c>
      <c r="F3" s="23" t="s">
        <v>19</v>
      </c>
      <c r="G3" s="24" t="n">
        <v>1</v>
      </c>
      <c r="H3" s="25" t="n">
        <v>1</v>
      </c>
      <c r="I3" s="25" t="n">
        <v>150</v>
      </c>
      <c r="J3" s="25" t="n">
        <v>0</v>
      </c>
      <c r="K3" s="25" t="n">
        <v>0</v>
      </c>
      <c r="L3" s="25" t="n">
        <v>0</v>
      </c>
      <c r="M3" s="25"/>
      <c r="N3" s="6" t="s">
        <f>=I3+J3+K3+L3</f>
      </c>
      <c r="O3" s="23"/>
    </row>
    <row collapsed="false" customFormat="false" customHeight="false" hidden="false" ht="12.1" outlineLevel="0" r="4">
      <c r="A4" s="21" t="n">
        <v>43857.542152778</v>
      </c>
      <c r="B4" s="17" t="s">
        <v>73</v>
      </c>
      <c r="C4" s="17" t="s">
        <v>348</v>
      </c>
      <c r="D4" s="17" t="s">
        <v>267</v>
      </c>
      <c r="E4" s="17" t="s">
        <v>17</v>
      </c>
      <c r="F4" s="17" t="s">
        <v>19</v>
      </c>
      <c r="G4" s="7" t="n">
        <v>10</v>
      </c>
      <c r="H4" s="6" t="n">
        <v>108.7</v>
      </c>
      <c r="I4" s="6" t="n">
        <v>-1087</v>
      </c>
      <c r="J4" s="6" t="n">
        <v>0</v>
      </c>
      <c r="K4" s="6" t="n">
        <v>-3.26</v>
      </c>
      <c r="L4" s="6" t="n">
        <v>0</v>
      </c>
      <c r="M4" s="6"/>
      <c r="N4" s="6" t="s">
        <f>=I4+J4+K4+L4</f>
      </c>
      <c r="O4" s="17"/>
    </row>
    <row collapsed="false" customFormat="false" customHeight="false" hidden="false" ht="12.1" outlineLevel="0" r="5">
      <c r="A5" s="26" t="n">
        <v>43859</v>
      </c>
      <c r="B5" s="27" t="s">
        <v>349</v>
      </c>
      <c r="C5" s="27" t="s">
        <v>350</v>
      </c>
      <c r="D5" s="27" t="s">
        <v>349</v>
      </c>
      <c r="E5" s="27" t="s">
        <v>349</v>
      </c>
      <c r="F5" s="27" t="s">
        <v>19</v>
      </c>
      <c r="G5" s="28" t="n">
        <v>1</v>
      </c>
      <c r="H5" s="29" t="n">
        <v>-1</v>
      </c>
      <c r="I5" s="29" t="n">
        <v>-99</v>
      </c>
      <c r="J5" s="29" t="n">
        <v>0</v>
      </c>
      <c r="K5" s="29" t="n">
        <v>0</v>
      </c>
      <c r="L5" s="29" t="n">
        <v>0</v>
      </c>
      <c r="M5" s="29"/>
      <c r="N5" s="6" t="s">
        <f>=I5+J5+K5+L5</f>
      </c>
      <c r="O5" s="27"/>
    </row>
    <row collapsed="false" customFormat="false" customHeight="false" hidden="false" ht="12.1" outlineLevel="0" r="6">
      <c r="A6" s="21" t="n">
        <v>43920.504398148</v>
      </c>
      <c r="B6" s="17" t="s">
        <v>272</v>
      </c>
      <c r="C6" s="17" t="s">
        <v>351</v>
      </c>
      <c r="D6" s="17" t="s">
        <v>267</v>
      </c>
      <c r="E6" s="17" t="s">
        <v>352</v>
      </c>
      <c r="F6" s="17" t="s">
        <v>19</v>
      </c>
      <c r="G6" s="7" t="n">
        <v>1</v>
      </c>
      <c r="H6" s="6" t="n">
        <v>180.8</v>
      </c>
      <c r="I6" s="6" t="n">
        <v>-180.8</v>
      </c>
      <c r="J6" s="6" t="n">
        <v>0</v>
      </c>
      <c r="K6" s="6" t="n">
        <v>-0.54</v>
      </c>
      <c r="L6" s="6" t="n">
        <v>0</v>
      </c>
      <c r="M6" s="6"/>
      <c r="N6" s="6" t="s">
        <f>=I6+J6+K6+L6</f>
      </c>
      <c r="O6" s="17"/>
    </row>
    <row collapsed="false" customFormat="false" customHeight="false" hidden="false" ht="12.1" outlineLevel="0" r="7">
      <c r="A7" s="22" t="n">
        <v>43920.504421296</v>
      </c>
      <c r="B7" s="23" t="s">
        <v>347</v>
      </c>
      <c r="C7" s="23" t="s">
        <v>89</v>
      </c>
      <c r="D7" s="23" t="s">
        <v>347</v>
      </c>
      <c r="E7" s="23" t="s">
        <v>347</v>
      </c>
      <c r="F7" s="23" t="s">
        <v>19</v>
      </c>
      <c r="G7" s="24" t="n">
        <v>1</v>
      </c>
      <c r="H7" s="25" t="n">
        <v>1</v>
      </c>
      <c r="I7" s="25" t="n">
        <v>181.95</v>
      </c>
      <c r="J7" s="25" t="n">
        <v>0</v>
      </c>
      <c r="K7" s="25" t="n">
        <v>0</v>
      </c>
      <c r="L7" s="25" t="n">
        <v>0</v>
      </c>
      <c r="M7" s="25"/>
      <c r="N7" s="6" t="s">
        <f>=I7+J7+K7+L7</f>
      </c>
      <c r="O7" s="23"/>
    </row>
    <row collapsed="false" customFormat="false" customHeight="false" hidden="false" ht="12.1" outlineLevel="0" r="8">
      <c r="A8" s="21" t="n">
        <v>43920.512476852</v>
      </c>
      <c r="B8" s="17" t="s">
        <v>273</v>
      </c>
      <c r="C8" s="17" t="s">
        <v>353</v>
      </c>
      <c r="D8" s="17" t="s">
        <v>267</v>
      </c>
      <c r="E8" s="17" t="s">
        <v>352</v>
      </c>
      <c r="F8" s="17" t="s">
        <v>19</v>
      </c>
      <c r="G8" s="7" t="n">
        <v>150</v>
      </c>
      <c r="H8" s="6" t="n">
        <v>5.14</v>
      </c>
      <c r="I8" s="6" t="n">
        <v>-771</v>
      </c>
      <c r="J8" s="6" t="n">
        <v>0</v>
      </c>
      <c r="K8" s="6" t="n">
        <v>0</v>
      </c>
      <c r="L8" s="6" t="n">
        <v>0</v>
      </c>
      <c r="M8" s="6"/>
      <c r="N8" s="6" t="s">
        <f>=I8+J8+K8+L8</f>
      </c>
      <c r="O8" s="17"/>
    </row>
    <row collapsed="false" customFormat="false" customHeight="false" hidden="false" ht="12.1" outlineLevel="0" r="9">
      <c r="A9" s="22" t="n">
        <v>43920.512488426</v>
      </c>
      <c r="B9" s="23" t="s">
        <v>347</v>
      </c>
      <c r="C9" s="23" t="s">
        <v>89</v>
      </c>
      <c r="D9" s="23" t="s">
        <v>347</v>
      </c>
      <c r="E9" s="23" t="s">
        <v>347</v>
      </c>
      <c r="F9" s="23" t="s">
        <v>19</v>
      </c>
      <c r="G9" s="24" t="n">
        <v>1</v>
      </c>
      <c r="H9" s="25" t="n">
        <v>1</v>
      </c>
      <c r="I9" s="25" t="n">
        <v>774</v>
      </c>
      <c r="J9" s="25" t="n">
        <v>0</v>
      </c>
      <c r="K9" s="25" t="n">
        <v>0</v>
      </c>
      <c r="L9" s="25" t="n">
        <v>0</v>
      </c>
      <c r="M9" s="25"/>
      <c r="N9" s="6" t="s">
        <f>=I9+J9+K9+L9</f>
      </c>
      <c r="O9" s="23"/>
    </row>
    <row collapsed="false" customFormat="false" customHeight="false" hidden="false" ht="12.1" outlineLevel="0" r="10">
      <c r="A10" s="21" t="n">
        <v>43920.583564815</v>
      </c>
      <c r="B10" s="17" t="s">
        <v>73</v>
      </c>
      <c r="C10" s="17" t="s">
        <v>348</v>
      </c>
      <c r="D10" s="17" t="s">
        <v>267</v>
      </c>
      <c r="E10" s="17" t="s">
        <v>17</v>
      </c>
      <c r="F10" s="17" t="s">
        <v>19</v>
      </c>
      <c r="G10" s="7" t="n">
        <v>10</v>
      </c>
      <c r="H10" s="6" t="n">
        <v>65.84</v>
      </c>
      <c r="I10" s="6" t="n">
        <v>-658.4</v>
      </c>
      <c r="J10" s="6" t="n">
        <v>0</v>
      </c>
      <c r="K10" s="6" t="n">
        <v>-1.98</v>
      </c>
      <c r="L10" s="6" t="n">
        <v>0</v>
      </c>
      <c r="M10" s="6"/>
      <c r="N10" s="6" t="s">
        <f>=I10+J10+K10+L10</f>
      </c>
      <c r="O10" s="17"/>
    </row>
    <row collapsed="false" customFormat="false" customHeight="false" hidden="false" ht="12.1" outlineLevel="0" r="11">
      <c r="A11" s="22" t="n">
        <v>43920.583564815</v>
      </c>
      <c r="B11" s="23" t="s">
        <v>347</v>
      </c>
      <c r="C11" s="23" t="s">
        <v>89</v>
      </c>
      <c r="D11" s="23" t="s">
        <v>347</v>
      </c>
      <c r="E11" s="23" t="s">
        <v>347</v>
      </c>
      <c r="F11" s="23" t="s">
        <v>19</v>
      </c>
      <c r="G11" s="24" t="n">
        <v>1</v>
      </c>
      <c r="H11" s="25" t="n">
        <v>1</v>
      </c>
      <c r="I11" s="25" t="n">
        <v>662.19</v>
      </c>
      <c r="J11" s="25" t="n">
        <v>0</v>
      </c>
      <c r="K11" s="25" t="n">
        <v>0</v>
      </c>
      <c r="L11" s="25" t="n">
        <v>0</v>
      </c>
      <c r="M11" s="25"/>
      <c r="N11" s="6" t="s">
        <f>=I11+J11+K11+L11</f>
      </c>
      <c r="O11" s="23"/>
    </row>
    <row collapsed="false" customFormat="false" customHeight="false" hidden="false" ht="12.1" outlineLevel="0" r="12">
      <c r="A12" s="21" t="n">
        <v>43927.515625</v>
      </c>
      <c r="B12" s="17" t="s">
        <v>274</v>
      </c>
      <c r="C12" s="17" t="s">
        <v>354</v>
      </c>
      <c r="D12" s="17" t="s">
        <v>267</v>
      </c>
      <c r="E12" s="17" t="s">
        <v>352</v>
      </c>
      <c r="F12" s="17" t="s">
        <v>53</v>
      </c>
      <c r="G12" s="7" t="n">
        <v>150</v>
      </c>
      <c r="H12" s="6" t="n">
        <v>0.0923</v>
      </c>
      <c r="I12" s="6" t="n">
        <v>-13.85</v>
      </c>
      <c r="J12" s="6" t="n">
        <v>0</v>
      </c>
      <c r="K12" s="6" t="n">
        <v>0</v>
      </c>
      <c r="L12" s="6" t="n">
        <v>0</v>
      </c>
      <c r="M12" s="6" t="s">
        <f>=I12+J12+K12+L12</f>
      </c>
      <c r="N12" s="6"/>
      <c r="O12" s="17"/>
    </row>
    <row collapsed="false" customFormat="false" customHeight="false" hidden="false" ht="12.1" outlineLevel="0" r="13">
      <c r="A13" s="22" t="n">
        <v>43927.515659722</v>
      </c>
      <c r="B13" s="23" t="s">
        <v>347</v>
      </c>
      <c r="C13" s="23" t="s">
        <v>89</v>
      </c>
      <c r="D13" s="23" t="s">
        <v>347</v>
      </c>
      <c r="E13" s="23" t="s">
        <v>347</v>
      </c>
      <c r="F13" s="23" t="s">
        <v>53</v>
      </c>
      <c r="G13" s="24" t="n">
        <v>1</v>
      </c>
      <c r="H13" s="25" t="n">
        <v>1</v>
      </c>
      <c r="I13" s="25" t="n">
        <v>13.89</v>
      </c>
      <c r="J13" s="25" t="n">
        <v>0</v>
      </c>
      <c r="K13" s="25" t="n">
        <v>0</v>
      </c>
      <c r="L13" s="25" t="n">
        <v>0</v>
      </c>
      <c r="M13" s="6" t="s">
        <f>=I13+J13+K13+L13</f>
      </c>
      <c r="N13" s="25"/>
      <c r="O13" s="23"/>
    </row>
    <row collapsed="false" customFormat="false" customHeight="false" hidden="false" ht="12.1" outlineLevel="0" r="14">
      <c r="A14" s="21" t="n">
        <v>43930.430138889</v>
      </c>
      <c r="B14" s="17" t="s">
        <v>275</v>
      </c>
      <c r="C14" s="17" t="s">
        <v>355</v>
      </c>
      <c r="D14" s="17" t="s">
        <v>267</v>
      </c>
      <c r="E14" s="17" t="s">
        <v>17</v>
      </c>
      <c r="F14" s="17" t="s">
        <v>19</v>
      </c>
      <c r="G14" s="7" t="n">
        <v>1</v>
      </c>
      <c r="H14" s="6" t="n">
        <v>604.1</v>
      </c>
      <c r="I14" s="6" t="n">
        <v>-604.1</v>
      </c>
      <c r="J14" s="6" t="n">
        <v>0</v>
      </c>
      <c r="K14" s="6" t="n">
        <v>-1.81</v>
      </c>
      <c r="L14" s="6" t="n">
        <v>0</v>
      </c>
      <c r="M14" s="6"/>
      <c r="N14" s="6" t="s">
        <f>=I14+J14+K14+L14</f>
      </c>
      <c r="O14" s="17"/>
    </row>
    <row collapsed="false" customFormat="false" customHeight="false" hidden="false" ht="12.1" outlineLevel="0" r="15">
      <c r="A15" s="22" t="n">
        <v>43930.430150463</v>
      </c>
      <c r="B15" s="23" t="s">
        <v>347</v>
      </c>
      <c r="C15" s="23" t="s">
        <v>89</v>
      </c>
      <c r="D15" s="23" t="s">
        <v>347</v>
      </c>
      <c r="E15" s="23" t="s">
        <v>347</v>
      </c>
      <c r="F15" s="23" t="s">
        <v>19</v>
      </c>
      <c r="G15" s="24" t="n">
        <v>1</v>
      </c>
      <c r="H15" s="25" t="n">
        <v>1</v>
      </c>
      <c r="I15" s="25" t="n">
        <v>607.62</v>
      </c>
      <c r="J15" s="25" t="n">
        <v>0</v>
      </c>
      <c r="K15" s="25" t="n">
        <v>0</v>
      </c>
      <c r="L15" s="25" t="n">
        <v>0</v>
      </c>
      <c r="M15" s="25"/>
      <c r="N15" s="6" t="s">
        <f>=I15+J15+K15+L15</f>
      </c>
      <c r="O15" s="23"/>
    </row>
    <row collapsed="false" customFormat="false" customHeight="false" hidden="false" ht="12.1" outlineLevel="0" r="16">
      <c r="A16" s="21" t="n">
        <v>43930.432048611</v>
      </c>
      <c r="B16" s="17" t="s">
        <v>276</v>
      </c>
      <c r="C16" s="17" t="s">
        <v>356</v>
      </c>
      <c r="D16" s="17" t="s">
        <v>267</v>
      </c>
      <c r="E16" s="17" t="s">
        <v>17</v>
      </c>
      <c r="F16" s="17" t="s">
        <v>19</v>
      </c>
      <c r="G16" s="7" t="n">
        <v>30000</v>
      </c>
      <c r="H16" s="6" t="n">
        <v>0.035715</v>
      </c>
      <c r="I16" s="6" t="n">
        <v>-1071.45</v>
      </c>
      <c r="J16" s="6" t="n">
        <v>0</v>
      </c>
      <c r="K16" s="6" t="n">
        <v>-3.21</v>
      </c>
      <c r="L16" s="6" t="n">
        <v>0</v>
      </c>
      <c r="M16" s="6"/>
      <c r="N16" s="6" t="s">
        <f>=I16+J16+K16+L16</f>
      </c>
      <c r="O16" s="17"/>
    </row>
    <row collapsed="false" customFormat="false" customHeight="false" hidden="false" ht="12.1" outlineLevel="0" r="17">
      <c r="A17" s="22" t="n">
        <v>43930.432060185</v>
      </c>
      <c r="B17" s="23" t="s">
        <v>347</v>
      </c>
      <c r="C17" s="23" t="s">
        <v>89</v>
      </c>
      <c r="D17" s="23" t="s">
        <v>347</v>
      </c>
      <c r="E17" s="23" t="s">
        <v>347</v>
      </c>
      <c r="F17" s="23" t="s">
        <v>19</v>
      </c>
      <c r="G17" s="24" t="n">
        <v>1</v>
      </c>
      <c r="H17" s="25" t="n">
        <v>1</v>
      </c>
      <c r="I17" s="25" t="n">
        <v>1078.13</v>
      </c>
      <c r="J17" s="25" t="n">
        <v>0</v>
      </c>
      <c r="K17" s="25" t="n">
        <v>0</v>
      </c>
      <c r="L17" s="25" t="n">
        <v>0</v>
      </c>
      <c r="M17" s="25"/>
      <c r="N17" s="6" t="s">
        <f>=I17+J17+K17+L17</f>
      </c>
      <c r="O17" s="23"/>
    </row>
    <row collapsed="false" customFormat="false" customHeight="false" hidden="false" ht="12.1" outlineLevel="0" r="18">
      <c r="A18" s="21" t="n">
        <v>43943.465763889</v>
      </c>
      <c r="B18" s="17" t="s">
        <v>277</v>
      </c>
      <c r="C18" s="17" t="s">
        <v>357</v>
      </c>
      <c r="D18" s="17" t="s">
        <v>267</v>
      </c>
      <c r="E18" s="17" t="s">
        <v>17</v>
      </c>
      <c r="F18" s="17" t="s">
        <v>53</v>
      </c>
      <c r="G18" s="7" t="n">
        <v>1</v>
      </c>
      <c r="H18" s="6" t="n">
        <v>3.17</v>
      </c>
      <c r="I18" s="6" t="n">
        <v>-3.17</v>
      </c>
      <c r="J18" s="6" t="n">
        <v>0</v>
      </c>
      <c r="K18" s="6" t="n">
        <v>-0.01</v>
      </c>
      <c r="L18" s="6" t="n">
        <v>0</v>
      </c>
      <c r="M18" s="6" t="s">
        <f>=I18+J18+K18+L18</f>
      </c>
      <c r="N18" s="6"/>
      <c r="O18" s="17"/>
    </row>
    <row collapsed="false" customFormat="false" customHeight="false" hidden="false" ht="12.1" outlineLevel="0" r="19">
      <c r="A19" s="21" t="n">
        <v>43943.465763889</v>
      </c>
      <c r="B19" s="17" t="s">
        <v>277</v>
      </c>
      <c r="C19" s="17" t="s">
        <v>357</v>
      </c>
      <c r="D19" s="17" t="s">
        <v>267</v>
      </c>
      <c r="E19" s="17" t="s">
        <v>17</v>
      </c>
      <c r="F19" s="17" t="s">
        <v>53</v>
      </c>
      <c r="G19" s="7" t="n">
        <v>1</v>
      </c>
      <c r="H19" s="6" t="n">
        <v>3.17</v>
      </c>
      <c r="I19" s="6" t="n">
        <v>-3.17</v>
      </c>
      <c r="J19" s="6" t="n">
        <v>0</v>
      </c>
      <c r="K19" s="6" t="n">
        <v>-0.01</v>
      </c>
      <c r="L19" s="6" t="n">
        <v>0</v>
      </c>
      <c r="M19" s="6" t="s">
        <f>=I19+J19+K19+L19</f>
      </c>
      <c r="N19" s="6"/>
      <c r="O19" s="17"/>
    </row>
    <row collapsed="false" customFormat="false" customHeight="false" hidden="false" ht="12.1" outlineLevel="0" r="20">
      <c r="A20" s="21" t="n">
        <v>43943.465763889</v>
      </c>
      <c r="B20" s="17" t="s">
        <v>277</v>
      </c>
      <c r="C20" s="17" t="s">
        <v>357</v>
      </c>
      <c r="D20" s="17" t="s">
        <v>267</v>
      </c>
      <c r="E20" s="17" t="s">
        <v>17</v>
      </c>
      <c r="F20" s="17" t="s">
        <v>53</v>
      </c>
      <c r="G20" s="7" t="n">
        <v>1</v>
      </c>
      <c r="H20" s="6" t="n">
        <v>3.17</v>
      </c>
      <c r="I20" s="6" t="n">
        <v>-3.17</v>
      </c>
      <c r="J20" s="6" t="n">
        <v>0</v>
      </c>
      <c r="K20" s="6" t="n">
        <v>-0.01</v>
      </c>
      <c r="L20" s="6" t="n">
        <v>0</v>
      </c>
      <c r="M20" s="6" t="s">
        <f>=I20+J20+K20+L20</f>
      </c>
      <c r="N20" s="6"/>
      <c r="O20" s="17"/>
    </row>
    <row collapsed="false" customFormat="false" customHeight="false" hidden="false" ht="12.1" outlineLevel="0" r="21">
      <c r="A21" s="21" t="n">
        <v>43943.465763889</v>
      </c>
      <c r="B21" s="17" t="s">
        <v>277</v>
      </c>
      <c r="C21" s="17" t="s">
        <v>357</v>
      </c>
      <c r="D21" s="17" t="s">
        <v>267</v>
      </c>
      <c r="E21" s="17" t="s">
        <v>17</v>
      </c>
      <c r="F21" s="17" t="s">
        <v>53</v>
      </c>
      <c r="G21" s="7" t="n">
        <v>1</v>
      </c>
      <c r="H21" s="6" t="n">
        <v>3.17</v>
      </c>
      <c r="I21" s="6" t="n">
        <v>-3.17</v>
      </c>
      <c r="J21" s="6" t="n">
        <v>0</v>
      </c>
      <c r="K21" s="6" t="n">
        <v>-0.01</v>
      </c>
      <c r="L21" s="6" t="n">
        <v>0</v>
      </c>
      <c r="M21" s="6" t="s">
        <f>=I21+J21+K21+L21</f>
      </c>
      <c r="N21" s="6"/>
      <c r="O21" s="17"/>
    </row>
    <row collapsed="false" customFormat="false" customHeight="false" hidden="false" ht="12.1" outlineLevel="0" r="22">
      <c r="A22" s="22" t="n">
        <v>43943.465821759</v>
      </c>
      <c r="B22" s="23" t="s">
        <v>347</v>
      </c>
      <c r="C22" s="23" t="s">
        <v>89</v>
      </c>
      <c r="D22" s="23" t="s">
        <v>347</v>
      </c>
      <c r="E22" s="23" t="s">
        <v>347</v>
      </c>
      <c r="F22" s="23" t="s">
        <v>53</v>
      </c>
      <c r="G22" s="24" t="n">
        <v>1</v>
      </c>
      <c r="H22" s="25" t="n">
        <v>1</v>
      </c>
      <c r="I22" s="25" t="n">
        <v>12.76</v>
      </c>
      <c r="J22" s="25" t="n">
        <v>0</v>
      </c>
      <c r="K22" s="25" t="n">
        <v>0</v>
      </c>
      <c r="L22" s="25" t="n">
        <v>0</v>
      </c>
      <c r="M22" s="6" t="s">
        <f>=I22+J22+K22+L22</f>
      </c>
      <c r="N22" s="25"/>
      <c r="O22" s="23"/>
    </row>
    <row collapsed="false" customFormat="false" customHeight="false" hidden="false" ht="12.1" outlineLevel="0" r="23">
      <c r="A23" s="21" t="n">
        <v>43943.467546296</v>
      </c>
      <c r="B23" s="17" t="s">
        <v>278</v>
      </c>
      <c r="C23" s="17" t="s">
        <v>358</v>
      </c>
      <c r="D23" s="17" t="s">
        <v>267</v>
      </c>
      <c r="E23" s="17" t="s">
        <v>17</v>
      </c>
      <c r="F23" s="17" t="s">
        <v>19</v>
      </c>
      <c r="G23" s="7" t="n">
        <v>30</v>
      </c>
      <c r="H23" s="6" t="n">
        <v>12.98</v>
      </c>
      <c r="I23" s="6" t="n">
        <v>-389.4</v>
      </c>
      <c r="J23" s="6" t="n">
        <v>0</v>
      </c>
      <c r="K23" s="6" t="n">
        <v>-1.17</v>
      </c>
      <c r="L23" s="6" t="n">
        <v>0</v>
      </c>
      <c r="M23" s="6"/>
      <c r="N23" s="6" t="s">
        <f>=I23+J23+K23+L23</f>
      </c>
      <c r="O23" s="17"/>
    </row>
    <row collapsed="false" customFormat="false" customHeight="false" hidden="false" ht="12.1" outlineLevel="0" r="24">
      <c r="A24" s="22" t="n">
        <v>43943.467546296</v>
      </c>
      <c r="B24" s="23" t="s">
        <v>347</v>
      </c>
      <c r="C24" s="23" t="s">
        <v>89</v>
      </c>
      <c r="D24" s="23" t="s">
        <v>347</v>
      </c>
      <c r="E24" s="23" t="s">
        <v>347</v>
      </c>
      <c r="F24" s="23" t="s">
        <v>19</v>
      </c>
      <c r="G24" s="24" t="n">
        <v>1</v>
      </c>
      <c r="H24" s="25" t="n">
        <v>1</v>
      </c>
      <c r="I24" s="25" t="n">
        <v>391.78</v>
      </c>
      <c r="J24" s="25" t="n">
        <v>0</v>
      </c>
      <c r="K24" s="25" t="n">
        <v>0</v>
      </c>
      <c r="L24" s="25" t="n">
        <v>0</v>
      </c>
      <c r="M24" s="25"/>
      <c r="N24" s="6" t="s">
        <f>=I24+J24+K24+L24</f>
      </c>
      <c r="O24" s="23"/>
    </row>
    <row collapsed="false" customFormat="false" customHeight="false" hidden="false" ht="12.1" outlineLevel="0" r="25">
      <c r="A25" s="21" t="n">
        <v>43943.468819444</v>
      </c>
      <c r="B25" s="17" t="s">
        <v>279</v>
      </c>
      <c r="C25" s="17" t="s">
        <v>359</v>
      </c>
      <c r="D25" s="17" t="s">
        <v>267</v>
      </c>
      <c r="E25" s="17" t="s">
        <v>17</v>
      </c>
      <c r="F25" s="17" t="s">
        <v>19</v>
      </c>
      <c r="G25" s="7" t="n">
        <v>10</v>
      </c>
      <c r="H25" s="6" t="n">
        <v>159.2</v>
      </c>
      <c r="I25" s="6" t="n">
        <v>-1592</v>
      </c>
      <c r="J25" s="6" t="n">
        <v>0</v>
      </c>
      <c r="K25" s="6" t="n">
        <v>-4.78</v>
      </c>
      <c r="L25" s="6" t="n">
        <v>0</v>
      </c>
      <c r="M25" s="6"/>
      <c r="N25" s="6" t="s">
        <f>=I25+J25+K25+L25</f>
      </c>
      <c r="O25" s="17"/>
    </row>
    <row collapsed="false" customFormat="false" customHeight="false" hidden="false" ht="12.1" outlineLevel="0" r="26">
      <c r="A26" s="22" t="n">
        <v>43943.468831019</v>
      </c>
      <c r="B26" s="23" t="s">
        <v>347</v>
      </c>
      <c r="C26" s="23" t="s">
        <v>89</v>
      </c>
      <c r="D26" s="23" t="s">
        <v>347</v>
      </c>
      <c r="E26" s="23" t="s">
        <v>347</v>
      </c>
      <c r="F26" s="23" t="s">
        <v>19</v>
      </c>
      <c r="G26" s="24" t="n">
        <v>1</v>
      </c>
      <c r="H26" s="25" t="n">
        <v>1</v>
      </c>
      <c r="I26" s="25" t="n">
        <v>1602.8</v>
      </c>
      <c r="J26" s="25" t="n">
        <v>0</v>
      </c>
      <c r="K26" s="25" t="n">
        <v>0</v>
      </c>
      <c r="L26" s="25" t="n">
        <v>0</v>
      </c>
      <c r="M26" s="25"/>
      <c r="N26" s="6" t="s">
        <f>=I26+J26+K26+L26</f>
      </c>
      <c r="O26" s="23"/>
    </row>
    <row collapsed="false" customFormat="false" customHeight="false" hidden="false" ht="12.1" outlineLevel="0" r="27">
      <c r="A27" s="21" t="n">
        <v>43945.430486111</v>
      </c>
      <c r="B27" s="17" t="s">
        <v>280</v>
      </c>
      <c r="C27" s="17" t="s">
        <v>360</v>
      </c>
      <c r="D27" s="17" t="s">
        <v>267</v>
      </c>
      <c r="E27" s="17" t="s">
        <v>17</v>
      </c>
      <c r="F27" s="17" t="s">
        <v>53</v>
      </c>
      <c r="G27" s="7" t="n">
        <v>1</v>
      </c>
      <c r="H27" s="6" t="n">
        <v>1.6</v>
      </c>
      <c r="I27" s="6" t="n">
        <v>-1.6</v>
      </c>
      <c r="J27" s="6" t="n">
        <v>0</v>
      </c>
      <c r="K27" s="6" t="n">
        <v>-0.01</v>
      </c>
      <c r="L27" s="6" t="n">
        <v>0</v>
      </c>
      <c r="M27" s="6" t="s">
        <f>=I27+J27+K27+L27</f>
      </c>
      <c r="N27" s="6"/>
      <c r="O27" s="17"/>
    </row>
    <row collapsed="false" customFormat="false" customHeight="false" hidden="false" ht="12.1" outlineLevel="0" r="28">
      <c r="A28" s="21" t="n">
        <v>43945.430486111</v>
      </c>
      <c r="B28" s="17" t="s">
        <v>280</v>
      </c>
      <c r="C28" s="17" t="s">
        <v>360</v>
      </c>
      <c r="D28" s="17" t="s">
        <v>267</v>
      </c>
      <c r="E28" s="17" t="s">
        <v>17</v>
      </c>
      <c r="F28" s="17" t="s">
        <v>53</v>
      </c>
      <c r="G28" s="7" t="n">
        <v>1</v>
      </c>
      <c r="H28" s="6" t="n">
        <v>1.6</v>
      </c>
      <c r="I28" s="6" t="n">
        <v>-1.6</v>
      </c>
      <c r="J28" s="6" t="n">
        <v>0</v>
      </c>
      <c r="K28" s="6" t="n">
        <v>-0.01</v>
      </c>
      <c r="L28" s="6" t="n">
        <v>0</v>
      </c>
      <c r="M28" s="6" t="s">
        <f>=I28+J28+K28+L28</f>
      </c>
      <c r="N28" s="6"/>
      <c r="O28" s="17"/>
    </row>
    <row collapsed="false" customFormat="false" customHeight="false" hidden="false" ht="12.1" outlineLevel="0" r="29">
      <c r="A29" s="21" t="n">
        <v>43945.430486111</v>
      </c>
      <c r="B29" s="17" t="s">
        <v>280</v>
      </c>
      <c r="C29" s="17" t="s">
        <v>360</v>
      </c>
      <c r="D29" s="17" t="s">
        <v>267</v>
      </c>
      <c r="E29" s="17" t="s">
        <v>17</v>
      </c>
      <c r="F29" s="17" t="s">
        <v>53</v>
      </c>
      <c r="G29" s="7" t="n">
        <v>1</v>
      </c>
      <c r="H29" s="6" t="n">
        <v>1.6</v>
      </c>
      <c r="I29" s="6" t="n">
        <v>-1.6</v>
      </c>
      <c r="J29" s="6" t="n">
        <v>0</v>
      </c>
      <c r="K29" s="6" t="n">
        <v>-0.01</v>
      </c>
      <c r="L29" s="6" t="n">
        <v>0</v>
      </c>
      <c r="M29" s="6" t="s">
        <f>=I29+J29+K29+L29</f>
      </c>
      <c r="N29" s="6"/>
      <c r="O29" s="17"/>
    </row>
    <row collapsed="false" customFormat="false" customHeight="false" hidden="false" ht="12.1" outlineLevel="0" r="30">
      <c r="A30" s="21" t="n">
        <v>43945.430486111</v>
      </c>
      <c r="B30" s="17" t="s">
        <v>280</v>
      </c>
      <c r="C30" s="17" t="s">
        <v>360</v>
      </c>
      <c r="D30" s="17" t="s">
        <v>267</v>
      </c>
      <c r="E30" s="17" t="s">
        <v>17</v>
      </c>
      <c r="F30" s="17" t="s">
        <v>53</v>
      </c>
      <c r="G30" s="7" t="n">
        <v>1</v>
      </c>
      <c r="H30" s="6" t="n">
        <v>1.6</v>
      </c>
      <c r="I30" s="6" t="n">
        <v>-1.6</v>
      </c>
      <c r="J30" s="6" t="n">
        <v>0</v>
      </c>
      <c r="K30" s="6" t="n">
        <v>-0.01</v>
      </c>
      <c r="L30" s="6" t="n">
        <v>0</v>
      </c>
      <c r="M30" s="6" t="s">
        <f>=I30+J30+K30+L30</f>
      </c>
      <c r="N30" s="6"/>
      <c r="O30" s="17"/>
    </row>
    <row collapsed="false" customFormat="false" customHeight="false" hidden="false" ht="12.1" outlineLevel="0" r="31">
      <c r="A31" s="21" t="n">
        <v>43945.430486111</v>
      </c>
      <c r="B31" s="17" t="s">
        <v>280</v>
      </c>
      <c r="C31" s="17" t="s">
        <v>360</v>
      </c>
      <c r="D31" s="17" t="s">
        <v>267</v>
      </c>
      <c r="E31" s="17" t="s">
        <v>17</v>
      </c>
      <c r="F31" s="17" t="s">
        <v>53</v>
      </c>
      <c r="G31" s="7" t="n">
        <v>1</v>
      </c>
      <c r="H31" s="6" t="n">
        <v>1.6</v>
      </c>
      <c r="I31" s="6" t="n">
        <v>-1.6</v>
      </c>
      <c r="J31" s="6" t="n">
        <v>0</v>
      </c>
      <c r="K31" s="6" t="n">
        <v>-0.01</v>
      </c>
      <c r="L31" s="6" t="n">
        <v>0</v>
      </c>
      <c r="M31" s="6" t="s">
        <f>=I31+J31+K31+L31</f>
      </c>
      <c r="N31" s="6"/>
      <c r="O31" s="17"/>
    </row>
    <row collapsed="false" customFormat="false" customHeight="false" hidden="false" ht="12.1" outlineLevel="0" r="32">
      <c r="A32" s="22" t="n">
        <v>43945.430543981</v>
      </c>
      <c r="B32" s="23" t="s">
        <v>347</v>
      </c>
      <c r="C32" s="23" t="s">
        <v>89</v>
      </c>
      <c r="D32" s="23" t="s">
        <v>347</v>
      </c>
      <c r="E32" s="23" t="s">
        <v>347</v>
      </c>
      <c r="F32" s="23" t="s">
        <v>53</v>
      </c>
      <c r="G32" s="24" t="n">
        <v>1</v>
      </c>
      <c r="H32" s="25" t="n">
        <v>1</v>
      </c>
      <c r="I32" s="25" t="n">
        <v>8.1</v>
      </c>
      <c r="J32" s="25" t="n">
        <v>0</v>
      </c>
      <c r="K32" s="25" t="n">
        <v>0</v>
      </c>
      <c r="L32" s="25" t="n">
        <v>0</v>
      </c>
      <c r="M32" s="6" t="s">
        <f>=I32+J32+K32+L32</f>
      </c>
      <c r="N32" s="25"/>
      <c r="O32" s="23"/>
    </row>
    <row collapsed="false" customFormat="false" customHeight="false" hidden="false" ht="12.1" outlineLevel="0" r="33">
      <c r="A33" s="21" t="n">
        <v>43948.557881944</v>
      </c>
      <c r="B33" s="17" t="s">
        <v>42</v>
      </c>
      <c r="C33" s="17" t="s">
        <v>361</v>
      </c>
      <c r="D33" s="17" t="s">
        <v>267</v>
      </c>
      <c r="E33" s="17" t="s">
        <v>17</v>
      </c>
      <c r="F33" s="17" t="s">
        <v>19</v>
      </c>
      <c r="G33" s="7" t="n">
        <v>1</v>
      </c>
      <c r="H33" s="6" t="n">
        <v>1004</v>
      </c>
      <c r="I33" s="6" t="n">
        <v>-1004</v>
      </c>
      <c r="J33" s="6" t="n">
        <v>0</v>
      </c>
      <c r="K33" s="6" t="n">
        <v>-3.01</v>
      </c>
      <c r="L33" s="6" t="n">
        <v>0</v>
      </c>
      <c r="M33" s="6"/>
      <c r="N33" s="6" t="s">
        <f>=I33+J33+K33+L33</f>
      </c>
      <c r="O33" s="17"/>
    </row>
    <row collapsed="false" customFormat="false" customHeight="false" hidden="false" ht="12.1" outlineLevel="0" r="34">
      <c r="A34" s="22" t="n">
        <v>43948.557928241</v>
      </c>
      <c r="B34" s="23" t="s">
        <v>347</v>
      </c>
      <c r="C34" s="23" t="s">
        <v>89</v>
      </c>
      <c r="D34" s="23" t="s">
        <v>347</v>
      </c>
      <c r="E34" s="23" t="s">
        <v>347</v>
      </c>
      <c r="F34" s="23" t="s">
        <v>19</v>
      </c>
      <c r="G34" s="24" t="n">
        <v>1</v>
      </c>
      <c r="H34" s="25" t="n">
        <v>1</v>
      </c>
      <c r="I34" s="25" t="n">
        <v>1010.23</v>
      </c>
      <c r="J34" s="25" t="n">
        <v>0</v>
      </c>
      <c r="K34" s="25" t="n">
        <v>0</v>
      </c>
      <c r="L34" s="25" t="n">
        <v>0</v>
      </c>
      <c r="M34" s="25"/>
      <c r="N34" s="6" t="s">
        <f>=I34+J34+K34+L34</f>
      </c>
      <c r="O34" s="23"/>
    </row>
    <row collapsed="false" customFormat="false" customHeight="false" hidden="false" ht="12.1" outlineLevel="0" r="35">
      <c r="A35" s="21" t="n">
        <v>43948.560277778</v>
      </c>
      <c r="B35" s="17" t="s">
        <v>71</v>
      </c>
      <c r="C35" s="17" t="s">
        <v>362</v>
      </c>
      <c r="D35" s="17" t="s">
        <v>267</v>
      </c>
      <c r="E35" s="17" t="s">
        <v>17</v>
      </c>
      <c r="F35" s="17" t="s">
        <v>19</v>
      </c>
      <c r="G35" s="7" t="n">
        <v>20</v>
      </c>
      <c r="H35" s="6" t="n">
        <v>87.4</v>
      </c>
      <c r="I35" s="6" t="n">
        <v>-1748</v>
      </c>
      <c r="J35" s="6" t="n">
        <v>0</v>
      </c>
      <c r="K35" s="6" t="n">
        <v>-5.24</v>
      </c>
      <c r="L35" s="6" t="n">
        <v>0</v>
      </c>
      <c r="M35" s="6"/>
      <c r="N35" s="6" t="s">
        <f>=I35+J35+K35+L35</f>
      </c>
      <c r="O35" s="17"/>
    </row>
    <row collapsed="false" customFormat="false" customHeight="false" hidden="false" ht="12.1" outlineLevel="0" r="36">
      <c r="A36" s="22" t="n">
        <v>43948.560300926</v>
      </c>
      <c r="B36" s="23" t="s">
        <v>347</v>
      </c>
      <c r="C36" s="23" t="s">
        <v>89</v>
      </c>
      <c r="D36" s="23" t="s">
        <v>347</v>
      </c>
      <c r="E36" s="23" t="s">
        <v>347</v>
      </c>
      <c r="F36" s="23" t="s">
        <v>19</v>
      </c>
      <c r="G36" s="24" t="n">
        <v>1</v>
      </c>
      <c r="H36" s="25" t="n">
        <v>1</v>
      </c>
      <c r="I36" s="25" t="n">
        <v>1758.87</v>
      </c>
      <c r="J36" s="25" t="n">
        <v>0</v>
      </c>
      <c r="K36" s="25" t="n">
        <v>0</v>
      </c>
      <c r="L36" s="25" t="n">
        <v>0</v>
      </c>
      <c r="M36" s="25"/>
      <c r="N36" s="6" t="s">
        <f>=I36+J36+K36+L36</f>
      </c>
      <c r="O36" s="23"/>
    </row>
    <row collapsed="false" customFormat="false" customHeight="false" hidden="false" ht="12.1" outlineLevel="0" r="37">
      <c r="A37" s="21" t="n">
        <v>43949.53556713</v>
      </c>
      <c r="B37" s="17" t="s">
        <v>281</v>
      </c>
      <c r="C37" s="17" t="s">
        <v>363</v>
      </c>
      <c r="D37" s="17" t="s">
        <v>267</v>
      </c>
      <c r="E37" s="17" t="s">
        <v>17</v>
      </c>
      <c r="F37" s="17" t="s">
        <v>53</v>
      </c>
      <c r="G37" s="7" t="n">
        <v>1</v>
      </c>
      <c r="H37" s="6" t="n">
        <v>13.17</v>
      </c>
      <c r="I37" s="6" t="n">
        <v>-13.17</v>
      </c>
      <c r="J37" s="6" t="n">
        <v>0</v>
      </c>
      <c r="K37" s="6" t="n">
        <v>-0.04</v>
      </c>
      <c r="L37" s="6" t="n">
        <v>0</v>
      </c>
      <c r="M37" s="6" t="s">
        <f>=I37+J37+K37+L37</f>
      </c>
      <c r="N37" s="6"/>
      <c r="O37" s="17"/>
    </row>
    <row collapsed="false" customFormat="false" customHeight="false" hidden="false" ht="12.1" outlineLevel="0" r="38">
      <c r="A38" s="21" t="n">
        <v>43949.53556713</v>
      </c>
      <c r="B38" s="17" t="s">
        <v>281</v>
      </c>
      <c r="C38" s="17" t="s">
        <v>363</v>
      </c>
      <c r="D38" s="17" t="s">
        <v>267</v>
      </c>
      <c r="E38" s="17" t="s">
        <v>17</v>
      </c>
      <c r="F38" s="17" t="s">
        <v>53</v>
      </c>
      <c r="G38" s="7" t="n">
        <v>1</v>
      </c>
      <c r="H38" s="6" t="n">
        <v>13.17</v>
      </c>
      <c r="I38" s="6" t="n">
        <v>-13.17</v>
      </c>
      <c r="J38" s="6" t="n">
        <v>0</v>
      </c>
      <c r="K38" s="6" t="n">
        <v>-0.04</v>
      </c>
      <c r="L38" s="6" t="n">
        <v>0</v>
      </c>
      <c r="M38" s="6" t="s">
        <f>=I38+J38+K38+L38</f>
      </c>
      <c r="N38" s="6"/>
      <c r="O38" s="17"/>
    </row>
    <row collapsed="false" customFormat="false" customHeight="false" hidden="false" ht="12.1" outlineLevel="0" r="39">
      <c r="A39" s="22" t="n">
        <v>43949.535613426</v>
      </c>
      <c r="B39" s="23" t="s">
        <v>347</v>
      </c>
      <c r="C39" s="23" t="s">
        <v>89</v>
      </c>
      <c r="D39" s="23" t="s">
        <v>347</v>
      </c>
      <c r="E39" s="23" t="s">
        <v>347</v>
      </c>
      <c r="F39" s="23" t="s">
        <v>53</v>
      </c>
      <c r="G39" s="24" t="n">
        <v>1</v>
      </c>
      <c r="H39" s="25" t="n">
        <v>1</v>
      </c>
      <c r="I39" s="25" t="n">
        <v>26.5</v>
      </c>
      <c r="J39" s="25" t="n">
        <v>0</v>
      </c>
      <c r="K39" s="25" t="n">
        <v>0</v>
      </c>
      <c r="L39" s="25" t="n">
        <v>0</v>
      </c>
      <c r="M39" s="6" t="s">
        <f>=I39+J39+K39+L39</f>
      </c>
      <c r="N39" s="25"/>
      <c r="O39" s="23"/>
    </row>
    <row collapsed="false" customFormat="false" customHeight="false" hidden="false" ht="12.1" outlineLevel="0" r="40">
      <c r="A40" s="21" t="n">
        <v>43950.4471875</v>
      </c>
      <c r="B40" s="17" t="s">
        <v>282</v>
      </c>
      <c r="C40" s="17" t="s">
        <v>364</v>
      </c>
      <c r="D40" s="17" t="s">
        <v>267</v>
      </c>
      <c r="E40" s="17" t="s">
        <v>17</v>
      </c>
      <c r="F40" s="17" t="s">
        <v>19</v>
      </c>
      <c r="G40" s="7" t="n">
        <v>1</v>
      </c>
      <c r="H40" s="6" t="n">
        <v>1021</v>
      </c>
      <c r="I40" s="6" t="n">
        <v>-1021</v>
      </c>
      <c r="J40" s="6" t="n">
        <v>0</v>
      </c>
      <c r="K40" s="6" t="n">
        <v>-3.06</v>
      </c>
      <c r="L40" s="6" t="n">
        <v>0</v>
      </c>
      <c r="M40" s="6"/>
      <c r="N40" s="6" t="s">
        <f>=I40+J40+K40+L40</f>
      </c>
      <c r="O40" s="17"/>
    </row>
    <row collapsed="false" customFormat="false" customHeight="false" hidden="false" ht="12.1" outlineLevel="0" r="41">
      <c r="A41" s="22" t="n">
        <v>43950.447233796</v>
      </c>
      <c r="B41" s="23" t="s">
        <v>347</v>
      </c>
      <c r="C41" s="23" t="s">
        <v>89</v>
      </c>
      <c r="D41" s="23" t="s">
        <v>347</v>
      </c>
      <c r="E41" s="23" t="s">
        <v>347</v>
      </c>
      <c r="F41" s="23" t="s">
        <v>19</v>
      </c>
      <c r="G41" s="24" t="n">
        <v>1</v>
      </c>
      <c r="H41" s="25" t="n">
        <v>1</v>
      </c>
      <c r="I41" s="25" t="n">
        <v>1026.07</v>
      </c>
      <c r="J41" s="25" t="n">
        <v>0</v>
      </c>
      <c r="K41" s="25" t="n">
        <v>0</v>
      </c>
      <c r="L41" s="25" t="n">
        <v>0</v>
      </c>
      <c r="M41" s="25"/>
      <c r="N41" s="6" t="s">
        <f>=I41+J41+K41+L41</f>
      </c>
      <c r="O41" s="23"/>
    </row>
    <row collapsed="false" customFormat="false" customHeight="false" hidden="false" ht="12.1" outlineLevel="0" r="42">
      <c r="A42" s="21" t="n">
        <v>43951.427280093</v>
      </c>
      <c r="B42" s="17" t="s">
        <v>283</v>
      </c>
      <c r="C42" s="17" t="s">
        <v>365</v>
      </c>
      <c r="D42" s="17" t="s">
        <v>267</v>
      </c>
      <c r="E42" s="17" t="s">
        <v>17</v>
      </c>
      <c r="F42" s="17" t="s">
        <v>53</v>
      </c>
      <c r="G42" s="7" t="n">
        <v>1</v>
      </c>
      <c r="H42" s="6" t="n">
        <v>19.56</v>
      </c>
      <c r="I42" s="6" t="n">
        <v>-19.56</v>
      </c>
      <c r="J42" s="6" t="n">
        <v>0</v>
      </c>
      <c r="K42" s="6" t="n">
        <v>-0.06</v>
      </c>
      <c r="L42" s="6" t="n">
        <v>0</v>
      </c>
      <c r="M42" s="6" t="s">
        <f>=I42+J42+K42+L42</f>
      </c>
      <c r="N42" s="6"/>
      <c r="O42" s="17"/>
    </row>
    <row collapsed="false" customFormat="false" customHeight="false" hidden="false" ht="12.1" outlineLevel="0" r="43">
      <c r="A43" s="22" t="n">
        <v>43951.427326389</v>
      </c>
      <c r="B43" s="23" t="s">
        <v>347</v>
      </c>
      <c r="C43" s="23" t="s">
        <v>89</v>
      </c>
      <c r="D43" s="23" t="s">
        <v>347</v>
      </c>
      <c r="E43" s="23" t="s">
        <v>347</v>
      </c>
      <c r="F43" s="23" t="s">
        <v>53</v>
      </c>
      <c r="G43" s="24" t="n">
        <v>1</v>
      </c>
      <c r="H43" s="25" t="n">
        <v>1</v>
      </c>
      <c r="I43" s="25" t="n">
        <v>19.68</v>
      </c>
      <c r="J43" s="25" t="n">
        <v>0</v>
      </c>
      <c r="K43" s="25" t="n">
        <v>0</v>
      </c>
      <c r="L43" s="25" t="n">
        <v>0</v>
      </c>
      <c r="M43" s="6" t="s">
        <f>=I43+J43+K43+L43</f>
      </c>
      <c r="N43" s="25"/>
      <c r="O43" s="23"/>
    </row>
    <row collapsed="false" customFormat="false" customHeight="false" hidden="false" ht="12.1" outlineLevel="0" r="44">
      <c r="A44" s="21" t="n">
        <v>43956.431805556</v>
      </c>
      <c r="B44" s="17" t="s">
        <v>284</v>
      </c>
      <c r="C44" s="17" t="s">
        <v>366</v>
      </c>
      <c r="D44" s="17" t="s">
        <v>267</v>
      </c>
      <c r="E44" s="17" t="s">
        <v>17</v>
      </c>
      <c r="F44" s="17" t="s">
        <v>19</v>
      </c>
      <c r="G44" s="7" t="n">
        <v>1</v>
      </c>
      <c r="H44" s="6" t="n">
        <v>1529.9</v>
      </c>
      <c r="I44" s="6" t="n">
        <v>-1529.9</v>
      </c>
      <c r="J44" s="6" t="n">
        <v>0</v>
      </c>
      <c r="K44" s="6" t="n">
        <v>-4.59</v>
      </c>
      <c r="L44" s="6" t="n">
        <v>0</v>
      </c>
      <c r="M44" s="6"/>
      <c r="N44" s="6" t="s">
        <f>=I44+J44+K44+L44</f>
      </c>
      <c r="O44" s="17"/>
    </row>
    <row collapsed="false" customFormat="false" customHeight="false" hidden="false" ht="12.1" outlineLevel="0" r="45">
      <c r="A45" s="21" t="n">
        <v>43956.433391204</v>
      </c>
      <c r="B45" s="17" t="s">
        <v>285</v>
      </c>
      <c r="C45" s="17" t="s">
        <v>367</v>
      </c>
      <c r="D45" s="17" t="s">
        <v>267</v>
      </c>
      <c r="E45" s="17" t="s">
        <v>17</v>
      </c>
      <c r="F45" s="17" t="s">
        <v>19</v>
      </c>
      <c r="G45" s="7" t="n">
        <v>1</v>
      </c>
      <c r="H45" s="6" t="n">
        <v>611.8</v>
      </c>
      <c r="I45" s="6" t="n">
        <v>-611.8</v>
      </c>
      <c r="J45" s="6" t="n">
        <v>0</v>
      </c>
      <c r="K45" s="6" t="n">
        <v>-1.84</v>
      </c>
      <c r="L45" s="6" t="n">
        <v>0</v>
      </c>
      <c r="M45" s="6"/>
      <c r="N45" s="6" t="s">
        <f>=I45+J45+K45+L45</f>
      </c>
      <c r="O45" s="17"/>
    </row>
    <row collapsed="false" customFormat="false" customHeight="false" hidden="false" ht="12.1" outlineLevel="0" r="46">
      <c r="A46" s="22" t="n">
        <v>43957.431828704</v>
      </c>
      <c r="B46" s="23" t="s">
        <v>347</v>
      </c>
      <c r="C46" s="23" t="s">
        <v>89</v>
      </c>
      <c r="D46" s="23" t="s">
        <v>347</v>
      </c>
      <c r="E46" s="23" t="s">
        <v>347</v>
      </c>
      <c r="F46" s="23" t="s">
        <v>19</v>
      </c>
      <c r="G46" s="24" t="n">
        <v>1</v>
      </c>
      <c r="H46" s="25" t="n">
        <v>1</v>
      </c>
      <c r="I46" s="25" t="n">
        <v>1539.11</v>
      </c>
      <c r="J46" s="25" t="n">
        <v>0</v>
      </c>
      <c r="K46" s="25" t="n">
        <v>0</v>
      </c>
      <c r="L46" s="25" t="n">
        <v>0</v>
      </c>
      <c r="M46" s="25"/>
      <c r="N46" s="6" t="s">
        <f>=I46+J46+K46+L46</f>
      </c>
      <c r="O46" s="23"/>
    </row>
    <row collapsed="false" customFormat="false" customHeight="false" hidden="false" ht="12.1" outlineLevel="0" r="47">
      <c r="A47" s="22" t="n">
        <v>43957.4334375</v>
      </c>
      <c r="B47" s="23" t="s">
        <v>347</v>
      </c>
      <c r="C47" s="23" t="s">
        <v>89</v>
      </c>
      <c r="D47" s="23" t="s">
        <v>347</v>
      </c>
      <c r="E47" s="23" t="s">
        <v>347</v>
      </c>
      <c r="F47" s="23" t="s">
        <v>19</v>
      </c>
      <c r="G47" s="24" t="n">
        <v>1</v>
      </c>
      <c r="H47" s="25" t="n">
        <v>1</v>
      </c>
      <c r="I47" s="25" t="n">
        <v>615.65</v>
      </c>
      <c r="J47" s="25" t="n">
        <v>0</v>
      </c>
      <c r="K47" s="25" t="n">
        <v>0</v>
      </c>
      <c r="L47" s="25" t="n">
        <v>0</v>
      </c>
      <c r="M47" s="25"/>
      <c r="N47" s="6" t="s">
        <f>=I47+J47+K47+L47</f>
      </c>
      <c r="O47" s="23"/>
    </row>
    <row collapsed="false" customFormat="false" customHeight="false" hidden="false" ht="12.1" outlineLevel="0" r="48">
      <c r="A48" s="22" t="n">
        <v>43957.49431713</v>
      </c>
      <c r="B48" s="23" t="s">
        <v>347</v>
      </c>
      <c r="C48" s="23" t="s">
        <v>89</v>
      </c>
      <c r="D48" s="23" t="s">
        <v>347</v>
      </c>
      <c r="E48" s="23" t="s">
        <v>347</v>
      </c>
      <c r="F48" s="23" t="s">
        <v>19</v>
      </c>
      <c r="G48" s="24" t="n">
        <v>1</v>
      </c>
      <c r="H48" s="25" t="n">
        <v>1</v>
      </c>
      <c r="I48" s="25" t="n">
        <v>320.3</v>
      </c>
      <c r="J48" s="25" t="n">
        <v>0</v>
      </c>
      <c r="K48" s="25" t="n">
        <v>0</v>
      </c>
      <c r="L48" s="25" t="n">
        <v>0</v>
      </c>
      <c r="M48" s="25"/>
      <c r="N48" s="6" t="s">
        <f>=I48+J48+K48+L48</f>
      </c>
      <c r="O48" s="23"/>
    </row>
    <row collapsed="false" customFormat="false" customHeight="false" hidden="false" ht="12.1" outlineLevel="0" r="49">
      <c r="A49" s="30" t="n">
        <v>43959.438703704</v>
      </c>
      <c r="B49" s="31" t="s">
        <v>279</v>
      </c>
      <c r="C49" s="31" t="s">
        <v>359</v>
      </c>
      <c r="D49" s="31" t="s">
        <v>270</v>
      </c>
      <c r="E49" s="31" t="s">
        <v>17</v>
      </c>
      <c r="F49" s="31" t="s">
        <v>19</v>
      </c>
      <c r="G49" s="32" t="n">
        <v>-10</v>
      </c>
      <c r="H49" s="33" t="n">
        <v>178.4</v>
      </c>
      <c r="I49" s="33" t="n">
        <v>1784</v>
      </c>
      <c r="J49" s="33" t="n">
        <v>0</v>
      </c>
      <c r="K49" s="33" t="n">
        <v>-5.35</v>
      </c>
      <c r="L49" s="33" t="n">
        <v>0</v>
      </c>
      <c r="M49" s="33"/>
      <c r="N49" s="6" t="s">
        <f>=I49+J49+K49+L49</f>
      </c>
      <c r="O49" s="31"/>
    </row>
    <row collapsed="false" customFormat="false" customHeight="false" hidden="false" ht="12.1" outlineLevel="0" r="50">
      <c r="A50" s="21" t="n">
        <v>43959.488402778</v>
      </c>
      <c r="B50" s="17" t="s">
        <v>285</v>
      </c>
      <c r="C50" s="17" t="s">
        <v>367</v>
      </c>
      <c r="D50" s="17" t="s">
        <v>267</v>
      </c>
      <c r="E50" s="17" t="s">
        <v>17</v>
      </c>
      <c r="F50" s="17" t="s">
        <v>19</v>
      </c>
      <c r="G50" s="7" t="n">
        <v>1</v>
      </c>
      <c r="H50" s="6" t="n">
        <v>600.8</v>
      </c>
      <c r="I50" s="6" t="n">
        <v>-600.8</v>
      </c>
      <c r="J50" s="6" t="n">
        <v>0</v>
      </c>
      <c r="K50" s="6" t="n">
        <v>-1.8</v>
      </c>
      <c r="L50" s="6" t="n">
        <v>0</v>
      </c>
      <c r="M50" s="6"/>
      <c r="N50" s="6" t="s">
        <f>=I50+J50+K50+L50</f>
      </c>
      <c r="O50" s="17"/>
    </row>
    <row collapsed="false" customFormat="false" customHeight="false" hidden="false" ht="12.1" outlineLevel="0" r="51">
      <c r="A51" s="21" t="n">
        <v>43959.552824074</v>
      </c>
      <c r="B51" s="17" t="s">
        <v>286</v>
      </c>
      <c r="C51" s="17" t="s">
        <v>368</v>
      </c>
      <c r="D51" s="17" t="s">
        <v>267</v>
      </c>
      <c r="E51" s="17" t="s">
        <v>352</v>
      </c>
      <c r="F51" s="17" t="s">
        <v>53</v>
      </c>
      <c r="G51" s="7" t="n">
        <v>2</v>
      </c>
      <c r="H51" s="6" t="n">
        <v>13.46</v>
      </c>
      <c r="I51" s="6" t="n">
        <v>-26.92</v>
      </c>
      <c r="J51" s="6" t="n">
        <v>0</v>
      </c>
      <c r="K51" s="6" t="n">
        <v>-0.08</v>
      </c>
      <c r="L51" s="6" t="n">
        <v>0</v>
      </c>
      <c r="M51" s="6" t="s">
        <f>=I51+J51+K51+L51</f>
      </c>
      <c r="N51" s="6"/>
      <c r="O51" s="17"/>
    </row>
    <row collapsed="false" customFormat="false" customHeight="false" hidden="false" ht="12.1" outlineLevel="0" r="52">
      <c r="A52" s="22" t="n">
        <v>43959.552847222</v>
      </c>
      <c r="B52" s="23" t="s">
        <v>347</v>
      </c>
      <c r="C52" s="23" t="s">
        <v>89</v>
      </c>
      <c r="D52" s="23" t="s">
        <v>347</v>
      </c>
      <c r="E52" s="23" t="s">
        <v>347</v>
      </c>
      <c r="F52" s="23" t="s">
        <v>53</v>
      </c>
      <c r="G52" s="24" t="n">
        <v>1</v>
      </c>
      <c r="H52" s="25" t="n">
        <v>1</v>
      </c>
      <c r="I52" s="25" t="n">
        <v>27.11</v>
      </c>
      <c r="J52" s="25" t="n">
        <v>0</v>
      </c>
      <c r="K52" s="25" t="n">
        <v>0</v>
      </c>
      <c r="L52" s="25" t="n">
        <v>0</v>
      </c>
      <c r="M52" s="6" t="s">
        <f>=I52+J52+K52+L52</f>
      </c>
      <c r="N52" s="25"/>
      <c r="O52" s="23"/>
    </row>
    <row collapsed="false" customFormat="false" customHeight="false" hidden="false" ht="12.1" outlineLevel="0" r="53">
      <c r="A53" s="21" t="n">
        <v>43966.548946759</v>
      </c>
      <c r="B53" s="17" t="s">
        <v>69</v>
      </c>
      <c r="C53" s="17" t="s">
        <v>369</v>
      </c>
      <c r="D53" s="17" t="s">
        <v>267</v>
      </c>
      <c r="E53" s="17" t="s">
        <v>17</v>
      </c>
      <c r="F53" s="17" t="s">
        <v>19</v>
      </c>
      <c r="G53" s="7" t="n">
        <v>10</v>
      </c>
      <c r="H53" s="6" t="n">
        <v>185.77</v>
      </c>
      <c r="I53" s="6" t="n">
        <v>-1857.7</v>
      </c>
      <c r="J53" s="6" t="n">
        <v>0</v>
      </c>
      <c r="K53" s="6" t="n">
        <v>-5.57</v>
      </c>
      <c r="L53" s="6" t="n">
        <v>0</v>
      </c>
      <c r="M53" s="6"/>
      <c r="N53" s="6" t="s">
        <f>=I53+J53+K53+L53</f>
      </c>
      <c r="O53" s="17"/>
    </row>
    <row collapsed="false" customFormat="false" customHeight="false" hidden="false" ht="12.1" outlineLevel="0" r="54">
      <c r="A54" s="22" t="n">
        <v>43966.548993056</v>
      </c>
      <c r="B54" s="23" t="s">
        <v>347</v>
      </c>
      <c r="C54" s="23" t="s">
        <v>89</v>
      </c>
      <c r="D54" s="23" t="s">
        <v>347</v>
      </c>
      <c r="E54" s="23" t="s">
        <v>347</v>
      </c>
      <c r="F54" s="23" t="s">
        <v>19</v>
      </c>
      <c r="G54" s="24" t="n">
        <v>1</v>
      </c>
      <c r="H54" s="25" t="n">
        <v>1</v>
      </c>
      <c r="I54" s="25" t="n">
        <v>1868.79</v>
      </c>
      <c r="J54" s="25" t="n">
        <v>0</v>
      </c>
      <c r="K54" s="25" t="n">
        <v>0</v>
      </c>
      <c r="L54" s="25" t="n">
        <v>0</v>
      </c>
      <c r="M54" s="25"/>
      <c r="N54" s="6" t="s">
        <f>=I54+J54+K54+L54</f>
      </c>
      <c r="O54" s="23"/>
    </row>
    <row collapsed="false" customFormat="false" customHeight="false" hidden="false" ht="12.1" outlineLevel="0" r="55">
      <c r="A55" s="26" t="n">
        <v>43966.719571759</v>
      </c>
      <c r="B55" s="27" t="s">
        <v>370</v>
      </c>
      <c r="C55" s="27" t="s">
        <v>371</v>
      </c>
      <c r="D55" s="27" t="s">
        <v>370</v>
      </c>
      <c r="E55" s="27" t="s">
        <v>370</v>
      </c>
      <c r="F55" s="27" t="s">
        <v>19</v>
      </c>
      <c r="G55" s="28" t="n">
        <v>1</v>
      </c>
      <c r="H55" s="29" t="n">
        <v>-1</v>
      </c>
      <c r="I55" s="29" t="n">
        <v>-4</v>
      </c>
      <c r="J55" s="29" t="n">
        <v>0</v>
      </c>
      <c r="K55" s="29" t="n">
        <v>0</v>
      </c>
      <c r="L55" s="29" t="n">
        <v>0</v>
      </c>
      <c r="M55" s="29"/>
      <c r="N55" s="6" t="s">
        <f>=I55+J55+K55+L55</f>
      </c>
      <c r="O55" s="27"/>
    </row>
    <row collapsed="false" customFormat="false" customHeight="false" hidden="false" ht="12.1" outlineLevel="0" r="56">
      <c r="A56" s="22" t="n">
        <v>43966.719571759</v>
      </c>
      <c r="B56" s="23" t="s">
        <v>372</v>
      </c>
      <c r="C56" s="23" t="s">
        <v>373</v>
      </c>
      <c r="D56" s="23" t="s">
        <v>372</v>
      </c>
      <c r="E56" s="23" t="s">
        <v>372</v>
      </c>
      <c r="F56" s="23" t="s">
        <v>19</v>
      </c>
      <c r="G56" s="24" t="n">
        <v>1</v>
      </c>
      <c r="H56" s="25" t="n">
        <v>1</v>
      </c>
      <c r="I56" s="25" t="n">
        <v>30</v>
      </c>
      <c r="J56" s="25" t="n">
        <v>0</v>
      </c>
      <c r="K56" s="25" t="n">
        <v>0</v>
      </c>
      <c r="L56" s="25" t="n">
        <v>0</v>
      </c>
      <c r="M56" s="25"/>
      <c r="N56" s="6" t="s">
        <f>=I56+J56+K56+L56</f>
      </c>
      <c r="O56" s="23"/>
    </row>
    <row collapsed="false" customFormat="false" customHeight="false" hidden="false" ht="12.1" outlineLevel="0" r="57">
      <c r="A57" s="26" t="n">
        <v>43969.202604167</v>
      </c>
      <c r="B57" s="27" t="s">
        <v>370</v>
      </c>
      <c r="C57" s="27" t="s">
        <v>374</v>
      </c>
      <c r="D57" s="27" t="s">
        <v>370</v>
      </c>
      <c r="E57" s="27" t="s">
        <v>370</v>
      </c>
      <c r="F57" s="27" t="s">
        <v>19</v>
      </c>
      <c r="G57" s="28" t="n">
        <v>1</v>
      </c>
      <c r="H57" s="29" t="n">
        <v>-1</v>
      </c>
      <c r="I57" s="29" t="n">
        <v>-11</v>
      </c>
      <c r="J57" s="29" t="n">
        <v>0</v>
      </c>
      <c r="K57" s="29" t="n">
        <v>0</v>
      </c>
      <c r="L57" s="29" t="n">
        <v>0</v>
      </c>
      <c r="M57" s="29"/>
      <c r="N57" s="6" t="s">
        <f>=I57+J57+K57+L57</f>
      </c>
      <c r="O57" s="27"/>
    </row>
    <row collapsed="false" customFormat="false" customHeight="false" hidden="false" ht="12.1" outlineLevel="0" r="58">
      <c r="A58" s="34" t="n">
        <v>43969.202604167</v>
      </c>
      <c r="B58" s="35" t="s">
        <v>375</v>
      </c>
      <c r="C58" s="35" t="s">
        <v>95</v>
      </c>
      <c r="D58" s="35" t="s">
        <v>375</v>
      </c>
      <c r="E58" s="35" t="s">
        <v>375</v>
      </c>
      <c r="F58" s="35" t="s">
        <v>19</v>
      </c>
      <c r="G58" s="36" t="n">
        <v>1</v>
      </c>
      <c r="H58" s="37" t="n">
        <v>-1000</v>
      </c>
      <c r="I58" s="37" t="n">
        <v>-1000</v>
      </c>
      <c r="J58" s="37" t="n">
        <v>0</v>
      </c>
      <c r="K58" s="37" t="n">
        <v>0</v>
      </c>
      <c r="L58" s="37" t="n">
        <v>0</v>
      </c>
      <c r="M58" s="37"/>
      <c r="N58" s="6" t="s">
        <f>=I58+J58+K58+L58</f>
      </c>
      <c r="O58" s="35"/>
    </row>
    <row collapsed="false" customFormat="false" customHeight="false" hidden="false" ht="12.1" outlineLevel="0" r="59">
      <c r="A59" s="21" t="n">
        <v>43973.511331019</v>
      </c>
      <c r="B59" s="17" t="s">
        <v>287</v>
      </c>
      <c r="C59" s="17" t="s">
        <v>376</v>
      </c>
      <c r="D59" s="17" t="s">
        <v>267</v>
      </c>
      <c r="E59" s="17" t="s">
        <v>17</v>
      </c>
      <c r="F59" s="17" t="s">
        <v>19</v>
      </c>
      <c r="G59" s="7" t="n">
        <v>100</v>
      </c>
      <c r="H59" s="6" t="n">
        <v>7.75</v>
      </c>
      <c r="I59" s="6" t="n">
        <v>-775</v>
      </c>
      <c r="J59" s="6" t="n">
        <v>0</v>
      </c>
      <c r="K59" s="6" t="n">
        <v>-2.33</v>
      </c>
      <c r="L59" s="6" t="n">
        <v>0</v>
      </c>
      <c r="M59" s="6"/>
      <c r="N59" s="6" t="s">
        <f>=I59+J59+K59+L59</f>
      </c>
      <c r="O59" s="17"/>
    </row>
    <row collapsed="false" customFormat="false" customHeight="false" hidden="false" ht="12.1" outlineLevel="0" r="60">
      <c r="A60" s="22" t="n">
        <v>43973.511377315</v>
      </c>
      <c r="B60" s="23" t="s">
        <v>347</v>
      </c>
      <c r="C60" s="23" t="s">
        <v>89</v>
      </c>
      <c r="D60" s="23" t="s">
        <v>347</v>
      </c>
      <c r="E60" s="23" t="s">
        <v>347</v>
      </c>
      <c r="F60" s="23" t="s">
        <v>19</v>
      </c>
      <c r="G60" s="24" t="n">
        <v>1</v>
      </c>
      <c r="H60" s="25" t="n">
        <v>1</v>
      </c>
      <c r="I60" s="25" t="n">
        <v>801.8</v>
      </c>
      <c r="J60" s="25" t="n">
        <v>0</v>
      </c>
      <c r="K60" s="25" t="n">
        <v>0</v>
      </c>
      <c r="L60" s="25" t="n">
        <v>0</v>
      </c>
      <c r="M60" s="25"/>
      <c r="N60" s="6" t="s">
        <f>=I60+J60+K60+L60</f>
      </c>
      <c r="O60" s="23"/>
    </row>
    <row collapsed="false" customFormat="false" customHeight="false" hidden="false" ht="12.1" outlineLevel="0" r="61">
      <c r="A61" s="30" t="n">
        <v>43973.524768519</v>
      </c>
      <c r="B61" s="31" t="s">
        <v>287</v>
      </c>
      <c r="C61" s="31" t="s">
        <v>376</v>
      </c>
      <c r="D61" s="31" t="s">
        <v>270</v>
      </c>
      <c r="E61" s="31" t="s">
        <v>17</v>
      </c>
      <c r="F61" s="31" t="s">
        <v>19</v>
      </c>
      <c r="G61" s="32" t="n">
        <v>-40</v>
      </c>
      <c r="H61" s="33" t="n">
        <v>7.752</v>
      </c>
      <c r="I61" s="33" t="n">
        <v>310.08</v>
      </c>
      <c r="J61" s="33" t="n">
        <v>0</v>
      </c>
      <c r="K61" s="33" t="n">
        <v>-0.93</v>
      </c>
      <c r="L61" s="33" t="n">
        <v>0</v>
      </c>
      <c r="M61" s="33"/>
      <c r="N61" s="6" t="s">
        <f>=I61+J61+K61+L61</f>
      </c>
      <c r="O61" s="31"/>
    </row>
    <row collapsed="false" customFormat="false" customHeight="false" hidden="false" ht="12.1" outlineLevel="0" r="62">
      <c r="A62" s="30" t="n">
        <v>43973.524768519</v>
      </c>
      <c r="B62" s="31" t="s">
        <v>287</v>
      </c>
      <c r="C62" s="31" t="s">
        <v>376</v>
      </c>
      <c r="D62" s="31" t="s">
        <v>270</v>
      </c>
      <c r="E62" s="31" t="s">
        <v>17</v>
      </c>
      <c r="F62" s="31" t="s">
        <v>19</v>
      </c>
      <c r="G62" s="32" t="n">
        <v>-60</v>
      </c>
      <c r="H62" s="33" t="n">
        <v>7.75</v>
      </c>
      <c r="I62" s="33" t="n">
        <v>465</v>
      </c>
      <c r="J62" s="33" t="n">
        <v>0</v>
      </c>
      <c r="K62" s="33" t="n">
        <v>-1.4</v>
      </c>
      <c r="L62" s="33" t="n">
        <v>0</v>
      </c>
      <c r="M62" s="33"/>
      <c r="N62" s="6" t="s">
        <f>=I62+J62+K62+L62</f>
      </c>
      <c r="O62" s="31"/>
    </row>
    <row collapsed="false" customFormat="false" customHeight="false" hidden="false" ht="12.1" outlineLevel="0" r="63">
      <c r="A63" s="34" t="n">
        <v>43973.616041667</v>
      </c>
      <c r="B63" s="35" t="s">
        <v>375</v>
      </c>
      <c r="C63" s="35" t="s">
        <v>95</v>
      </c>
      <c r="D63" s="35" t="s">
        <v>375</v>
      </c>
      <c r="E63" s="35" t="s">
        <v>375</v>
      </c>
      <c r="F63" s="35" t="s">
        <v>19</v>
      </c>
      <c r="G63" s="36" t="n">
        <v>1</v>
      </c>
      <c r="H63" s="37" t="n">
        <v>-1400</v>
      </c>
      <c r="I63" s="37" t="n">
        <v>-1400</v>
      </c>
      <c r="J63" s="37" t="n">
        <v>0</v>
      </c>
      <c r="K63" s="37" t="n">
        <v>0</v>
      </c>
      <c r="L63" s="37" t="n">
        <v>0</v>
      </c>
      <c r="M63" s="37"/>
      <c r="N63" s="6" t="s">
        <f>=I63+J63+K63+L63</f>
      </c>
      <c r="O63" s="35"/>
    </row>
    <row collapsed="false" customFormat="false" customHeight="false" hidden="false" ht="12.1" outlineLevel="0" r="64">
      <c r="A64" s="21" t="n">
        <v>43976.763425926</v>
      </c>
      <c r="B64" s="17" t="s">
        <v>288</v>
      </c>
      <c r="C64" s="17" t="s">
        <v>377</v>
      </c>
      <c r="D64" s="17" t="s">
        <v>267</v>
      </c>
      <c r="E64" s="17" t="s">
        <v>17</v>
      </c>
      <c r="F64" s="17" t="s">
        <v>19</v>
      </c>
      <c r="G64" s="7" t="n">
        <v>10</v>
      </c>
      <c r="H64" s="6" t="n">
        <v>82.21</v>
      </c>
      <c r="I64" s="6" t="n">
        <v>-822.1</v>
      </c>
      <c r="J64" s="6" t="n">
        <v>0</v>
      </c>
      <c r="K64" s="6" t="n">
        <v>-2.47</v>
      </c>
      <c r="L64" s="6" t="n">
        <v>0</v>
      </c>
      <c r="M64" s="6"/>
      <c r="N64" s="6" t="s">
        <f>=I64+J64+K64+L64</f>
      </c>
      <c r="O64" s="17"/>
    </row>
    <row collapsed="false" customFormat="false" customHeight="false" hidden="false" ht="12.1" outlineLevel="0" r="65">
      <c r="A65" s="22" t="n">
        <v>43976.763472222</v>
      </c>
      <c r="B65" s="23" t="s">
        <v>347</v>
      </c>
      <c r="C65" s="23" t="s">
        <v>89</v>
      </c>
      <c r="D65" s="23" t="s">
        <v>347</v>
      </c>
      <c r="E65" s="23" t="s">
        <v>347</v>
      </c>
      <c r="F65" s="23" t="s">
        <v>19</v>
      </c>
      <c r="G65" s="24" t="n">
        <v>1</v>
      </c>
      <c r="H65" s="25" t="n">
        <v>1</v>
      </c>
      <c r="I65" s="25" t="n">
        <v>827.08</v>
      </c>
      <c r="J65" s="25" t="n">
        <v>0</v>
      </c>
      <c r="K65" s="25" t="n">
        <v>0</v>
      </c>
      <c r="L65" s="25" t="n">
        <v>0</v>
      </c>
      <c r="M65" s="25"/>
      <c r="N65" s="6" t="s">
        <f>=I65+J65+K65+L65</f>
      </c>
      <c r="O65" s="23"/>
    </row>
    <row collapsed="false" customFormat="false" customHeight="false" hidden="false" ht="12.1" outlineLevel="0" r="66">
      <c r="A66" s="26" t="n">
        <v>43978.863530093</v>
      </c>
      <c r="B66" s="27" t="s">
        <v>370</v>
      </c>
      <c r="C66" s="27" t="s">
        <v>378</v>
      </c>
      <c r="D66" s="27" t="s">
        <v>370</v>
      </c>
      <c r="E66" s="27" t="s">
        <v>370</v>
      </c>
      <c r="F66" s="27" t="s">
        <v>19</v>
      </c>
      <c r="G66" s="28" t="n">
        <v>1</v>
      </c>
      <c r="H66" s="29" t="n">
        <v>-1</v>
      </c>
      <c r="I66" s="29" t="n">
        <v>-2</v>
      </c>
      <c r="J66" s="29" t="n">
        <v>0</v>
      </c>
      <c r="K66" s="29" t="n">
        <v>0</v>
      </c>
      <c r="L66" s="29" t="n">
        <v>0</v>
      </c>
      <c r="M66" s="29"/>
      <c r="N66" s="6" t="s">
        <f>=I66+J66+K66+L66</f>
      </c>
      <c r="O66" s="27"/>
    </row>
    <row collapsed="false" customFormat="false" customHeight="false" hidden="false" ht="12.1" outlineLevel="0" r="67">
      <c r="A67" s="22" t="n">
        <v>43978.863530093</v>
      </c>
      <c r="B67" s="23" t="s">
        <v>372</v>
      </c>
      <c r="C67" s="23" t="s">
        <v>379</v>
      </c>
      <c r="D67" s="23" t="s">
        <v>372</v>
      </c>
      <c r="E67" s="23" t="s">
        <v>372</v>
      </c>
      <c r="F67" s="23" t="s">
        <v>19</v>
      </c>
      <c r="G67" s="24" t="n">
        <v>1</v>
      </c>
      <c r="H67" s="25" t="n">
        <v>1</v>
      </c>
      <c r="I67" s="25" t="n">
        <v>18.1</v>
      </c>
      <c r="J67" s="25" t="n">
        <v>0</v>
      </c>
      <c r="K67" s="25" t="n">
        <v>0</v>
      </c>
      <c r="L67" s="25" t="n">
        <v>0</v>
      </c>
      <c r="M67" s="25"/>
      <c r="N67" s="6" t="s">
        <f>=I67+J67+K67+L67</f>
      </c>
      <c r="O67" s="23"/>
    </row>
    <row collapsed="false" customFormat="false" customHeight="false" hidden="false" ht="12.1" outlineLevel="0" r="68">
      <c r="A68" s="30" t="n">
        <v>43979.417372685</v>
      </c>
      <c r="B68" s="31" t="s">
        <v>277</v>
      </c>
      <c r="C68" s="31" t="s">
        <v>357</v>
      </c>
      <c r="D68" s="31" t="s">
        <v>270</v>
      </c>
      <c r="E68" s="31" t="s">
        <v>17</v>
      </c>
      <c r="F68" s="31" t="s">
        <v>53</v>
      </c>
      <c r="G68" s="32" t="n">
        <v>-1</v>
      </c>
      <c r="H68" s="33" t="n">
        <v>3.2</v>
      </c>
      <c r="I68" s="33" t="n">
        <v>3.2</v>
      </c>
      <c r="J68" s="33" t="n">
        <v>0</v>
      </c>
      <c r="K68" s="33" t="n">
        <v>-0.01</v>
      </c>
      <c r="L68" s="33" t="n">
        <v>0</v>
      </c>
      <c r="M68" s="6" t="s">
        <f>=I68+J68+K68+L68</f>
      </c>
      <c r="N68" s="33"/>
      <c r="O68" s="31"/>
    </row>
    <row collapsed="false" customFormat="false" customHeight="false" hidden="false" ht="12.1" outlineLevel="0" r="69">
      <c r="A69" s="30" t="n">
        <v>43979.417372685</v>
      </c>
      <c r="B69" s="31" t="s">
        <v>277</v>
      </c>
      <c r="C69" s="31" t="s">
        <v>357</v>
      </c>
      <c r="D69" s="31" t="s">
        <v>270</v>
      </c>
      <c r="E69" s="31" t="s">
        <v>17</v>
      </c>
      <c r="F69" s="31" t="s">
        <v>53</v>
      </c>
      <c r="G69" s="32" t="n">
        <v>-1</v>
      </c>
      <c r="H69" s="33" t="n">
        <v>3.2</v>
      </c>
      <c r="I69" s="33" t="n">
        <v>3.2</v>
      </c>
      <c r="J69" s="33" t="n">
        <v>0</v>
      </c>
      <c r="K69" s="33" t="n">
        <v>-0.01</v>
      </c>
      <c r="L69" s="33" t="n">
        <v>0</v>
      </c>
      <c r="M69" s="6" t="s">
        <f>=I69+J69+K69+L69</f>
      </c>
      <c r="N69" s="33"/>
      <c r="O69" s="31"/>
    </row>
    <row collapsed="false" customFormat="false" customHeight="false" hidden="false" ht="12.1" outlineLevel="0" r="70">
      <c r="A70" s="30" t="n">
        <v>43979.417372685</v>
      </c>
      <c r="B70" s="31" t="s">
        <v>277</v>
      </c>
      <c r="C70" s="31" t="s">
        <v>357</v>
      </c>
      <c r="D70" s="31" t="s">
        <v>270</v>
      </c>
      <c r="E70" s="31" t="s">
        <v>17</v>
      </c>
      <c r="F70" s="31" t="s">
        <v>53</v>
      </c>
      <c r="G70" s="32" t="n">
        <v>-2</v>
      </c>
      <c r="H70" s="33" t="n">
        <v>3.2</v>
      </c>
      <c r="I70" s="33" t="n">
        <v>6.4</v>
      </c>
      <c r="J70" s="33" t="n">
        <v>0</v>
      </c>
      <c r="K70" s="33" t="n">
        <v>-0.02</v>
      </c>
      <c r="L70" s="33" t="n">
        <v>0</v>
      </c>
      <c r="M70" s="6" t="s">
        <f>=I70+J70+K70+L70</f>
      </c>
      <c r="N70" s="33"/>
      <c r="O70" s="31"/>
    </row>
    <row collapsed="false" customFormat="false" customHeight="false" hidden="false" ht="12.1" outlineLevel="0" r="71">
      <c r="A71" s="21" t="n">
        <v>43979.566018519</v>
      </c>
      <c r="B71" s="17" t="s">
        <v>289</v>
      </c>
      <c r="C71" s="17" t="s">
        <v>380</v>
      </c>
      <c r="D71" s="17" t="s">
        <v>267</v>
      </c>
      <c r="E71" s="17" t="s">
        <v>17</v>
      </c>
      <c r="F71" s="17" t="s">
        <v>19</v>
      </c>
      <c r="G71" s="7" t="n">
        <v>20</v>
      </c>
      <c r="H71" s="6" t="n">
        <v>67.05</v>
      </c>
      <c r="I71" s="6" t="n">
        <v>-1341</v>
      </c>
      <c r="J71" s="6" t="n">
        <v>0</v>
      </c>
      <c r="K71" s="6" t="n">
        <v>-4.02</v>
      </c>
      <c r="L71" s="6" t="n">
        <v>0</v>
      </c>
      <c r="M71" s="6"/>
      <c r="N71" s="6" t="s">
        <f>=I71+J71+K71+L71</f>
      </c>
      <c r="O71" s="17"/>
    </row>
    <row collapsed="false" customFormat="false" customHeight="false" hidden="false" ht="12.1" outlineLevel="0" r="72">
      <c r="A72" s="22" t="n">
        <v>43979.566018519</v>
      </c>
      <c r="B72" s="23" t="s">
        <v>347</v>
      </c>
      <c r="C72" s="23" t="s">
        <v>89</v>
      </c>
      <c r="D72" s="23" t="s">
        <v>347</v>
      </c>
      <c r="E72" s="23" t="s">
        <v>347</v>
      </c>
      <c r="F72" s="23" t="s">
        <v>19</v>
      </c>
      <c r="G72" s="24" t="n">
        <v>1</v>
      </c>
      <c r="H72" s="25" t="n">
        <v>1</v>
      </c>
      <c r="I72" s="25" t="n">
        <v>1349.24</v>
      </c>
      <c r="J72" s="25" t="n">
        <v>0</v>
      </c>
      <c r="K72" s="25" t="n">
        <v>0</v>
      </c>
      <c r="L72" s="25" t="n">
        <v>0</v>
      </c>
      <c r="M72" s="25"/>
      <c r="N72" s="6" t="s">
        <f>=I72+J72+K72+L72</f>
      </c>
      <c r="O72" s="23"/>
    </row>
    <row collapsed="false" customFormat="false" customHeight="false" hidden="false" ht="12.1" outlineLevel="0" r="73">
      <c r="A73" s="21" t="n">
        <v>43979.572627315</v>
      </c>
      <c r="B73" s="17" t="s">
        <v>290</v>
      </c>
      <c r="C73" s="17" t="s">
        <v>381</v>
      </c>
      <c r="D73" s="17" t="s">
        <v>267</v>
      </c>
      <c r="E73" s="17" t="s">
        <v>17</v>
      </c>
      <c r="F73" s="17" t="s">
        <v>19</v>
      </c>
      <c r="G73" s="7" t="n">
        <v>10</v>
      </c>
      <c r="H73" s="6" t="n">
        <v>110.7</v>
      </c>
      <c r="I73" s="6" t="n">
        <v>-1107</v>
      </c>
      <c r="J73" s="6" t="n">
        <v>0</v>
      </c>
      <c r="K73" s="6" t="n">
        <v>-3.32</v>
      </c>
      <c r="L73" s="6" t="n">
        <v>0</v>
      </c>
      <c r="M73" s="6"/>
      <c r="N73" s="6" t="s">
        <f>=I73+J73+K73+L73</f>
      </c>
      <c r="O73" s="17"/>
    </row>
    <row collapsed="false" customFormat="false" customHeight="false" hidden="false" ht="12.1" outlineLevel="0" r="74">
      <c r="A74" s="22" t="n">
        <v>43979.572627315</v>
      </c>
      <c r="B74" s="23" t="s">
        <v>347</v>
      </c>
      <c r="C74" s="23" t="s">
        <v>89</v>
      </c>
      <c r="D74" s="23" t="s">
        <v>347</v>
      </c>
      <c r="E74" s="23" t="s">
        <v>347</v>
      </c>
      <c r="F74" s="23" t="s">
        <v>19</v>
      </c>
      <c r="G74" s="24" t="n">
        <v>1</v>
      </c>
      <c r="H74" s="25" t="n">
        <v>1</v>
      </c>
      <c r="I74" s="25" t="n">
        <v>1113.33</v>
      </c>
      <c r="J74" s="25" t="n">
        <v>0</v>
      </c>
      <c r="K74" s="25" t="n">
        <v>0</v>
      </c>
      <c r="L74" s="25" t="n">
        <v>0</v>
      </c>
      <c r="M74" s="25"/>
      <c r="N74" s="6" t="s">
        <f>=I74+J74+K74+L74</f>
      </c>
      <c r="O74" s="23"/>
    </row>
    <row collapsed="false" customFormat="false" customHeight="false" hidden="false" ht="12.1" outlineLevel="0" r="75">
      <c r="A75" s="21" t="n">
        <v>43979.57712963</v>
      </c>
      <c r="B75" s="17" t="s">
        <v>21</v>
      </c>
      <c r="C75" s="17" t="s">
        <v>382</v>
      </c>
      <c r="D75" s="17" t="s">
        <v>267</v>
      </c>
      <c r="E75" s="17" t="s">
        <v>17</v>
      </c>
      <c r="F75" s="17" t="s">
        <v>19</v>
      </c>
      <c r="G75" s="7" t="n">
        <v>20</v>
      </c>
      <c r="H75" s="6" t="n">
        <v>202.41</v>
      </c>
      <c r="I75" s="6" t="n">
        <v>-4048.2</v>
      </c>
      <c r="J75" s="6" t="n">
        <v>0</v>
      </c>
      <c r="K75" s="6" t="n">
        <v>-12.14</v>
      </c>
      <c r="L75" s="6" t="n">
        <v>0</v>
      </c>
      <c r="M75" s="6"/>
      <c r="N75" s="6" t="s">
        <f>=I75+J75+K75+L75</f>
      </c>
      <c r="O75" s="17"/>
    </row>
    <row collapsed="false" customFormat="false" customHeight="false" hidden="false" ht="12.1" outlineLevel="0" r="76">
      <c r="A76" s="22" t="n">
        <v>43979.577141204</v>
      </c>
      <c r="B76" s="23" t="s">
        <v>347</v>
      </c>
      <c r="C76" s="23" t="s">
        <v>89</v>
      </c>
      <c r="D76" s="23" t="s">
        <v>347</v>
      </c>
      <c r="E76" s="23" t="s">
        <v>347</v>
      </c>
      <c r="F76" s="23" t="s">
        <v>19</v>
      </c>
      <c r="G76" s="24" t="n">
        <v>1</v>
      </c>
      <c r="H76" s="25" t="n">
        <v>1</v>
      </c>
      <c r="I76" s="25" t="n">
        <v>4072.39</v>
      </c>
      <c r="J76" s="25" t="n">
        <v>0</v>
      </c>
      <c r="K76" s="25" t="n">
        <v>0</v>
      </c>
      <c r="L76" s="25" t="n">
        <v>0</v>
      </c>
      <c r="M76" s="25"/>
      <c r="N76" s="6" t="s">
        <f>=I76+J76+K76+L76</f>
      </c>
      <c r="O76" s="23"/>
    </row>
    <row collapsed="false" customFormat="false" customHeight="false" hidden="false" ht="12.1" outlineLevel="0" r="77">
      <c r="A77" s="21" t="n">
        <v>43979.585578704</v>
      </c>
      <c r="B77" s="17" t="s">
        <v>33</v>
      </c>
      <c r="C77" s="17" t="s">
        <v>383</v>
      </c>
      <c r="D77" s="17" t="s">
        <v>267</v>
      </c>
      <c r="E77" s="17" t="s">
        <v>17</v>
      </c>
      <c r="F77" s="17" t="s">
        <v>19</v>
      </c>
      <c r="G77" s="7" t="n">
        <v>10</v>
      </c>
      <c r="H77" s="6" t="n">
        <v>138.08</v>
      </c>
      <c r="I77" s="6" t="n">
        <v>-1380.8</v>
      </c>
      <c r="J77" s="6" t="n">
        <v>0</v>
      </c>
      <c r="K77" s="6" t="n">
        <v>-4.14</v>
      </c>
      <c r="L77" s="6" t="n">
        <v>0</v>
      </c>
      <c r="M77" s="6"/>
      <c r="N77" s="6" t="s">
        <f>=I77+J77+K77+L77</f>
      </c>
      <c r="O77" s="17"/>
    </row>
    <row collapsed="false" customFormat="false" customHeight="false" hidden="false" ht="12.1" outlineLevel="0" r="78">
      <c r="A78" s="22" t="n">
        <v>43979.585590278</v>
      </c>
      <c r="B78" s="23" t="s">
        <v>347</v>
      </c>
      <c r="C78" s="23" t="s">
        <v>89</v>
      </c>
      <c r="D78" s="23" t="s">
        <v>347</v>
      </c>
      <c r="E78" s="23" t="s">
        <v>347</v>
      </c>
      <c r="F78" s="23" t="s">
        <v>19</v>
      </c>
      <c r="G78" s="24" t="n">
        <v>1</v>
      </c>
      <c r="H78" s="25" t="n">
        <v>1</v>
      </c>
      <c r="I78" s="25" t="n">
        <v>1389.36</v>
      </c>
      <c r="J78" s="25" t="n">
        <v>0</v>
      </c>
      <c r="K78" s="25" t="n">
        <v>0</v>
      </c>
      <c r="L78" s="25" t="n">
        <v>0</v>
      </c>
      <c r="M78" s="25"/>
      <c r="N78" s="6" t="s">
        <f>=I78+J78+K78+L78</f>
      </c>
      <c r="O78" s="23"/>
    </row>
    <row collapsed="false" customFormat="false" customHeight="false" hidden="false" ht="12.1" outlineLevel="0" r="79">
      <c r="A79" s="21" t="n">
        <v>43983.704768519</v>
      </c>
      <c r="B79" s="17" t="s">
        <v>75</v>
      </c>
      <c r="C79" s="17" t="s">
        <v>384</v>
      </c>
      <c r="D79" s="17" t="s">
        <v>267</v>
      </c>
      <c r="E79" s="17" t="s">
        <v>17</v>
      </c>
      <c r="F79" s="17" t="s">
        <v>19</v>
      </c>
      <c r="G79" s="7" t="n">
        <v>10</v>
      </c>
      <c r="H79" s="6" t="n">
        <v>351.7</v>
      </c>
      <c r="I79" s="6" t="n">
        <v>-3517</v>
      </c>
      <c r="J79" s="6" t="n">
        <v>0</v>
      </c>
      <c r="K79" s="6" t="n">
        <v>-10.55</v>
      </c>
      <c r="L79" s="6" t="n">
        <v>0</v>
      </c>
      <c r="M79" s="6"/>
      <c r="N79" s="6" t="s">
        <f>=I79+J79+K79+L79</f>
      </c>
      <c r="O79" s="17"/>
    </row>
    <row collapsed="false" customFormat="false" customHeight="false" hidden="false" ht="12.1" outlineLevel="0" r="80">
      <c r="A80" s="22" t="n">
        <v>43983.704791667</v>
      </c>
      <c r="B80" s="23" t="s">
        <v>347</v>
      </c>
      <c r="C80" s="23" t="s">
        <v>89</v>
      </c>
      <c r="D80" s="23" t="s">
        <v>347</v>
      </c>
      <c r="E80" s="23" t="s">
        <v>347</v>
      </c>
      <c r="F80" s="23" t="s">
        <v>19</v>
      </c>
      <c r="G80" s="24" t="n">
        <v>1</v>
      </c>
      <c r="H80" s="25" t="n">
        <v>1</v>
      </c>
      <c r="I80" s="25" t="n">
        <v>3538.59</v>
      </c>
      <c r="J80" s="25" t="n">
        <v>0</v>
      </c>
      <c r="K80" s="25" t="n">
        <v>0</v>
      </c>
      <c r="L80" s="25" t="n">
        <v>0</v>
      </c>
      <c r="M80" s="25"/>
      <c r="N80" s="6" t="s">
        <f>=I80+J80+K80+L80</f>
      </c>
      <c r="O80" s="23"/>
    </row>
    <row collapsed="false" customFormat="false" customHeight="false" hidden="false" ht="12.1" outlineLevel="0" r="81">
      <c r="A81" s="21" t="n">
        <v>43983.722303241</v>
      </c>
      <c r="B81" s="17" t="s">
        <v>291</v>
      </c>
      <c r="C81" s="17" t="s">
        <v>385</v>
      </c>
      <c r="D81" s="17" t="s">
        <v>267</v>
      </c>
      <c r="E81" s="17" t="s">
        <v>17</v>
      </c>
      <c r="F81" s="17" t="s">
        <v>53</v>
      </c>
      <c r="G81" s="7" t="n">
        <v>1</v>
      </c>
      <c r="H81" s="6" t="n">
        <v>21</v>
      </c>
      <c r="I81" s="6" t="n">
        <v>-21</v>
      </c>
      <c r="J81" s="6" t="n">
        <v>0</v>
      </c>
      <c r="K81" s="6" t="n">
        <v>-0.06</v>
      </c>
      <c r="L81" s="6" t="n">
        <v>0</v>
      </c>
      <c r="M81" s="6" t="s">
        <f>=I81+J81+K81+L81</f>
      </c>
      <c r="N81" s="6"/>
      <c r="O81" s="17"/>
    </row>
    <row collapsed="false" customFormat="false" customHeight="false" hidden="false" ht="12.1" outlineLevel="0" r="82">
      <c r="A82" s="22" t="n">
        <v>43983.722303241</v>
      </c>
      <c r="B82" s="23" t="s">
        <v>347</v>
      </c>
      <c r="C82" s="23" t="s">
        <v>89</v>
      </c>
      <c r="D82" s="23" t="s">
        <v>347</v>
      </c>
      <c r="E82" s="23" t="s">
        <v>347</v>
      </c>
      <c r="F82" s="23" t="s">
        <v>53</v>
      </c>
      <c r="G82" s="24" t="n">
        <v>1</v>
      </c>
      <c r="H82" s="25" t="n">
        <v>1</v>
      </c>
      <c r="I82" s="25" t="n">
        <v>21.32</v>
      </c>
      <c r="J82" s="25" t="n">
        <v>0</v>
      </c>
      <c r="K82" s="25" t="n">
        <v>0</v>
      </c>
      <c r="L82" s="25" t="n">
        <v>0</v>
      </c>
      <c r="M82" s="6" t="s">
        <f>=I82+J82+K82+L82</f>
      </c>
      <c r="N82" s="25"/>
      <c r="O82" s="23"/>
    </row>
    <row collapsed="false" customFormat="false" customHeight="false" hidden="false" ht="12.1" outlineLevel="0" r="83">
      <c r="A83" s="21" t="n">
        <v>43984.774641204</v>
      </c>
      <c r="B83" s="17" t="s">
        <v>291</v>
      </c>
      <c r="C83" s="17" t="s">
        <v>385</v>
      </c>
      <c r="D83" s="17" t="s">
        <v>267</v>
      </c>
      <c r="E83" s="17" t="s">
        <v>17</v>
      </c>
      <c r="F83" s="17" t="s">
        <v>53</v>
      </c>
      <c r="G83" s="7" t="n">
        <v>1</v>
      </c>
      <c r="H83" s="6" t="n">
        <v>21.08</v>
      </c>
      <c r="I83" s="6" t="n">
        <v>-21.08</v>
      </c>
      <c r="J83" s="6" t="n">
        <v>0</v>
      </c>
      <c r="K83" s="6" t="n">
        <v>-0.06</v>
      </c>
      <c r="L83" s="6" t="n">
        <v>0</v>
      </c>
      <c r="M83" s="6" t="s">
        <f>=I83+J83+K83+L83</f>
      </c>
      <c r="N83" s="6"/>
      <c r="O83" s="17"/>
    </row>
    <row collapsed="false" customFormat="false" customHeight="false" hidden="false" ht="12.1" outlineLevel="0" r="84">
      <c r="A84" s="22" t="n">
        <v>43984.774641204</v>
      </c>
      <c r="B84" s="23" t="s">
        <v>347</v>
      </c>
      <c r="C84" s="23" t="s">
        <v>89</v>
      </c>
      <c r="D84" s="23" t="s">
        <v>347</v>
      </c>
      <c r="E84" s="23" t="s">
        <v>347</v>
      </c>
      <c r="F84" s="23" t="s">
        <v>53</v>
      </c>
      <c r="G84" s="24" t="n">
        <v>1</v>
      </c>
      <c r="H84" s="25" t="n">
        <v>1</v>
      </c>
      <c r="I84" s="25" t="n">
        <v>21.15</v>
      </c>
      <c r="J84" s="25" t="n">
        <v>0</v>
      </c>
      <c r="K84" s="25" t="n">
        <v>0</v>
      </c>
      <c r="L84" s="25" t="n">
        <v>0</v>
      </c>
      <c r="M84" s="6" t="s">
        <f>=I84+J84+K84+L84</f>
      </c>
      <c r="N84" s="25"/>
      <c r="O84" s="23"/>
    </row>
    <row collapsed="false" customFormat="false" customHeight="false" hidden="false" ht="12.1" outlineLevel="0" r="85">
      <c r="A85" s="21" t="n">
        <v>43985.584513889</v>
      </c>
      <c r="B85" s="17" t="s">
        <v>284</v>
      </c>
      <c r="C85" s="17" t="s">
        <v>366</v>
      </c>
      <c r="D85" s="17" t="s">
        <v>267</v>
      </c>
      <c r="E85" s="17" t="s">
        <v>17</v>
      </c>
      <c r="F85" s="17" t="s">
        <v>19</v>
      </c>
      <c r="G85" s="7" t="n">
        <v>1</v>
      </c>
      <c r="H85" s="6" t="n">
        <v>1322.5</v>
      </c>
      <c r="I85" s="6" t="n">
        <v>-1322.5</v>
      </c>
      <c r="J85" s="6" t="n">
        <v>0</v>
      </c>
      <c r="K85" s="6" t="n">
        <v>-3.97</v>
      </c>
      <c r="L85" s="6" t="n">
        <v>0</v>
      </c>
      <c r="M85" s="6"/>
      <c r="N85" s="6" t="s">
        <f>=I85+J85+K85+L85</f>
      </c>
      <c r="O85" s="17"/>
    </row>
    <row collapsed="false" customFormat="false" customHeight="false" hidden="false" ht="12.1" outlineLevel="0" r="86">
      <c r="A86" s="22" t="n">
        <v>43985.584525463</v>
      </c>
      <c r="B86" s="23" t="s">
        <v>347</v>
      </c>
      <c r="C86" s="23" t="s">
        <v>89</v>
      </c>
      <c r="D86" s="23" t="s">
        <v>347</v>
      </c>
      <c r="E86" s="23" t="s">
        <v>347</v>
      </c>
      <c r="F86" s="23" t="s">
        <v>19</v>
      </c>
      <c r="G86" s="24" t="n">
        <v>1</v>
      </c>
      <c r="H86" s="25" t="n">
        <v>1</v>
      </c>
      <c r="I86" s="25" t="n">
        <v>1335.6</v>
      </c>
      <c r="J86" s="25" t="n">
        <v>0</v>
      </c>
      <c r="K86" s="25" t="n">
        <v>0</v>
      </c>
      <c r="L86" s="25" t="n">
        <v>0</v>
      </c>
      <c r="M86" s="25"/>
      <c r="N86" s="6" t="s">
        <f>=I86+J86+K86+L86</f>
      </c>
      <c r="O86" s="23"/>
    </row>
    <row collapsed="false" customFormat="false" customHeight="false" hidden="false" ht="12.1" outlineLevel="0" r="87">
      <c r="A87" s="22" t="n">
        <v>43987.447326389</v>
      </c>
      <c r="B87" s="23" t="s">
        <v>372</v>
      </c>
      <c r="C87" s="23" t="s">
        <v>386</v>
      </c>
      <c r="D87" s="23" t="s">
        <v>372</v>
      </c>
      <c r="E87" s="23" t="s">
        <v>372</v>
      </c>
      <c r="F87" s="23" t="s">
        <v>53</v>
      </c>
      <c r="G87" s="24" t="n">
        <v>1</v>
      </c>
      <c r="H87" s="25" t="n">
        <v>1</v>
      </c>
      <c r="I87" s="25" t="n">
        <v>0.42</v>
      </c>
      <c r="J87" s="25" t="n">
        <v>0</v>
      </c>
      <c r="K87" s="25" t="n">
        <v>0</v>
      </c>
      <c r="L87" s="25" t="n">
        <v>0</v>
      </c>
      <c r="M87" s="6" t="s">
        <f>=I87+J87+K87+L87</f>
      </c>
      <c r="N87" s="25"/>
      <c r="O87" s="23"/>
    </row>
    <row collapsed="false" customFormat="false" customHeight="false" hidden="false" ht="12.1" outlineLevel="0" r="88">
      <c r="A88" s="22" t="n">
        <v>43987.553321759</v>
      </c>
      <c r="B88" s="23" t="s">
        <v>347</v>
      </c>
      <c r="C88" s="23" t="s">
        <v>89</v>
      </c>
      <c r="D88" s="23" t="s">
        <v>347</v>
      </c>
      <c r="E88" s="23" t="s">
        <v>347</v>
      </c>
      <c r="F88" s="23" t="s">
        <v>19</v>
      </c>
      <c r="G88" s="24" t="n">
        <v>1</v>
      </c>
      <c r="H88" s="25" t="n">
        <v>1</v>
      </c>
      <c r="I88" s="25" t="n">
        <v>1253.75</v>
      </c>
      <c r="J88" s="25" t="n">
        <v>0</v>
      </c>
      <c r="K88" s="25" t="n">
        <v>0</v>
      </c>
      <c r="L88" s="25" t="n">
        <v>0</v>
      </c>
      <c r="M88" s="25"/>
      <c r="N88" s="6" t="s">
        <f>=I88+J88+K88+L88</f>
      </c>
      <c r="O88" s="23"/>
    </row>
    <row collapsed="false" customFormat="false" customHeight="false" hidden="false" ht="12.1" outlineLevel="0" r="89">
      <c r="A89" s="21" t="n">
        <v>43990.440856481</v>
      </c>
      <c r="B89" s="17" t="s">
        <v>283</v>
      </c>
      <c r="C89" s="17" t="s">
        <v>365</v>
      </c>
      <c r="D89" s="17" t="s">
        <v>267</v>
      </c>
      <c r="E89" s="17" t="s">
        <v>17</v>
      </c>
      <c r="F89" s="17" t="s">
        <v>53</v>
      </c>
      <c r="G89" s="7" t="n">
        <v>1</v>
      </c>
      <c r="H89" s="6" t="n">
        <v>19.67</v>
      </c>
      <c r="I89" s="6" t="n">
        <v>-19.67</v>
      </c>
      <c r="J89" s="6" t="n">
        <v>0</v>
      </c>
      <c r="K89" s="6" t="n">
        <v>-0.06</v>
      </c>
      <c r="L89" s="6" t="n">
        <v>0</v>
      </c>
      <c r="M89" s="6" t="s">
        <f>=I89+J89+K89+L89</f>
      </c>
      <c r="N89" s="6"/>
      <c r="O89" s="17"/>
    </row>
    <row collapsed="false" customFormat="false" customHeight="false" hidden="false" ht="12.1" outlineLevel="0" r="90">
      <c r="A90" s="22" t="n">
        <v>43990.440891204</v>
      </c>
      <c r="B90" s="23" t="s">
        <v>347</v>
      </c>
      <c r="C90" s="23" t="s">
        <v>89</v>
      </c>
      <c r="D90" s="23" t="s">
        <v>347</v>
      </c>
      <c r="E90" s="23" t="s">
        <v>347</v>
      </c>
      <c r="F90" s="23" t="s">
        <v>53</v>
      </c>
      <c r="G90" s="24" t="n">
        <v>1</v>
      </c>
      <c r="H90" s="25" t="n">
        <v>1</v>
      </c>
      <c r="I90" s="25" t="n">
        <v>19.77</v>
      </c>
      <c r="J90" s="25" t="n">
        <v>0</v>
      </c>
      <c r="K90" s="25" t="n">
        <v>0</v>
      </c>
      <c r="L90" s="25" t="n">
        <v>0</v>
      </c>
      <c r="M90" s="6" t="s">
        <f>=I90+J90+K90+L90</f>
      </c>
      <c r="N90" s="25"/>
      <c r="O90" s="23"/>
    </row>
    <row collapsed="false" customFormat="false" customHeight="false" hidden="false" ht="12.1" outlineLevel="0" r="91">
      <c r="A91" s="21" t="n">
        <v>43991.424594907</v>
      </c>
      <c r="B91" s="17" t="s">
        <v>292</v>
      </c>
      <c r="C91" s="17" t="s">
        <v>387</v>
      </c>
      <c r="D91" s="17" t="s">
        <v>267</v>
      </c>
      <c r="E91" s="17" t="s">
        <v>17</v>
      </c>
      <c r="F91" s="17" t="s">
        <v>19</v>
      </c>
      <c r="G91" s="7" t="n">
        <v>10</v>
      </c>
      <c r="H91" s="6" t="n">
        <v>36.1</v>
      </c>
      <c r="I91" s="6" t="n">
        <v>-361</v>
      </c>
      <c r="J91" s="6" t="n">
        <v>0</v>
      </c>
      <c r="K91" s="6" t="n">
        <v>-1.08</v>
      </c>
      <c r="L91" s="6" t="n">
        <v>0</v>
      </c>
      <c r="M91" s="6"/>
      <c r="N91" s="6" t="s">
        <f>=I91+J91+K91+L91</f>
      </c>
      <c r="O91" s="17"/>
    </row>
    <row collapsed="false" customFormat="false" customHeight="false" hidden="false" ht="12.1" outlineLevel="0" r="92">
      <c r="A92" s="22" t="n">
        <v>43991.424641204</v>
      </c>
      <c r="B92" s="23" t="s">
        <v>347</v>
      </c>
      <c r="C92" s="23" t="s">
        <v>89</v>
      </c>
      <c r="D92" s="23" t="s">
        <v>347</v>
      </c>
      <c r="E92" s="23" t="s">
        <v>347</v>
      </c>
      <c r="F92" s="23" t="s">
        <v>19</v>
      </c>
      <c r="G92" s="24" t="n">
        <v>1</v>
      </c>
      <c r="H92" s="25" t="n">
        <v>1</v>
      </c>
      <c r="I92" s="25" t="n">
        <v>364.09</v>
      </c>
      <c r="J92" s="25" t="n">
        <v>0</v>
      </c>
      <c r="K92" s="25" t="n">
        <v>0</v>
      </c>
      <c r="L92" s="25" t="n">
        <v>0</v>
      </c>
      <c r="M92" s="25"/>
      <c r="N92" s="6" t="s">
        <f>=I92+J92+K92+L92</f>
      </c>
      <c r="O92" s="23"/>
    </row>
    <row collapsed="false" customFormat="false" customHeight="false" hidden="false" ht="12.1" outlineLevel="0" r="93">
      <c r="A93" s="34" t="n">
        <v>43991.519976852</v>
      </c>
      <c r="B93" s="35" t="s">
        <v>375</v>
      </c>
      <c r="C93" s="35" t="s">
        <v>95</v>
      </c>
      <c r="D93" s="35" t="s">
        <v>375</v>
      </c>
      <c r="E93" s="35" t="s">
        <v>375</v>
      </c>
      <c r="F93" s="35" t="s">
        <v>19</v>
      </c>
      <c r="G93" s="36" t="n">
        <v>1</v>
      </c>
      <c r="H93" s="37" t="n">
        <v>-1300</v>
      </c>
      <c r="I93" s="37" t="n">
        <v>-1300</v>
      </c>
      <c r="J93" s="37" t="n">
        <v>0</v>
      </c>
      <c r="K93" s="37" t="n">
        <v>0</v>
      </c>
      <c r="L93" s="37" t="n">
        <v>0</v>
      </c>
      <c r="M93" s="37"/>
      <c r="N93" s="6" t="s">
        <f>=I93+J93+K93+L93</f>
      </c>
      <c r="O93" s="35"/>
    </row>
    <row collapsed="false" customFormat="false" customHeight="false" hidden="false" ht="12.1" outlineLevel="0" r="94">
      <c r="A94" s="21" t="n">
        <v>43992.422164352</v>
      </c>
      <c r="B94" s="17" t="s">
        <v>45</v>
      </c>
      <c r="C94" s="17" t="s">
        <v>388</v>
      </c>
      <c r="D94" s="17" t="s">
        <v>267</v>
      </c>
      <c r="E94" s="17" t="s">
        <v>17</v>
      </c>
      <c r="F94" s="17" t="s">
        <v>19</v>
      </c>
      <c r="G94" s="7" t="n">
        <v>100</v>
      </c>
      <c r="H94" s="6" t="n">
        <v>17.111</v>
      </c>
      <c r="I94" s="6" t="n">
        <v>-1711.1</v>
      </c>
      <c r="J94" s="6" t="n">
        <v>0</v>
      </c>
      <c r="K94" s="6" t="n">
        <v>-5.13</v>
      </c>
      <c r="L94" s="6" t="n">
        <v>0</v>
      </c>
      <c r="M94" s="6"/>
      <c r="N94" s="6" t="s">
        <f>=I94+J94+K94+L94</f>
      </c>
      <c r="O94" s="17"/>
    </row>
    <row collapsed="false" customFormat="false" customHeight="false" hidden="false" ht="12.1" outlineLevel="0" r="95">
      <c r="A95" s="22" t="n">
        <v>43992.422210648</v>
      </c>
      <c r="B95" s="23" t="s">
        <v>347</v>
      </c>
      <c r="C95" s="23" t="s">
        <v>89</v>
      </c>
      <c r="D95" s="23" t="s">
        <v>347</v>
      </c>
      <c r="E95" s="23" t="s">
        <v>347</v>
      </c>
      <c r="F95" s="23" t="s">
        <v>19</v>
      </c>
      <c r="G95" s="24" t="n">
        <v>1</v>
      </c>
      <c r="H95" s="25" t="n">
        <v>1</v>
      </c>
      <c r="I95" s="25" t="n">
        <v>1721.05</v>
      </c>
      <c r="J95" s="25" t="n">
        <v>0</v>
      </c>
      <c r="K95" s="25" t="n">
        <v>0</v>
      </c>
      <c r="L95" s="25" t="n">
        <v>0</v>
      </c>
      <c r="M95" s="25"/>
      <c r="N95" s="6" t="s">
        <f>=I95+J95+K95+L95</f>
      </c>
      <c r="O95" s="23"/>
    </row>
    <row collapsed="false" customFormat="false" customHeight="false" hidden="false" ht="12.1" outlineLevel="0" r="96">
      <c r="A96" s="21" t="n">
        <v>43993.44005787</v>
      </c>
      <c r="B96" s="17" t="s">
        <v>293</v>
      </c>
      <c r="C96" s="17" t="s">
        <v>389</v>
      </c>
      <c r="D96" s="17" t="s">
        <v>267</v>
      </c>
      <c r="E96" s="17" t="s">
        <v>17</v>
      </c>
      <c r="F96" s="17" t="s">
        <v>19</v>
      </c>
      <c r="G96" s="7" t="n">
        <v>100</v>
      </c>
      <c r="H96" s="6" t="n">
        <v>13.994</v>
      </c>
      <c r="I96" s="6" t="n">
        <v>-1399.4</v>
      </c>
      <c r="J96" s="6" t="n">
        <v>0</v>
      </c>
      <c r="K96" s="6" t="n">
        <v>-4.2</v>
      </c>
      <c r="L96" s="6" t="n">
        <v>0</v>
      </c>
      <c r="M96" s="6"/>
      <c r="N96" s="6" t="s">
        <f>=I96+J96+K96+L96</f>
      </c>
      <c r="O96" s="17"/>
    </row>
    <row collapsed="false" customFormat="false" customHeight="false" hidden="false" ht="12.1" outlineLevel="0" r="97">
      <c r="A97" s="22" t="n">
        <v>43993.440069444</v>
      </c>
      <c r="B97" s="23" t="s">
        <v>347</v>
      </c>
      <c r="C97" s="23" t="s">
        <v>89</v>
      </c>
      <c r="D97" s="23" t="s">
        <v>347</v>
      </c>
      <c r="E97" s="23" t="s">
        <v>347</v>
      </c>
      <c r="F97" s="23" t="s">
        <v>19</v>
      </c>
      <c r="G97" s="24" t="n">
        <v>1</v>
      </c>
      <c r="H97" s="25" t="n">
        <v>1</v>
      </c>
      <c r="I97" s="25" t="n">
        <v>1407.82</v>
      </c>
      <c r="J97" s="25" t="n">
        <v>0</v>
      </c>
      <c r="K97" s="25" t="n">
        <v>0</v>
      </c>
      <c r="L97" s="25" t="n">
        <v>0</v>
      </c>
      <c r="M97" s="25"/>
      <c r="N97" s="6" t="s">
        <f>=I97+J97+K97+L97</f>
      </c>
      <c r="O97" s="23"/>
    </row>
    <row collapsed="false" customFormat="false" customHeight="false" hidden="false" ht="12.1" outlineLevel="0" r="98">
      <c r="A98" s="21" t="n">
        <v>43997.765752315</v>
      </c>
      <c r="B98" s="17" t="s">
        <v>36</v>
      </c>
      <c r="C98" s="17" t="s">
        <v>390</v>
      </c>
      <c r="D98" s="17" t="s">
        <v>267</v>
      </c>
      <c r="E98" s="17" t="s">
        <v>17</v>
      </c>
      <c r="F98" s="17" t="s">
        <v>19</v>
      </c>
      <c r="G98" s="7" t="n">
        <v>10</v>
      </c>
      <c r="H98" s="6" t="n">
        <v>116.01</v>
      </c>
      <c r="I98" s="6" t="n">
        <v>-1160.1</v>
      </c>
      <c r="J98" s="6" t="n">
        <v>0</v>
      </c>
      <c r="K98" s="6" t="n">
        <v>-3.48</v>
      </c>
      <c r="L98" s="6" t="n">
        <v>0</v>
      </c>
      <c r="M98" s="6"/>
      <c r="N98" s="6" t="s">
        <f>=I98+J98+K98+L98</f>
      </c>
      <c r="O98" s="17"/>
    </row>
    <row collapsed="false" customFormat="false" customHeight="false" hidden="false" ht="12.1" outlineLevel="0" r="99">
      <c r="A99" s="22" t="n">
        <v>43997.765798611</v>
      </c>
      <c r="B99" s="23" t="s">
        <v>347</v>
      </c>
      <c r="C99" s="23" t="s">
        <v>89</v>
      </c>
      <c r="D99" s="23" t="s">
        <v>347</v>
      </c>
      <c r="E99" s="23" t="s">
        <v>347</v>
      </c>
      <c r="F99" s="23" t="s">
        <v>19</v>
      </c>
      <c r="G99" s="24" t="n">
        <v>1</v>
      </c>
      <c r="H99" s="25" t="n">
        <v>1</v>
      </c>
      <c r="I99" s="25" t="n">
        <v>1167.1</v>
      </c>
      <c r="J99" s="25" t="n">
        <v>0</v>
      </c>
      <c r="K99" s="25" t="n">
        <v>0</v>
      </c>
      <c r="L99" s="25" t="n">
        <v>0</v>
      </c>
      <c r="M99" s="25"/>
      <c r="N99" s="6" t="s">
        <f>=I99+J99+K99+L99</f>
      </c>
      <c r="O99" s="23"/>
    </row>
    <row collapsed="false" customFormat="false" customHeight="false" hidden="false" ht="12.1" outlineLevel="0" r="100">
      <c r="A100" s="21" t="n">
        <v>43997.811423611</v>
      </c>
      <c r="B100" s="17" t="s">
        <v>294</v>
      </c>
      <c r="C100" s="17" t="s">
        <v>391</v>
      </c>
      <c r="D100" s="17" t="s">
        <v>267</v>
      </c>
      <c r="E100" s="17" t="s">
        <v>17</v>
      </c>
      <c r="F100" s="17" t="s">
        <v>53</v>
      </c>
      <c r="G100" s="7" t="n">
        <v>1</v>
      </c>
      <c r="H100" s="6" t="n">
        <v>19.06</v>
      </c>
      <c r="I100" s="6" t="n">
        <v>-19.06</v>
      </c>
      <c r="J100" s="6" t="n">
        <v>0</v>
      </c>
      <c r="K100" s="6" t="n">
        <v>-0.06</v>
      </c>
      <c r="L100" s="6" t="n">
        <v>0</v>
      </c>
      <c r="M100" s="6" t="s">
        <f>=I100+J100+K100+L100</f>
      </c>
      <c r="N100" s="6"/>
      <c r="O100" s="17"/>
    </row>
    <row collapsed="false" customFormat="false" customHeight="false" hidden="false" ht="12.1" outlineLevel="0" r="101">
      <c r="A101" s="22" t="n">
        <v>43997.811458333</v>
      </c>
      <c r="B101" s="23" t="s">
        <v>347</v>
      </c>
      <c r="C101" s="23" t="s">
        <v>89</v>
      </c>
      <c r="D101" s="23" t="s">
        <v>347</v>
      </c>
      <c r="E101" s="23" t="s">
        <v>347</v>
      </c>
      <c r="F101" s="23" t="s">
        <v>53</v>
      </c>
      <c r="G101" s="24" t="n">
        <v>1</v>
      </c>
      <c r="H101" s="25" t="n">
        <v>1</v>
      </c>
      <c r="I101" s="25" t="n">
        <v>19.21</v>
      </c>
      <c r="J101" s="25" t="n">
        <v>0</v>
      </c>
      <c r="K101" s="25" t="n">
        <v>0</v>
      </c>
      <c r="L101" s="25" t="n">
        <v>0</v>
      </c>
      <c r="M101" s="6" t="s">
        <f>=I101+J101+K101+L101</f>
      </c>
      <c r="N101" s="25"/>
      <c r="O101" s="23"/>
    </row>
    <row collapsed="false" customFormat="false" customHeight="false" hidden="false" ht="12.1" outlineLevel="0" r="102">
      <c r="A102" s="21" t="n">
        <v>43998.420231481</v>
      </c>
      <c r="B102" s="17" t="s">
        <v>282</v>
      </c>
      <c r="C102" s="17" t="s">
        <v>364</v>
      </c>
      <c r="D102" s="17" t="s">
        <v>267</v>
      </c>
      <c r="E102" s="17" t="s">
        <v>17</v>
      </c>
      <c r="F102" s="17" t="s">
        <v>19</v>
      </c>
      <c r="G102" s="7" t="n">
        <v>1</v>
      </c>
      <c r="H102" s="6" t="n">
        <v>1271.6</v>
      </c>
      <c r="I102" s="6" t="n">
        <v>-1271.6</v>
      </c>
      <c r="J102" s="6" t="n">
        <v>0</v>
      </c>
      <c r="K102" s="6" t="n">
        <v>-3.81</v>
      </c>
      <c r="L102" s="6" t="n">
        <v>0</v>
      </c>
      <c r="M102" s="6"/>
      <c r="N102" s="6" t="s">
        <f>=I102+J102+K102+L102</f>
      </c>
      <c r="O102" s="17"/>
    </row>
    <row collapsed="false" customFormat="false" customHeight="false" hidden="false" ht="12.1" outlineLevel="0" r="103">
      <c r="A103" s="22" t="n">
        <v>43998.420277778</v>
      </c>
      <c r="B103" s="23" t="s">
        <v>347</v>
      </c>
      <c r="C103" s="23" t="s">
        <v>89</v>
      </c>
      <c r="D103" s="23" t="s">
        <v>347</v>
      </c>
      <c r="E103" s="23" t="s">
        <v>347</v>
      </c>
      <c r="F103" s="23" t="s">
        <v>19</v>
      </c>
      <c r="G103" s="24" t="n">
        <v>1</v>
      </c>
      <c r="H103" s="25" t="n">
        <v>1</v>
      </c>
      <c r="I103" s="25" t="n">
        <v>1277.23</v>
      </c>
      <c r="J103" s="25" t="n">
        <v>0</v>
      </c>
      <c r="K103" s="25" t="n">
        <v>0</v>
      </c>
      <c r="L103" s="25" t="n">
        <v>0</v>
      </c>
      <c r="M103" s="25"/>
      <c r="N103" s="6" t="s">
        <f>=I103+J103+K103+L103</f>
      </c>
      <c r="O103" s="23"/>
    </row>
    <row collapsed="false" customFormat="false" customHeight="false" hidden="false" ht="12.1" outlineLevel="0" r="104">
      <c r="A104" s="22" t="n">
        <v>43998.51755787</v>
      </c>
      <c r="B104" s="23" t="s">
        <v>372</v>
      </c>
      <c r="C104" s="23" t="s">
        <v>392</v>
      </c>
      <c r="D104" s="23" t="s">
        <v>372</v>
      </c>
      <c r="E104" s="23" t="s">
        <v>372</v>
      </c>
      <c r="F104" s="23" t="s">
        <v>53</v>
      </c>
      <c r="G104" s="24" t="n">
        <v>1</v>
      </c>
      <c r="H104" s="25" t="n">
        <v>1</v>
      </c>
      <c r="I104" s="25" t="n">
        <v>0.28</v>
      </c>
      <c r="J104" s="25" t="n">
        <v>0</v>
      </c>
      <c r="K104" s="25" t="n">
        <v>0</v>
      </c>
      <c r="L104" s="25" t="n">
        <v>0</v>
      </c>
      <c r="M104" s="6" t="s">
        <f>=I104+J104+K104+L104</f>
      </c>
      <c r="N104" s="25"/>
      <c r="O104" s="23"/>
    </row>
    <row collapsed="false" customFormat="false" customHeight="false" hidden="false" ht="12.1" outlineLevel="0" r="105">
      <c r="A105" s="22" t="n">
        <v>43998.536759259</v>
      </c>
      <c r="B105" s="23" t="s">
        <v>372</v>
      </c>
      <c r="C105" s="23" t="s">
        <v>393</v>
      </c>
      <c r="D105" s="23" t="s">
        <v>372</v>
      </c>
      <c r="E105" s="23" t="s">
        <v>372</v>
      </c>
      <c r="F105" s="23" t="s">
        <v>53</v>
      </c>
      <c r="G105" s="24" t="n">
        <v>1</v>
      </c>
      <c r="H105" s="25" t="n">
        <v>1</v>
      </c>
      <c r="I105" s="25" t="n">
        <v>0.14</v>
      </c>
      <c r="J105" s="25" t="n">
        <v>0</v>
      </c>
      <c r="K105" s="25" t="n">
        <v>0</v>
      </c>
      <c r="L105" s="25" t="n">
        <v>0</v>
      </c>
      <c r="M105" s="6" t="s">
        <f>=I105+J105+K105+L105</f>
      </c>
      <c r="N105" s="25"/>
      <c r="O105" s="23"/>
    </row>
    <row collapsed="false" customFormat="false" customHeight="false" hidden="false" ht="12.1" outlineLevel="0" r="106">
      <c r="A106" s="21" t="n">
        <v>44000.507222222</v>
      </c>
      <c r="B106" s="17" t="s">
        <v>273</v>
      </c>
      <c r="C106" s="17" t="s">
        <v>353</v>
      </c>
      <c r="D106" s="17" t="s">
        <v>267</v>
      </c>
      <c r="E106" s="17" t="s">
        <v>352</v>
      </c>
      <c r="F106" s="17" t="s">
        <v>19</v>
      </c>
      <c r="G106" s="7" t="n">
        <v>100</v>
      </c>
      <c r="H106" s="6" t="n">
        <v>5.354</v>
      </c>
      <c r="I106" s="6" t="n">
        <v>-535.4</v>
      </c>
      <c r="J106" s="6" t="n">
        <v>0</v>
      </c>
      <c r="K106" s="6" t="n">
        <v>0</v>
      </c>
      <c r="L106" s="6" t="n">
        <v>0</v>
      </c>
      <c r="M106" s="6"/>
      <c r="N106" s="6" t="s">
        <f>=I106+J106+K106+L106</f>
      </c>
      <c r="O106" s="17"/>
    </row>
    <row collapsed="false" customFormat="false" customHeight="false" hidden="false" ht="12.1" outlineLevel="0" r="107">
      <c r="A107" s="22" t="n">
        <v>44000.507256944</v>
      </c>
      <c r="B107" s="23" t="s">
        <v>347</v>
      </c>
      <c r="C107" s="23" t="s">
        <v>89</v>
      </c>
      <c r="D107" s="23" t="s">
        <v>347</v>
      </c>
      <c r="E107" s="23" t="s">
        <v>347</v>
      </c>
      <c r="F107" s="23" t="s">
        <v>19</v>
      </c>
      <c r="G107" s="24" t="n">
        <v>1</v>
      </c>
      <c r="H107" s="25" t="n">
        <v>1</v>
      </c>
      <c r="I107" s="25" t="n">
        <v>537.2</v>
      </c>
      <c r="J107" s="25" t="n">
        <v>0</v>
      </c>
      <c r="K107" s="25" t="n">
        <v>0</v>
      </c>
      <c r="L107" s="25" t="n">
        <v>0</v>
      </c>
      <c r="M107" s="25"/>
      <c r="N107" s="6" t="s">
        <f>=I107+J107+K107+L107</f>
      </c>
      <c r="O107" s="23"/>
    </row>
    <row collapsed="false" customFormat="false" customHeight="false" hidden="false" ht="12.1" outlineLevel="0" r="108">
      <c r="A108" s="21" t="n">
        <v>44000.511747685</v>
      </c>
      <c r="B108" s="17" t="s">
        <v>274</v>
      </c>
      <c r="C108" s="17" t="s">
        <v>354</v>
      </c>
      <c r="D108" s="17" t="s">
        <v>267</v>
      </c>
      <c r="E108" s="17" t="s">
        <v>352</v>
      </c>
      <c r="F108" s="17" t="s">
        <v>53</v>
      </c>
      <c r="G108" s="7" t="n">
        <v>143</v>
      </c>
      <c r="H108" s="6" t="n">
        <v>0.1</v>
      </c>
      <c r="I108" s="6" t="n">
        <v>-14.3</v>
      </c>
      <c r="J108" s="6" t="n">
        <v>0</v>
      </c>
      <c r="K108" s="6" t="n">
        <v>0</v>
      </c>
      <c r="L108" s="6" t="n">
        <v>0</v>
      </c>
      <c r="M108" s="6" t="s">
        <f>=I108+J108+K108+L108</f>
      </c>
      <c r="N108" s="6"/>
      <c r="O108" s="17"/>
    </row>
    <row collapsed="false" customFormat="false" customHeight="false" hidden="false" ht="12.1" outlineLevel="0" r="109">
      <c r="A109" s="21" t="n">
        <v>44005.576458333</v>
      </c>
      <c r="B109" s="17" t="s">
        <v>295</v>
      </c>
      <c r="C109" s="17" t="s">
        <v>394</v>
      </c>
      <c r="D109" s="17" t="s">
        <v>267</v>
      </c>
      <c r="E109" s="17" t="s">
        <v>17</v>
      </c>
      <c r="F109" s="17" t="s">
        <v>19</v>
      </c>
      <c r="G109" s="7" t="n">
        <v>1</v>
      </c>
      <c r="H109" s="6" t="n">
        <v>19490</v>
      </c>
      <c r="I109" s="6" t="n">
        <v>-19490</v>
      </c>
      <c r="J109" s="6" t="n">
        <v>0</v>
      </c>
      <c r="K109" s="6" t="n">
        <v>-58.47</v>
      </c>
      <c r="L109" s="6" t="n">
        <v>0</v>
      </c>
      <c r="M109" s="6"/>
      <c r="N109" s="6" t="s">
        <f>=I109+J109+K109+L109</f>
      </c>
      <c r="O109" s="17"/>
    </row>
    <row collapsed="false" customFormat="false" customHeight="false" hidden="false" ht="12.1" outlineLevel="0" r="110">
      <c r="A110" s="22" t="n">
        <v>44005.576516204</v>
      </c>
      <c r="B110" s="23" t="s">
        <v>347</v>
      </c>
      <c r="C110" s="23" t="s">
        <v>89</v>
      </c>
      <c r="D110" s="23" t="s">
        <v>347</v>
      </c>
      <c r="E110" s="23" t="s">
        <v>347</v>
      </c>
      <c r="F110" s="23" t="s">
        <v>19</v>
      </c>
      <c r="G110" s="24" t="n">
        <v>1</v>
      </c>
      <c r="H110" s="25" t="n">
        <v>1</v>
      </c>
      <c r="I110" s="25" t="n">
        <v>19608.65</v>
      </c>
      <c r="J110" s="25" t="n">
        <v>0</v>
      </c>
      <c r="K110" s="25" t="n">
        <v>0</v>
      </c>
      <c r="L110" s="25" t="n">
        <v>0</v>
      </c>
      <c r="M110" s="25"/>
      <c r="N110" s="6" t="s">
        <f>=I110+J110+K110+L110</f>
      </c>
      <c r="O110" s="23"/>
    </row>
    <row collapsed="false" customFormat="false" customHeight="false" hidden="false" ht="12.1" outlineLevel="0" r="111">
      <c r="A111" s="26" t="n">
        <v>44005.653993056</v>
      </c>
      <c r="B111" s="27" t="s">
        <v>370</v>
      </c>
      <c r="C111" s="27" t="s">
        <v>395</v>
      </c>
      <c r="D111" s="27" t="s">
        <v>370</v>
      </c>
      <c r="E111" s="27" t="s">
        <v>370</v>
      </c>
      <c r="F111" s="27" t="s">
        <v>19</v>
      </c>
      <c r="G111" s="28" t="n">
        <v>1</v>
      </c>
      <c r="H111" s="29" t="n">
        <v>-1</v>
      </c>
      <c r="I111" s="29" t="n">
        <v>-4</v>
      </c>
      <c r="J111" s="29" t="n">
        <v>0</v>
      </c>
      <c r="K111" s="29" t="n">
        <v>0</v>
      </c>
      <c r="L111" s="29" t="n">
        <v>0</v>
      </c>
      <c r="M111" s="29"/>
      <c r="N111" s="6" t="s">
        <f>=I111+J111+K111+L111</f>
      </c>
      <c r="O111" s="27"/>
    </row>
    <row collapsed="false" customFormat="false" customHeight="false" hidden="false" ht="12.1" outlineLevel="0" r="112">
      <c r="A112" s="22" t="n">
        <v>44005.653993056</v>
      </c>
      <c r="B112" s="23" t="s">
        <v>372</v>
      </c>
      <c r="C112" s="23" t="s">
        <v>396</v>
      </c>
      <c r="D112" s="23" t="s">
        <v>372</v>
      </c>
      <c r="E112" s="23" t="s">
        <v>372</v>
      </c>
      <c r="F112" s="23" t="s">
        <v>19</v>
      </c>
      <c r="G112" s="24" t="n">
        <v>1</v>
      </c>
      <c r="H112" s="25" t="n">
        <v>1</v>
      </c>
      <c r="I112" s="25" t="n">
        <v>28.3</v>
      </c>
      <c r="J112" s="25" t="n">
        <v>0</v>
      </c>
      <c r="K112" s="25" t="n">
        <v>0</v>
      </c>
      <c r="L112" s="25" t="n">
        <v>0</v>
      </c>
      <c r="M112" s="25"/>
      <c r="N112" s="6" t="s">
        <f>=I112+J112+K112+L112</f>
      </c>
      <c r="O112" s="23"/>
    </row>
    <row collapsed="false" customFormat="false" customHeight="false" hidden="false" ht="12.1" outlineLevel="0" r="113">
      <c r="A113" s="21" t="n">
        <v>44007.431319444</v>
      </c>
      <c r="B113" s="17" t="s">
        <v>296</v>
      </c>
      <c r="C113" s="17" t="s">
        <v>397</v>
      </c>
      <c r="D113" s="17" t="s">
        <v>267</v>
      </c>
      <c r="E113" s="17" t="s">
        <v>352</v>
      </c>
      <c r="F113" s="17" t="s">
        <v>19</v>
      </c>
      <c r="G113" s="7" t="n">
        <v>1</v>
      </c>
      <c r="H113" s="6" t="n">
        <v>841.2</v>
      </c>
      <c r="I113" s="6" t="n">
        <v>-841.2</v>
      </c>
      <c r="J113" s="6" t="n">
        <v>0</v>
      </c>
      <c r="K113" s="6" t="n">
        <v>-2.52</v>
      </c>
      <c r="L113" s="6" t="n">
        <v>0</v>
      </c>
      <c r="M113" s="6"/>
      <c r="N113" s="6" t="s">
        <f>=I113+J113+K113+L113</f>
      </c>
      <c r="O113" s="17"/>
    </row>
    <row collapsed="false" customFormat="false" customHeight="false" hidden="false" ht="12.1" outlineLevel="0" r="114">
      <c r="A114" s="22" t="n">
        <v>44007.431365741</v>
      </c>
      <c r="B114" s="23" t="s">
        <v>347</v>
      </c>
      <c r="C114" s="23" t="s">
        <v>89</v>
      </c>
      <c r="D114" s="23" t="s">
        <v>347</v>
      </c>
      <c r="E114" s="23" t="s">
        <v>347</v>
      </c>
      <c r="F114" s="23" t="s">
        <v>19</v>
      </c>
      <c r="G114" s="24" t="n">
        <v>1</v>
      </c>
      <c r="H114" s="25" t="n">
        <v>1</v>
      </c>
      <c r="I114" s="25" t="n">
        <v>846.34</v>
      </c>
      <c r="J114" s="25" t="n">
        <v>0</v>
      </c>
      <c r="K114" s="25" t="n">
        <v>0</v>
      </c>
      <c r="L114" s="25" t="n">
        <v>0</v>
      </c>
      <c r="M114" s="25"/>
      <c r="N114" s="6" t="s">
        <f>=I114+J114+K114+L114</f>
      </c>
      <c r="O114" s="23"/>
    </row>
    <row collapsed="false" customFormat="false" customHeight="false" hidden="false" ht="12.1" outlineLevel="0" r="115">
      <c r="A115" s="26" t="n">
        <v>44008.506053241</v>
      </c>
      <c r="B115" s="27" t="s">
        <v>370</v>
      </c>
      <c r="C115" s="27" t="s">
        <v>398</v>
      </c>
      <c r="D115" s="27" t="s">
        <v>370</v>
      </c>
      <c r="E115" s="27" t="s">
        <v>370</v>
      </c>
      <c r="F115" s="27" t="s">
        <v>19</v>
      </c>
      <c r="G115" s="28" t="n">
        <v>1</v>
      </c>
      <c r="H115" s="29" t="n">
        <v>-1</v>
      </c>
      <c r="I115" s="29" t="n">
        <v>-4</v>
      </c>
      <c r="J115" s="29" t="n">
        <v>0</v>
      </c>
      <c r="K115" s="29" t="n">
        <v>0</v>
      </c>
      <c r="L115" s="29" t="n">
        <v>0</v>
      </c>
      <c r="M115" s="29"/>
      <c r="N115" s="6" t="s">
        <f>=I115+J115+K115+L115</f>
      </c>
      <c r="O115" s="27"/>
    </row>
    <row collapsed="false" customFormat="false" customHeight="false" hidden="false" ht="12.1" outlineLevel="0" r="116">
      <c r="A116" s="22" t="n">
        <v>44008.506053241</v>
      </c>
      <c r="B116" s="23" t="s">
        <v>372</v>
      </c>
      <c r="C116" s="23" t="s">
        <v>399</v>
      </c>
      <c r="D116" s="23" t="s">
        <v>372</v>
      </c>
      <c r="E116" s="23" t="s">
        <v>372</v>
      </c>
      <c r="F116" s="23" t="s">
        <v>19</v>
      </c>
      <c r="G116" s="24" t="n">
        <v>1</v>
      </c>
      <c r="H116" s="25" t="n">
        <v>1</v>
      </c>
      <c r="I116" s="25" t="n">
        <v>31.2</v>
      </c>
      <c r="J116" s="25" t="n">
        <v>0</v>
      </c>
      <c r="K116" s="25" t="n">
        <v>0</v>
      </c>
      <c r="L116" s="25" t="n">
        <v>0</v>
      </c>
      <c r="M116" s="25"/>
      <c r="N116" s="6" t="s">
        <f>=I116+J116+K116+L116</f>
      </c>
      <c r="O116" s="23"/>
    </row>
    <row collapsed="false" customFormat="false" customHeight="false" hidden="false" ht="12.1" outlineLevel="0" r="117">
      <c r="A117" s="21" t="n">
        <v>44008.55369213</v>
      </c>
      <c r="B117" s="17" t="s">
        <v>297</v>
      </c>
      <c r="C117" s="17" t="s">
        <v>400</v>
      </c>
      <c r="D117" s="17" t="s">
        <v>267</v>
      </c>
      <c r="E117" s="17" t="s">
        <v>17</v>
      </c>
      <c r="F117" s="17" t="s">
        <v>19</v>
      </c>
      <c r="G117" s="7" t="n">
        <v>10</v>
      </c>
      <c r="H117" s="6" t="n">
        <v>57.5</v>
      </c>
      <c r="I117" s="6" t="n">
        <v>-575</v>
      </c>
      <c r="J117" s="6" t="n">
        <v>0</v>
      </c>
      <c r="K117" s="6" t="n">
        <v>-1.73</v>
      </c>
      <c r="L117" s="6" t="n">
        <v>0</v>
      </c>
      <c r="M117" s="6"/>
      <c r="N117" s="6" t="s">
        <f>=I117+J117+K117+L117</f>
      </c>
      <c r="O117" s="17"/>
    </row>
    <row collapsed="false" customFormat="false" customHeight="false" hidden="false" ht="12.1" outlineLevel="0" r="118">
      <c r="A118" s="22" t="n">
        <v>44008.553726852</v>
      </c>
      <c r="B118" s="23" t="s">
        <v>347</v>
      </c>
      <c r="C118" s="23" t="s">
        <v>89</v>
      </c>
      <c r="D118" s="23" t="s">
        <v>347</v>
      </c>
      <c r="E118" s="23" t="s">
        <v>347</v>
      </c>
      <c r="F118" s="23" t="s">
        <v>19</v>
      </c>
      <c r="G118" s="24" t="n">
        <v>1</v>
      </c>
      <c r="H118" s="25" t="n">
        <v>1</v>
      </c>
      <c r="I118" s="25" t="n">
        <v>578.74</v>
      </c>
      <c r="J118" s="25" t="n">
        <v>0</v>
      </c>
      <c r="K118" s="25" t="n">
        <v>0</v>
      </c>
      <c r="L118" s="25" t="n">
        <v>0</v>
      </c>
      <c r="M118" s="25"/>
      <c r="N118" s="6" t="s">
        <f>=I118+J118+K118+L118</f>
      </c>
      <c r="O118" s="23"/>
    </row>
    <row collapsed="false" customFormat="false" customHeight="false" hidden="false" ht="12.1" outlineLevel="0" r="119">
      <c r="A119" s="21" t="n">
        <v>44014.710196759</v>
      </c>
      <c r="B119" s="17" t="s">
        <v>282</v>
      </c>
      <c r="C119" s="17" t="s">
        <v>364</v>
      </c>
      <c r="D119" s="17" t="s">
        <v>267</v>
      </c>
      <c r="E119" s="17" t="s">
        <v>17</v>
      </c>
      <c r="F119" s="17" t="s">
        <v>19</v>
      </c>
      <c r="G119" s="7" t="n">
        <v>1</v>
      </c>
      <c r="H119" s="6" t="n">
        <v>1425.8</v>
      </c>
      <c r="I119" s="6" t="n">
        <v>-1425.8</v>
      </c>
      <c r="J119" s="6" t="n">
        <v>0</v>
      </c>
      <c r="K119" s="6" t="n">
        <v>-4.28</v>
      </c>
      <c r="L119" s="6" t="n">
        <v>0</v>
      </c>
      <c r="M119" s="6"/>
      <c r="N119" s="6" t="s">
        <f>=I119+J119+K119+L119</f>
      </c>
      <c r="O119" s="17"/>
    </row>
    <row collapsed="false" customFormat="false" customHeight="false" hidden="false" ht="12.1" outlineLevel="0" r="120">
      <c r="A120" s="22" t="n">
        <v>44014.710231481</v>
      </c>
      <c r="B120" s="23" t="s">
        <v>347</v>
      </c>
      <c r="C120" s="23" t="s">
        <v>89</v>
      </c>
      <c r="D120" s="23" t="s">
        <v>347</v>
      </c>
      <c r="E120" s="23" t="s">
        <v>347</v>
      </c>
      <c r="F120" s="23" t="s">
        <v>19</v>
      </c>
      <c r="G120" s="24" t="n">
        <v>1</v>
      </c>
      <c r="H120" s="25" t="n">
        <v>1</v>
      </c>
      <c r="I120" s="25" t="n">
        <v>1434.5</v>
      </c>
      <c r="J120" s="25" t="n">
        <v>0</v>
      </c>
      <c r="K120" s="25" t="n">
        <v>0</v>
      </c>
      <c r="L120" s="25" t="n">
        <v>0</v>
      </c>
      <c r="M120" s="25"/>
      <c r="N120" s="6" t="s">
        <f>=I120+J120+K120+L120</f>
      </c>
      <c r="O120" s="23"/>
    </row>
    <row collapsed="false" customFormat="false" customHeight="false" hidden="false" ht="12.1" outlineLevel="0" r="121">
      <c r="A121" s="21" t="n">
        <v>44014.710601852</v>
      </c>
      <c r="B121" s="17" t="s">
        <v>273</v>
      </c>
      <c r="C121" s="17" t="s">
        <v>353</v>
      </c>
      <c r="D121" s="17" t="s">
        <v>267</v>
      </c>
      <c r="E121" s="17" t="s">
        <v>352</v>
      </c>
      <c r="F121" s="17" t="s">
        <v>19</v>
      </c>
      <c r="G121" s="7" t="n">
        <v>100</v>
      </c>
      <c r="H121" s="6" t="n">
        <v>5.428</v>
      </c>
      <c r="I121" s="6" t="n">
        <v>-542.8</v>
      </c>
      <c r="J121" s="6" t="n">
        <v>0</v>
      </c>
      <c r="K121" s="6" t="n">
        <v>0</v>
      </c>
      <c r="L121" s="6" t="n">
        <v>0</v>
      </c>
      <c r="M121" s="6"/>
      <c r="N121" s="6" t="s">
        <f>=I121+J121+K121+L121</f>
      </c>
      <c r="O121" s="17"/>
    </row>
    <row collapsed="false" customFormat="false" customHeight="false" hidden="false" ht="12.1" outlineLevel="0" r="122">
      <c r="A122" s="22" t="n">
        <v>44014.710625</v>
      </c>
      <c r="B122" s="23" t="s">
        <v>347</v>
      </c>
      <c r="C122" s="23" t="s">
        <v>89</v>
      </c>
      <c r="D122" s="23" t="s">
        <v>347</v>
      </c>
      <c r="E122" s="23" t="s">
        <v>347</v>
      </c>
      <c r="F122" s="23" t="s">
        <v>19</v>
      </c>
      <c r="G122" s="24" t="n">
        <v>1</v>
      </c>
      <c r="H122" s="25" t="n">
        <v>1</v>
      </c>
      <c r="I122" s="25" t="n">
        <v>544.6</v>
      </c>
      <c r="J122" s="25" t="n">
        <v>0</v>
      </c>
      <c r="K122" s="25" t="n">
        <v>0</v>
      </c>
      <c r="L122" s="25" t="n">
        <v>0</v>
      </c>
      <c r="M122" s="25"/>
      <c r="N122" s="6" t="s">
        <f>=I122+J122+K122+L122</f>
      </c>
      <c r="O122" s="23"/>
    </row>
    <row collapsed="false" customFormat="false" customHeight="false" hidden="false" ht="12.1" outlineLevel="0" r="123">
      <c r="A123" s="21" t="n">
        <v>44014.715543981</v>
      </c>
      <c r="B123" s="17" t="s">
        <v>65</v>
      </c>
      <c r="C123" s="17" t="s">
        <v>401</v>
      </c>
      <c r="D123" s="17" t="s">
        <v>267</v>
      </c>
      <c r="E123" s="17" t="s">
        <v>17</v>
      </c>
      <c r="F123" s="17" t="s">
        <v>19</v>
      </c>
      <c r="G123" s="7" t="n">
        <v>1</v>
      </c>
      <c r="H123" s="6" t="n">
        <v>4217</v>
      </c>
      <c r="I123" s="6" t="n">
        <v>-4217</v>
      </c>
      <c r="J123" s="6" t="n">
        <v>0</v>
      </c>
      <c r="K123" s="6" t="n">
        <v>-12.65</v>
      </c>
      <c r="L123" s="6" t="n">
        <v>0</v>
      </c>
      <c r="M123" s="6"/>
      <c r="N123" s="6" t="s">
        <f>=I123+J123+K123+L123</f>
      </c>
      <c r="O123" s="17"/>
    </row>
    <row collapsed="false" customFormat="false" customHeight="false" hidden="false" ht="12.1" outlineLevel="0" r="124">
      <c r="A124" s="22" t="n">
        <v>44014.7159375</v>
      </c>
      <c r="B124" s="23" t="s">
        <v>347</v>
      </c>
      <c r="C124" s="23" t="s">
        <v>89</v>
      </c>
      <c r="D124" s="23" t="s">
        <v>347</v>
      </c>
      <c r="E124" s="23" t="s">
        <v>347</v>
      </c>
      <c r="F124" s="23" t="s">
        <v>19</v>
      </c>
      <c r="G124" s="24" t="n">
        <v>1</v>
      </c>
      <c r="H124" s="25" t="n">
        <v>1</v>
      </c>
      <c r="I124" s="25" t="n">
        <v>4242.19</v>
      </c>
      <c r="J124" s="25" t="n">
        <v>0</v>
      </c>
      <c r="K124" s="25" t="n">
        <v>0</v>
      </c>
      <c r="L124" s="25" t="n">
        <v>0</v>
      </c>
      <c r="M124" s="25"/>
      <c r="N124" s="6" t="s">
        <f>=I124+J124+K124+L124</f>
      </c>
      <c r="O124" s="23"/>
    </row>
    <row collapsed="false" customFormat="false" customHeight="false" hidden="false" ht="12.1" outlineLevel="0" r="125">
      <c r="A125" s="22" t="n">
        <v>44015.748472222</v>
      </c>
      <c r="B125" s="23" t="s">
        <v>347</v>
      </c>
      <c r="C125" s="23" t="s">
        <v>89</v>
      </c>
      <c r="D125" s="23" t="s">
        <v>347</v>
      </c>
      <c r="E125" s="23" t="s">
        <v>347</v>
      </c>
      <c r="F125" s="23" t="s">
        <v>19</v>
      </c>
      <c r="G125" s="24" t="n">
        <v>1</v>
      </c>
      <c r="H125" s="25" t="n">
        <v>1</v>
      </c>
      <c r="I125" s="25" t="n">
        <v>1758.46</v>
      </c>
      <c r="J125" s="25" t="n">
        <v>0</v>
      </c>
      <c r="K125" s="25" t="n">
        <v>0</v>
      </c>
      <c r="L125" s="25" t="n">
        <v>0</v>
      </c>
      <c r="M125" s="25"/>
      <c r="N125" s="6" t="s">
        <f>=I125+J125+K125+L125</f>
      </c>
      <c r="O125" s="23"/>
    </row>
    <row collapsed="false" customFormat="false" customHeight="false" hidden="false" ht="12.1" outlineLevel="0" r="126">
      <c r="A126" s="21" t="n">
        <v>44015.748576389</v>
      </c>
      <c r="B126" s="17" t="s">
        <v>298</v>
      </c>
      <c r="C126" s="17" t="s">
        <v>402</v>
      </c>
      <c r="D126" s="17" t="s">
        <v>267</v>
      </c>
      <c r="E126" s="17" t="s">
        <v>17</v>
      </c>
      <c r="F126" s="17" t="s">
        <v>19</v>
      </c>
      <c r="G126" s="7" t="n">
        <v>1</v>
      </c>
      <c r="H126" s="6" t="n">
        <v>1753</v>
      </c>
      <c r="I126" s="6" t="n">
        <v>-1753</v>
      </c>
      <c r="J126" s="6" t="n">
        <v>0</v>
      </c>
      <c r="K126" s="6" t="n">
        <v>-5.26</v>
      </c>
      <c r="L126" s="6" t="n">
        <v>0</v>
      </c>
      <c r="M126" s="6"/>
      <c r="N126" s="6" t="s">
        <f>=I126+J126+K126+L126</f>
      </c>
      <c r="O126" s="17"/>
    </row>
    <row collapsed="false" customFormat="false" customHeight="false" hidden="false" ht="12.1" outlineLevel="0" r="127">
      <c r="A127" s="22" t="n">
        <v>44015.748587963</v>
      </c>
      <c r="B127" s="23" t="s">
        <v>347</v>
      </c>
      <c r="C127" s="23" t="s">
        <v>89</v>
      </c>
      <c r="D127" s="23" t="s">
        <v>347</v>
      </c>
      <c r="E127" s="23" t="s">
        <v>347</v>
      </c>
      <c r="F127" s="23" t="s">
        <v>19</v>
      </c>
      <c r="G127" s="24" t="n">
        <v>1</v>
      </c>
      <c r="H127" s="25" t="n">
        <v>1</v>
      </c>
      <c r="I127" s="25" t="n">
        <v>1758.26</v>
      </c>
      <c r="J127" s="25" t="n">
        <v>0</v>
      </c>
      <c r="K127" s="25" t="n">
        <v>0</v>
      </c>
      <c r="L127" s="25" t="n">
        <v>0</v>
      </c>
      <c r="M127" s="25"/>
      <c r="N127" s="6" t="s">
        <f>=I127+J127+K127+L127</f>
      </c>
      <c r="O127" s="23"/>
    </row>
    <row collapsed="false" customFormat="false" customHeight="false" hidden="false" ht="12.1" outlineLevel="0" r="128">
      <c r="A128" s="34" t="n">
        <v>44019.806157407</v>
      </c>
      <c r="B128" s="35" t="s">
        <v>375</v>
      </c>
      <c r="C128" s="35" t="s">
        <v>95</v>
      </c>
      <c r="D128" s="35" t="s">
        <v>375</v>
      </c>
      <c r="E128" s="35" t="s">
        <v>375</v>
      </c>
      <c r="F128" s="35" t="s">
        <v>19</v>
      </c>
      <c r="G128" s="36" t="n">
        <v>1</v>
      </c>
      <c r="H128" s="37" t="n">
        <v>-1900</v>
      </c>
      <c r="I128" s="37" t="n">
        <v>-1900</v>
      </c>
      <c r="J128" s="37" t="n">
        <v>0</v>
      </c>
      <c r="K128" s="37" t="n">
        <v>0</v>
      </c>
      <c r="L128" s="37" t="n">
        <v>0</v>
      </c>
      <c r="M128" s="37"/>
      <c r="N128" s="6" t="s">
        <f>=I128+J128+K128+L128</f>
      </c>
      <c r="O128" s="35"/>
    </row>
    <row collapsed="false" customFormat="false" customHeight="false" hidden="false" ht="12.1" outlineLevel="0" r="129">
      <c r="A129" s="21" t="n">
        <v>44021.717002315</v>
      </c>
      <c r="B129" s="17" t="s">
        <v>299</v>
      </c>
      <c r="C129" s="17" t="s">
        <v>403</v>
      </c>
      <c r="D129" s="17" t="s">
        <v>267</v>
      </c>
      <c r="E129" s="17" t="s">
        <v>17</v>
      </c>
      <c r="F129" s="17" t="s">
        <v>19</v>
      </c>
      <c r="G129" s="7" t="n">
        <v>1</v>
      </c>
      <c r="H129" s="6" t="n">
        <v>656.6</v>
      </c>
      <c r="I129" s="6" t="n">
        <v>-656.6</v>
      </c>
      <c r="J129" s="6" t="n">
        <v>0</v>
      </c>
      <c r="K129" s="6" t="n">
        <v>-1.97</v>
      </c>
      <c r="L129" s="6" t="n">
        <v>0</v>
      </c>
      <c r="M129" s="6"/>
      <c r="N129" s="6" t="s">
        <f>=I129+J129+K129+L129</f>
      </c>
      <c r="O129" s="17"/>
    </row>
    <row collapsed="false" customFormat="false" customHeight="false" hidden="false" ht="12.1" outlineLevel="0" r="130">
      <c r="A130" s="22" t="n">
        <v>44021.717037037</v>
      </c>
      <c r="B130" s="23" t="s">
        <v>347</v>
      </c>
      <c r="C130" s="23" t="s">
        <v>89</v>
      </c>
      <c r="D130" s="23" t="s">
        <v>347</v>
      </c>
      <c r="E130" s="23" t="s">
        <v>347</v>
      </c>
      <c r="F130" s="23" t="s">
        <v>19</v>
      </c>
      <c r="G130" s="24" t="n">
        <v>1</v>
      </c>
      <c r="H130" s="25" t="n">
        <v>1</v>
      </c>
      <c r="I130" s="25" t="n">
        <v>660.58</v>
      </c>
      <c r="J130" s="25" t="n">
        <v>0</v>
      </c>
      <c r="K130" s="25" t="n">
        <v>0</v>
      </c>
      <c r="L130" s="25" t="n">
        <v>0</v>
      </c>
      <c r="M130" s="25"/>
      <c r="N130" s="6" t="s">
        <f>=I130+J130+K130+L130</f>
      </c>
      <c r="O130" s="23"/>
    </row>
    <row collapsed="false" customFormat="false" customHeight="false" hidden="false" ht="12.1" outlineLevel="0" r="131">
      <c r="A131" s="21" t="n">
        <v>44021.722511574</v>
      </c>
      <c r="B131" s="17" t="s">
        <v>300</v>
      </c>
      <c r="C131" s="17" t="s">
        <v>404</v>
      </c>
      <c r="D131" s="17" t="s">
        <v>267</v>
      </c>
      <c r="E131" s="17" t="s">
        <v>17</v>
      </c>
      <c r="F131" s="17" t="s">
        <v>19</v>
      </c>
      <c r="G131" s="7" t="n">
        <v>1000</v>
      </c>
      <c r="H131" s="6" t="n">
        <v>1.5469</v>
      </c>
      <c r="I131" s="6" t="n">
        <v>-1546.9</v>
      </c>
      <c r="J131" s="6" t="n">
        <v>0</v>
      </c>
      <c r="K131" s="6" t="n">
        <v>-4.64</v>
      </c>
      <c r="L131" s="6" t="n">
        <v>0</v>
      </c>
      <c r="M131" s="6"/>
      <c r="N131" s="6" t="s">
        <f>=I131+J131+K131+L131</f>
      </c>
      <c r="O131" s="17"/>
    </row>
    <row collapsed="false" customFormat="false" customHeight="false" hidden="false" ht="12.1" outlineLevel="0" r="132">
      <c r="A132" s="22" t="n">
        <v>44021.722511574</v>
      </c>
      <c r="B132" s="23" t="s">
        <v>347</v>
      </c>
      <c r="C132" s="23" t="s">
        <v>89</v>
      </c>
      <c r="D132" s="23" t="s">
        <v>347</v>
      </c>
      <c r="E132" s="23" t="s">
        <v>347</v>
      </c>
      <c r="F132" s="23" t="s">
        <v>19</v>
      </c>
      <c r="G132" s="24" t="n">
        <v>1</v>
      </c>
      <c r="H132" s="25" t="n">
        <v>1</v>
      </c>
      <c r="I132" s="25" t="n">
        <v>1555.96</v>
      </c>
      <c r="J132" s="25" t="n">
        <v>0</v>
      </c>
      <c r="K132" s="25" t="n">
        <v>0</v>
      </c>
      <c r="L132" s="25" t="n">
        <v>0</v>
      </c>
      <c r="M132" s="25"/>
      <c r="N132" s="6" t="s">
        <f>=I132+J132+K132+L132</f>
      </c>
      <c r="O132" s="23"/>
    </row>
    <row collapsed="false" customFormat="false" customHeight="false" hidden="false" ht="12.1" outlineLevel="0" r="133">
      <c r="A133" s="21" t="n">
        <v>44022.812916667</v>
      </c>
      <c r="B133" s="17" t="s">
        <v>39</v>
      </c>
      <c r="C133" s="17" t="s">
        <v>405</v>
      </c>
      <c r="D133" s="17" t="s">
        <v>267</v>
      </c>
      <c r="E133" s="17" t="s">
        <v>17</v>
      </c>
      <c r="F133" s="17" t="s">
        <v>19</v>
      </c>
      <c r="G133" s="7" t="n">
        <v>1</v>
      </c>
      <c r="H133" s="6" t="n">
        <v>5094</v>
      </c>
      <c r="I133" s="6" t="n">
        <v>-5094</v>
      </c>
      <c r="J133" s="6" t="n">
        <v>0</v>
      </c>
      <c r="K133" s="6" t="n">
        <v>-15.28</v>
      </c>
      <c r="L133" s="6" t="n">
        <v>0</v>
      </c>
      <c r="M133" s="6"/>
      <c r="N133" s="6" t="s">
        <f>=I133+J133+K133+L133</f>
      </c>
      <c r="O133" s="17"/>
    </row>
    <row collapsed="false" customFormat="false" customHeight="false" hidden="false" ht="12.1" outlineLevel="0" r="134">
      <c r="A134" s="22" t="n">
        <v>44022.812916667</v>
      </c>
      <c r="B134" s="23" t="s">
        <v>347</v>
      </c>
      <c r="C134" s="23" t="s">
        <v>89</v>
      </c>
      <c r="D134" s="23" t="s">
        <v>347</v>
      </c>
      <c r="E134" s="23" t="s">
        <v>347</v>
      </c>
      <c r="F134" s="23" t="s">
        <v>19</v>
      </c>
      <c r="G134" s="24" t="n">
        <v>1</v>
      </c>
      <c r="H134" s="25" t="n">
        <v>1</v>
      </c>
      <c r="I134" s="25" t="n">
        <v>5124.83</v>
      </c>
      <c r="J134" s="25" t="n">
        <v>0</v>
      </c>
      <c r="K134" s="25" t="n">
        <v>0</v>
      </c>
      <c r="L134" s="25" t="n">
        <v>0</v>
      </c>
      <c r="M134" s="25"/>
      <c r="N134" s="6" t="s">
        <f>=I134+J134+K134+L134</f>
      </c>
      <c r="O134" s="23"/>
    </row>
    <row collapsed="false" customFormat="false" customHeight="false" hidden="false" ht="12.1" outlineLevel="0" r="135">
      <c r="A135" s="21" t="n">
        <v>44025.650520833</v>
      </c>
      <c r="B135" s="17" t="s">
        <v>301</v>
      </c>
      <c r="C135" s="17" t="s">
        <v>406</v>
      </c>
      <c r="D135" s="17" t="s">
        <v>267</v>
      </c>
      <c r="E135" s="17" t="s">
        <v>17</v>
      </c>
      <c r="F135" s="17" t="s">
        <v>19</v>
      </c>
      <c r="G135" s="7" t="n">
        <v>100</v>
      </c>
      <c r="H135" s="6" t="n">
        <v>26.6</v>
      </c>
      <c r="I135" s="6" t="n">
        <v>-2660</v>
      </c>
      <c r="J135" s="6" t="n">
        <v>0</v>
      </c>
      <c r="K135" s="6" t="n">
        <v>-7.98</v>
      </c>
      <c r="L135" s="6" t="n">
        <v>0</v>
      </c>
      <c r="M135" s="6"/>
      <c r="N135" s="6" t="s">
        <f>=I135+J135+K135+L135</f>
      </c>
      <c r="O135" s="17"/>
    </row>
    <row collapsed="false" customFormat="false" customHeight="false" hidden="false" ht="12.1" outlineLevel="0" r="136">
      <c r="A136" s="22" t="n">
        <v>44025.650543981</v>
      </c>
      <c r="B136" s="23" t="s">
        <v>347</v>
      </c>
      <c r="C136" s="23" t="s">
        <v>89</v>
      </c>
      <c r="D136" s="23" t="s">
        <v>347</v>
      </c>
      <c r="E136" s="23" t="s">
        <v>347</v>
      </c>
      <c r="F136" s="23" t="s">
        <v>19</v>
      </c>
      <c r="G136" s="24" t="n">
        <v>1</v>
      </c>
      <c r="H136" s="25" t="n">
        <v>1</v>
      </c>
      <c r="I136" s="25" t="n">
        <v>2667.98</v>
      </c>
      <c r="J136" s="25" t="n">
        <v>0</v>
      </c>
      <c r="K136" s="25" t="n">
        <v>0</v>
      </c>
      <c r="L136" s="25" t="n">
        <v>0</v>
      </c>
      <c r="M136" s="25"/>
      <c r="N136" s="6" t="s">
        <f>=I136+J136+K136+L136</f>
      </c>
      <c r="O136" s="23"/>
    </row>
    <row collapsed="false" customFormat="false" customHeight="false" hidden="false" ht="12.1" outlineLevel="0" r="137">
      <c r="A137" s="21" t="n">
        <v>44025.734351852</v>
      </c>
      <c r="B137" s="17" t="s">
        <v>302</v>
      </c>
      <c r="C137" s="17" t="s">
        <v>407</v>
      </c>
      <c r="D137" s="17" t="s">
        <v>267</v>
      </c>
      <c r="E137" s="17" t="s">
        <v>17</v>
      </c>
      <c r="F137" s="17" t="s">
        <v>19</v>
      </c>
      <c r="G137" s="7" t="n">
        <v>100</v>
      </c>
      <c r="H137" s="6" t="n">
        <v>7.8</v>
      </c>
      <c r="I137" s="6" t="n">
        <v>-780</v>
      </c>
      <c r="J137" s="6" t="n">
        <v>0</v>
      </c>
      <c r="K137" s="6" t="n">
        <v>-2.34</v>
      </c>
      <c r="L137" s="6" t="n">
        <v>0</v>
      </c>
      <c r="M137" s="6"/>
      <c r="N137" s="6" t="s">
        <f>=I137+J137+K137+L137</f>
      </c>
      <c r="O137" s="17"/>
    </row>
    <row collapsed="false" customFormat="false" customHeight="false" hidden="false" ht="12.1" outlineLevel="0" r="138">
      <c r="A138" s="22" t="n">
        <v>44025.734398148</v>
      </c>
      <c r="B138" s="23" t="s">
        <v>347</v>
      </c>
      <c r="C138" s="23" t="s">
        <v>89</v>
      </c>
      <c r="D138" s="23" t="s">
        <v>347</v>
      </c>
      <c r="E138" s="23" t="s">
        <v>347</v>
      </c>
      <c r="F138" s="23" t="s">
        <v>19</v>
      </c>
      <c r="G138" s="24" t="n">
        <v>1</v>
      </c>
      <c r="H138" s="25" t="n">
        <v>1</v>
      </c>
      <c r="I138" s="25" t="n">
        <v>785.35</v>
      </c>
      <c r="J138" s="25" t="n">
        <v>0</v>
      </c>
      <c r="K138" s="25" t="n">
        <v>0</v>
      </c>
      <c r="L138" s="25" t="n">
        <v>0</v>
      </c>
      <c r="M138" s="25"/>
      <c r="N138" s="6" t="s">
        <f>=I138+J138+K138+L138</f>
      </c>
      <c r="O138" s="23"/>
    </row>
    <row collapsed="false" customFormat="false" customHeight="false" hidden="false" ht="12.1" outlineLevel="0" r="139">
      <c r="A139" s="30" t="n">
        <v>44026.522071759</v>
      </c>
      <c r="B139" s="31" t="s">
        <v>280</v>
      </c>
      <c r="C139" s="31" t="s">
        <v>360</v>
      </c>
      <c r="D139" s="31" t="s">
        <v>270</v>
      </c>
      <c r="E139" s="31" t="s">
        <v>17</v>
      </c>
      <c r="F139" s="31" t="s">
        <v>53</v>
      </c>
      <c r="G139" s="32" t="n">
        <v>-1</v>
      </c>
      <c r="H139" s="33" t="n">
        <v>1.76</v>
      </c>
      <c r="I139" s="33" t="n">
        <v>1.76</v>
      </c>
      <c r="J139" s="33" t="n">
        <v>0</v>
      </c>
      <c r="K139" s="33" t="n">
        <v>-0.01</v>
      </c>
      <c r="L139" s="33" t="n">
        <v>0</v>
      </c>
      <c r="M139" s="6" t="s">
        <f>=I139+J139+K139+L139</f>
      </c>
      <c r="N139" s="33"/>
      <c r="O139" s="31"/>
    </row>
    <row collapsed="false" customFormat="false" customHeight="false" hidden="false" ht="12.1" outlineLevel="0" r="140">
      <c r="A140" s="30" t="n">
        <v>44026.522071759</v>
      </c>
      <c r="B140" s="31" t="s">
        <v>280</v>
      </c>
      <c r="C140" s="31" t="s">
        <v>360</v>
      </c>
      <c r="D140" s="31" t="s">
        <v>270</v>
      </c>
      <c r="E140" s="31" t="s">
        <v>17</v>
      </c>
      <c r="F140" s="31" t="s">
        <v>53</v>
      </c>
      <c r="G140" s="32" t="n">
        <v>-1</v>
      </c>
      <c r="H140" s="33" t="n">
        <v>1.76</v>
      </c>
      <c r="I140" s="33" t="n">
        <v>1.76</v>
      </c>
      <c r="J140" s="33" t="n">
        <v>0</v>
      </c>
      <c r="K140" s="33" t="n">
        <v>-0.01</v>
      </c>
      <c r="L140" s="33" t="n">
        <v>0</v>
      </c>
      <c r="M140" s="6" t="s">
        <f>=I140+J140+K140+L140</f>
      </c>
      <c r="N140" s="33"/>
      <c r="O140" s="31"/>
    </row>
    <row collapsed="false" customFormat="false" customHeight="false" hidden="false" ht="12.1" outlineLevel="0" r="141">
      <c r="A141" s="30" t="n">
        <v>44026.522071759</v>
      </c>
      <c r="B141" s="31" t="s">
        <v>280</v>
      </c>
      <c r="C141" s="31" t="s">
        <v>360</v>
      </c>
      <c r="D141" s="31" t="s">
        <v>270</v>
      </c>
      <c r="E141" s="31" t="s">
        <v>17</v>
      </c>
      <c r="F141" s="31" t="s">
        <v>53</v>
      </c>
      <c r="G141" s="32" t="n">
        <v>-1</v>
      </c>
      <c r="H141" s="33" t="n">
        <v>1.76</v>
      </c>
      <c r="I141" s="33" t="n">
        <v>1.76</v>
      </c>
      <c r="J141" s="33" t="n">
        <v>0</v>
      </c>
      <c r="K141" s="33" t="n">
        <v>-0.01</v>
      </c>
      <c r="L141" s="33" t="n">
        <v>0</v>
      </c>
      <c r="M141" s="6" t="s">
        <f>=I141+J141+K141+L141</f>
      </c>
      <c r="N141" s="33"/>
      <c r="O141" s="31"/>
    </row>
    <row collapsed="false" customFormat="false" customHeight="false" hidden="false" ht="12.1" outlineLevel="0" r="142">
      <c r="A142" s="30" t="n">
        <v>44026.522071759</v>
      </c>
      <c r="B142" s="31" t="s">
        <v>280</v>
      </c>
      <c r="C142" s="31" t="s">
        <v>360</v>
      </c>
      <c r="D142" s="31" t="s">
        <v>270</v>
      </c>
      <c r="E142" s="31" t="s">
        <v>17</v>
      </c>
      <c r="F142" s="31" t="s">
        <v>53</v>
      </c>
      <c r="G142" s="32" t="n">
        <v>-1</v>
      </c>
      <c r="H142" s="33" t="n">
        <v>1.76</v>
      </c>
      <c r="I142" s="33" t="n">
        <v>1.76</v>
      </c>
      <c r="J142" s="33" t="n">
        <v>0</v>
      </c>
      <c r="K142" s="33" t="n">
        <v>-0.01</v>
      </c>
      <c r="L142" s="33" t="n">
        <v>0</v>
      </c>
      <c r="M142" s="6" t="s">
        <f>=I142+J142+K142+L142</f>
      </c>
      <c r="N142" s="33"/>
      <c r="O142" s="31"/>
    </row>
    <row collapsed="false" customFormat="false" customHeight="false" hidden="false" ht="12.1" outlineLevel="0" r="143">
      <c r="A143" s="30" t="n">
        <v>44026.522071759</v>
      </c>
      <c r="B143" s="31" t="s">
        <v>280</v>
      </c>
      <c r="C143" s="31" t="s">
        <v>360</v>
      </c>
      <c r="D143" s="31" t="s">
        <v>270</v>
      </c>
      <c r="E143" s="31" t="s">
        <v>17</v>
      </c>
      <c r="F143" s="31" t="s">
        <v>53</v>
      </c>
      <c r="G143" s="32" t="n">
        <v>-1</v>
      </c>
      <c r="H143" s="33" t="n">
        <v>1.76</v>
      </c>
      <c r="I143" s="33" t="n">
        <v>1.76</v>
      </c>
      <c r="J143" s="33" t="n">
        <v>0</v>
      </c>
      <c r="K143" s="33" t="n">
        <v>-0.01</v>
      </c>
      <c r="L143" s="33" t="n">
        <v>0</v>
      </c>
      <c r="M143" s="6" t="s">
        <f>=I143+J143+K143+L143</f>
      </c>
      <c r="N143" s="33"/>
      <c r="O143" s="31"/>
    </row>
    <row collapsed="false" customFormat="false" customHeight="false" hidden="false" ht="12.1" outlineLevel="0" r="144">
      <c r="A144" s="26" t="n">
        <v>44027.826759259</v>
      </c>
      <c r="B144" s="27" t="s">
        <v>370</v>
      </c>
      <c r="C144" s="27" t="s">
        <v>408</v>
      </c>
      <c r="D144" s="27" t="s">
        <v>370</v>
      </c>
      <c r="E144" s="27" t="s">
        <v>370</v>
      </c>
      <c r="F144" s="27" t="s">
        <v>19</v>
      </c>
      <c r="G144" s="28" t="n">
        <v>1</v>
      </c>
      <c r="H144" s="29" t="n">
        <v>-1</v>
      </c>
      <c r="I144" s="29" t="n">
        <v>-1</v>
      </c>
      <c r="J144" s="29" t="n">
        <v>0</v>
      </c>
      <c r="K144" s="29" t="n">
        <v>0</v>
      </c>
      <c r="L144" s="29" t="n">
        <v>0</v>
      </c>
      <c r="M144" s="29"/>
      <c r="N144" s="6" t="s">
        <f>=I144+J144+K144+L144</f>
      </c>
      <c r="O144" s="27"/>
    </row>
    <row collapsed="false" customFormat="false" customHeight="false" hidden="false" ht="12.1" outlineLevel="0" r="145">
      <c r="A145" s="22" t="n">
        <v>44027.826759259</v>
      </c>
      <c r="B145" s="23" t="s">
        <v>372</v>
      </c>
      <c r="C145" s="23" t="s">
        <v>409</v>
      </c>
      <c r="D145" s="23" t="s">
        <v>372</v>
      </c>
      <c r="E145" s="23" t="s">
        <v>372</v>
      </c>
      <c r="F145" s="23" t="s">
        <v>19</v>
      </c>
      <c r="G145" s="24" t="n">
        <v>1</v>
      </c>
      <c r="H145" s="25" t="n">
        <v>1</v>
      </c>
      <c r="I145" s="25" t="n">
        <v>7.5</v>
      </c>
      <c r="J145" s="25" t="n">
        <v>0</v>
      </c>
      <c r="K145" s="25" t="n">
        <v>0</v>
      </c>
      <c r="L145" s="25" t="n">
        <v>0</v>
      </c>
      <c r="M145" s="25"/>
      <c r="N145" s="6" t="s">
        <f>=I145+J145+K145+L145</f>
      </c>
      <c r="O145" s="23"/>
    </row>
    <row collapsed="false" customFormat="false" customHeight="false" hidden="false" ht="12.1" outlineLevel="0" r="146">
      <c r="A146" s="21" t="n">
        <v>44028.424525463</v>
      </c>
      <c r="B146" s="17" t="s">
        <v>24</v>
      </c>
      <c r="C146" s="17" t="s">
        <v>410</v>
      </c>
      <c r="D146" s="17" t="s">
        <v>267</v>
      </c>
      <c r="E146" s="17" t="s">
        <v>17</v>
      </c>
      <c r="F146" s="17" t="s">
        <v>19</v>
      </c>
      <c r="G146" s="7" t="n">
        <v>3</v>
      </c>
      <c r="H146" s="6" t="n">
        <v>882.6</v>
      </c>
      <c r="I146" s="6" t="n">
        <v>-2647.8</v>
      </c>
      <c r="J146" s="6" t="n">
        <v>0</v>
      </c>
      <c r="K146" s="6" t="n">
        <v>-7.94</v>
      </c>
      <c r="L146" s="6" t="n">
        <v>0</v>
      </c>
      <c r="M146" s="6"/>
      <c r="N146" s="6" t="s">
        <f>=I146+J146+K146+L146</f>
      </c>
      <c r="O146" s="17"/>
    </row>
    <row collapsed="false" customFormat="false" customHeight="false" hidden="false" ht="12.1" outlineLevel="0" r="147">
      <c r="A147" s="22" t="n">
        <v>44028.424537037</v>
      </c>
      <c r="B147" s="23" t="s">
        <v>347</v>
      </c>
      <c r="C147" s="23" t="s">
        <v>89</v>
      </c>
      <c r="D147" s="23" t="s">
        <v>347</v>
      </c>
      <c r="E147" s="23" t="s">
        <v>347</v>
      </c>
      <c r="F147" s="23" t="s">
        <v>19</v>
      </c>
      <c r="G147" s="24" t="n">
        <v>1</v>
      </c>
      <c r="H147" s="25" t="n">
        <v>1</v>
      </c>
      <c r="I147" s="25" t="n">
        <v>2664.17</v>
      </c>
      <c r="J147" s="25" t="n">
        <v>0</v>
      </c>
      <c r="K147" s="25" t="n">
        <v>0</v>
      </c>
      <c r="L147" s="25" t="n">
        <v>0</v>
      </c>
      <c r="M147" s="25"/>
      <c r="N147" s="6" t="s">
        <f>=I147+J147+K147+L147</f>
      </c>
      <c r="O147" s="23"/>
    </row>
    <row collapsed="false" customFormat="false" customHeight="false" hidden="false" ht="12.1" outlineLevel="0" r="148">
      <c r="A148" s="30" t="n">
        <v>44028.598854167</v>
      </c>
      <c r="B148" s="31" t="s">
        <v>297</v>
      </c>
      <c r="C148" s="31" t="s">
        <v>400</v>
      </c>
      <c r="D148" s="31" t="s">
        <v>270</v>
      </c>
      <c r="E148" s="31" t="s">
        <v>17</v>
      </c>
      <c r="F148" s="31" t="s">
        <v>19</v>
      </c>
      <c r="G148" s="32" t="n">
        <v>-10</v>
      </c>
      <c r="H148" s="33" t="n">
        <v>58.1</v>
      </c>
      <c r="I148" s="33" t="n">
        <v>581</v>
      </c>
      <c r="J148" s="33" t="n">
        <v>0</v>
      </c>
      <c r="K148" s="33" t="n">
        <v>-1.74</v>
      </c>
      <c r="L148" s="33" t="n">
        <v>0</v>
      </c>
      <c r="M148" s="33"/>
      <c r="N148" s="6" t="s">
        <f>=I148+J148+K148+L148</f>
      </c>
      <c r="O148" s="31"/>
    </row>
    <row collapsed="false" customFormat="false" customHeight="false" hidden="false" ht="12.1" outlineLevel="0" r="149">
      <c r="A149" s="21" t="n">
        <v>44028.599502315</v>
      </c>
      <c r="B149" s="17" t="s">
        <v>24</v>
      </c>
      <c r="C149" s="17" t="s">
        <v>410</v>
      </c>
      <c r="D149" s="17" t="s">
        <v>267</v>
      </c>
      <c r="E149" s="17" t="s">
        <v>17</v>
      </c>
      <c r="F149" s="17" t="s">
        <v>19</v>
      </c>
      <c r="G149" s="7" t="n">
        <v>1</v>
      </c>
      <c r="H149" s="6" t="n">
        <v>878.4</v>
      </c>
      <c r="I149" s="6" t="n">
        <v>-878.4</v>
      </c>
      <c r="J149" s="6" t="n">
        <v>0</v>
      </c>
      <c r="K149" s="6" t="n">
        <v>-2.64</v>
      </c>
      <c r="L149" s="6" t="n">
        <v>0</v>
      </c>
      <c r="M149" s="6"/>
      <c r="N149" s="6" t="s">
        <f>=I149+J149+K149+L149</f>
      </c>
      <c r="O149" s="17"/>
    </row>
    <row collapsed="false" customFormat="false" customHeight="false" hidden="false" ht="12.1" outlineLevel="0" r="150">
      <c r="A150" s="22" t="n">
        <v>44028.599525463</v>
      </c>
      <c r="B150" s="23" t="s">
        <v>347</v>
      </c>
      <c r="C150" s="23" t="s">
        <v>89</v>
      </c>
      <c r="D150" s="23" t="s">
        <v>347</v>
      </c>
      <c r="E150" s="23" t="s">
        <v>347</v>
      </c>
      <c r="F150" s="23" t="s">
        <v>19</v>
      </c>
      <c r="G150" s="24" t="n">
        <v>1</v>
      </c>
      <c r="H150" s="25" t="n">
        <v>1</v>
      </c>
      <c r="I150" s="25" t="n">
        <v>883.85</v>
      </c>
      <c r="J150" s="25" t="n">
        <v>0</v>
      </c>
      <c r="K150" s="25" t="n">
        <v>0</v>
      </c>
      <c r="L150" s="25" t="n">
        <v>0</v>
      </c>
      <c r="M150" s="25"/>
      <c r="N150" s="6" t="s">
        <f>=I150+J150+K150+L150</f>
      </c>
      <c r="O150" s="23"/>
    </row>
    <row collapsed="false" customFormat="false" customHeight="false" hidden="false" ht="12.1" outlineLevel="0" r="151">
      <c r="A151" s="26" t="n">
        <v>44028.646099537</v>
      </c>
      <c r="B151" s="27" t="s">
        <v>370</v>
      </c>
      <c r="C151" s="27" t="s">
        <v>411</v>
      </c>
      <c r="D151" s="27" t="s">
        <v>370</v>
      </c>
      <c r="E151" s="27" t="s">
        <v>370</v>
      </c>
      <c r="F151" s="27" t="s">
        <v>19</v>
      </c>
      <c r="G151" s="28" t="n">
        <v>1</v>
      </c>
      <c r="H151" s="29" t="n">
        <v>-1</v>
      </c>
      <c r="I151" s="29" t="n">
        <v>-8</v>
      </c>
      <c r="J151" s="29" t="n">
        <v>0</v>
      </c>
      <c r="K151" s="29" t="n">
        <v>0</v>
      </c>
      <c r="L151" s="29" t="n">
        <v>0</v>
      </c>
      <c r="M151" s="29"/>
      <c r="N151" s="6" t="s">
        <f>=I151+J151+K151+L151</f>
      </c>
      <c r="O151" s="27"/>
    </row>
    <row collapsed="false" customFormat="false" customHeight="false" hidden="false" ht="12.1" outlineLevel="0" r="152">
      <c r="A152" s="22" t="n">
        <v>44028.646099537</v>
      </c>
      <c r="B152" s="23" t="s">
        <v>372</v>
      </c>
      <c r="C152" s="23" t="s">
        <v>412</v>
      </c>
      <c r="D152" s="23" t="s">
        <v>372</v>
      </c>
      <c r="E152" s="23" t="s">
        <v>372</v>
      </c>
      <c r="F152" s="23" t="s">
        <v>19</v>
      </c>
      <c r="G152" s="24" t="n">
        <v>1</v>
      </c>
      <c r="H152" s="25" t="n">
        <v>1</v>
      </c>
      <c r="I152" s="25" t="n">
        <v>60</v>
      </c>
      <c r="J152" s="25" t="n">
        <v>0</v>
      </c>
      <c r="K152" s="25" t="n">
        <v>0</v>
      </c>
      <c r="L152" s="25" t="n">
        <v>0</v>
      </c>
      <c r="M152" s="25"/>
      <c r="N152" s="6" t="s">
        <f>=I152+J152+K152+L152</f>
      </c>
      <c r="O152" s="23"/>
    </row>
    <row collapsed="false" customFormat="false" customHeight="false" hidden="false" ht="12.1" outlineLevel="0" r="153">
      <c r="A153" s="30" t="n">
        <v>44028.664837963</v>
      </c>
      <c r="B153" s="31" t="s">
        <v>299</v>
      </c>
      <c r="C153" s="31" t="s">
        <v>403</v>
      </c>
      <c r="D153" s="31" t="s">
        <v>270</v>
      </c>
      <c r="E153" s="31" t="s">
        <v>17</v>
      </c>
      <c r="F153" s="31" t="s">
        <v>19</v>
      </c>
      <c r="G153" s="32" t="n">
        <v>-1</v>
      </c>
      <c r="H153" s="33" t="n">
        <v>676.2</v>
      </c>
      <c r="I153" s="33" t="n">
        <v>676.2</v>
      </c>
      <c r="J153" s="33" t="n">
        <v>0</v>
      </c>
      <c r="K153" s="33" t="n">
        <v>-2.03</v>
      </c>
      <c r="L153" s="33" t="n">
        <v>0</v>
      </c>
      <c r="M153" s="33"/>
      <c r="N153" s="6" t="s">
        <f>=I153+J153+K153+L153</f>
      </c>
      <c r="O153" s="31"/>
    </row>
    <row collapsed="false" customFormat="false" customHeight="false" hidden="false" ht="12.1" outlineLevel="0" r="154">
      <c r="A154" s="22" t="n">
        <v>44028.678946759</v>
      </c>
      <c r="B154" s="23" t="s">
        <v>347</v>
      </c>
      <c r="C154" s="23" t="s">
        <v>89</v>
      </c>
      <c r="D154" s="23" t="s">
        <v>347</v>
      </c>
      <c r="E154" s="23" t="s">
        <v>347</v>
      </c>
      <c r="F154" s="23" t="s">
        <v>19</v>
      </c>
      <c r="G154" s="24" t="n">
        <v>1</v>
      </c>
      <c r="H154" s="25" t="n">
        <v>1</v>
      </c>
      <c r="I154" s="25" t="n">
        <v>100</v>
      </c>
      <c r="J154" s="25" t="n">
        <v>0</v>
      </c>
      <c r="K154" s="25" t="n">
        <v>0</v>
      </c>
      <c r="L154" s="25" t="n">
        <v>0</v>
      </c>
      <c r="M154" s="25"/>
      <c r="N154" s="6" t="s">
        <f>=I154+J154+K154+L154</f>
      </c>
      <c r="O154" s="23"/>
    </row>
    <row collapsed="false" customFormat="false" customHeight="false" hidden="false" ht="12.1" outlineLevel="0" r="155">
      <c r="A155" s="21" t="n">
        <v>44028.679085648</v>
      </c>
      <c r="B155" s="17" t="s">
        <v>33</v>
      </c>
      <c r="C155" s="17" t="s">
        <v>383</v>
      </c>
      <c r="D155" s="17" t="s">
        <v>267</v>
      </c>
      <c r="E155" s="17" t="s">
        <v>17</v>
      </c>
      <c r="F155" s="17" t="s">
        <v>19</v>
      </c>
      <c r="G155" s="7" t="n">
        <v>10</v>
      </c>
      <c r="H155" s="6" t="n">
        <v>137.74</v>
      </c>
      <c r="I155" s="6" t="n">
        <v>-1377.4</v>
      </c>
      <c r="J155" s="6" t="n">
        <v>0</v>
      </c>
      <c r="K155" s="6" t="n">
        <v>-4.13</v>
      </c>
      <c r="L155" s="6" t="n">
        <v>0</v>
      </c>
      <c r="M155" s="6"/>
      <c r="N155" s="6" t="s">
        <f>=I155+J155+K155+L155</f>
      </c>
      <c r="O155" s="17"/>
    </row>
    <row collapsed="false" customFormat="false" customHeight="false" hidden="false" ht="12.1" outlineLevel="0" r="156">
      <c r="A156" s="21" t="n">
        <v>44028.68400463</v>
      </c>
      <c r="B156" s="17" t="s">
        <v>303</v>
      </c>
      <c r="C156" s="17" t="s">
        <v>413</v>
      </c>
      <c r="D156" s="17" t="s">
        <v>267</v>
      </c>
      <c r="E156" s="17" t="s">
        <v>17</v>
      </c>
      <c r="F156" s="17" t="s">
        <v>19</v>
      </c>
      <c r="G156" s="7" t="n">
        <v>10</v>
      </c>
      <c r="H156" s="6" t="n">
        <v>319.65</v>
      </c>
      <c r="I156" s="6" t="n">
        <v>-3196.5</v>
      </c>
      <c r="J156" s="6" t="n">
        <v>0</v>
      </c>
      <c r="K156" s="6" t="n">
        <v>-9.59</v>
      </c>
      <c r="L156" s="6" t="n">
        <v>0</v>
      </c>
      <c r="M156" s="6"/>
      <c r="N156" s="6" t="s">
        <f>=I156+J156+K156+L156</f>
      </c>
      <c r="O156" s="17"/>
    </row>
    <row collapsed="false" customFormat="false" customHeight="false" hidden="false" ht="12.1" outlineLevel="0" r="157">
      <c r="A157" s="22" t="n">
        <v>44028.684050926</v>
      </c>
      <c r="B157" s="23" t="s">
        <v>347</v>
      </c>
      <c r="C157" s="23" t="s">
        <v>89</v>
      </c>
      <c r="D157" s="23" t="s">
        <v>347</v>
      </c>
      <c r="E157" s="23" t="s">
        <v>347</v>
      </c>
      <c r="F157" s="23" t="s">
        <v>19</v>
      </c>
      <c r="G157" s="24" t="n">
        <v>1</v>
      </c>
      <c r="H157" s="25" t="n">
        <v>1</v>
      </c>
      <c r="I157" s="25" t="n">
        <v>3215.62</v>
      </c>
      <c r="J157" s="25" t="n">
        <v>0</v>
      </c>
      <c r="K157" s="25" t="n">
        <v>0</v>
      </c>
      <c r="L157" s="25" t="n">
        <v>0</v>
      </c>
      <c r="M157" s="25"/>
      <c r="N157" s="6" t="s">
        <f>=I157+J157+K157+L157</f>
      </c>
      <c r="O157" s="23"/>
    </row>
    <row collapsed="false" customFormat="false" customHeight="false" hidden="false" ht="12.1" outlineLevel="0" r="158">
      <c r="A158" s="21" t="n">
        <v>44028.717083333</v>
      </c>
      <c r="B158" s="17" t="s">
        <v>69</v>
      </c>
      <c r="C158" s="17" t="s">
        <v>369</v>
      </c>
      <c r="D158" s="17" t="s">
        <v>267</v>
      </c>
      <c r="E158" s="17" t="s">
        <v>17</v>
      </c>
      <c r="F158" s="17" t="s">
        <v>19</v>
      </c>
      <c r="G158" s="7" t="n">
        <v>10</v>
      </c>
      <c r="H158" s="6" t="n">
        <v>182.39</v>
      </c>
      <c r="I158" s="6" t="n">
        <v>-1823.9</v>
      </c>
      <c r="J158" s="6" t="n">
        <v>0</v>
      </c>
      <c r="K158" s="6" t="n">
        <v>-5.47</v>
      </c>
      <c r="L158" s="6" t="n">
        <v>0</v>
      </c>
      <c r="M158" s="6"/>
      <c r="N158" s="6" t="s">
        <f>=I158+J158+K158+L158</f>
      </c>
      <c r="O158" s="17"/>
    </row>
    <row collapsed="false" customFormat="false" customHeight="false" hidden="false" ht="12.1" outlineLevel="0" r="159">
      <c r="A159" s="22" t="n">
        <v>44028.717094907</v>
      </c>
      <c r="B159" s="23" t="s">
        <v>347</v>
      </c>
      <c r="C159" s="23" t="s">
        <v>89</v>
      </c>
      <c r="D159" s="23" t="s">
        <v>347</v>
      </c>
      <c r="E159" s="23" t="s">
        <v>347</v>
      </c>
      <c r="F159" s="23" t="s">
        <v>19</v>
      </c>
      <c r="G159" s="24" t="n">
        <v>1</v>
      </c>
      <c r="H159" s="25" t="n">
        <v>1</v>
      </c>
      <c r="I159" s="25" t="n">
        <v>1834.79</v>
      </c>
      <c r="J159" s="25" t="n">
        <v>0</v>
      </c>
      <c r="K159" s="25" t="n">
        <v>0</v>
      </c>
      <c r="L159" s="25" t="n">
        <v>0</v>
      </c>
      <c r="M159" s="25"/>
      <c r="N159" s="6" t="s">
        <f>=I159+J159+K159+L159</f>
      </c>
      <c r="O159" s="23"/>
    </row>
    <row collapsed="false" customFormat="false" customHeight="false" hidden="false" ht="12.1" outlineLevel="0" r="160">
      <c r="A160" s="30" t="n">
        <v>44028.720428241</v>
      </c>
      <c r="B160" s="31" t="s">
        <v>45</v>
      </c>
      <c r="C160" s="31" t="s">
        <v>388</v>
      </c>
      <c r="D160" s="31" t="s">
        <v>270</v>
      </c>
      <c r="E160" s="31" t="s">
        <v>17</v>
      </c>
      <c r="F160" s="31" t="s">
        <v>19</v>
      </c>
      <c r="G160" s="32" t="n">
        <v>-100</v>
      </c>
      <c r="H160" s="33" t="n">
        <v>17.864</v>
      </c>
      <c r="I160" s="33" t="n">
        <v>1786.4</v>
      </c>
      <c r="J160" s="33" t="n">
        <v>0</v>
      </c>
      <c r="K160" s="33" t="n">
        <v>-5.36</v>
      </c>
      <c r="L160" s="33" t="n">
        <v>0</v>
      </c>
      <c r="M160" s="33"/>
      <c r="N160" s="6" t="s">
        <f>=I160+J160+K160+L160</f>
      </c>
      <c r="O160" s="31"/>
    </row>
    <row collapsed="false" customFormat="false" customHeight="false" hidden="false" ht="12.1" outlineLevel="0" r="161">
      <c r="A161" s="21" t="n">
        <v>44028.733668981</v>
      </c>
      <c r="B161" s="17" t="s">
        <v>288</v>
      </c>
      <c r="C161" s="17" t="s">
        <v>377</v>
      </c>
      <c r="D161" s="17" t="s">
        <v>267</v>
      </c>
      <c r="E161" s="17" t="s">
        <v>17</v>
      </c>
      <c r="F161" s="17" t="s">
        <v>19</v>
      </c>
      <c r="G161" s="7" t="n">
        <v>10</v>
      </c>
      <c r="H161" s="6" t="n">
        <v>86.86</v>
      </c>
      <c r="I161" s="6" t="n">
        <v>-868.6</v>
      </c>
      <c r="J161" s="6" t="n">
        <v>0</v>
      </c>
      <c r="K161" s="6" t="n">
        <v>-2.61</v>
      </c>
      <c r="L161" s="6" t="n">
        <v>0</v>
      </c>
      <c r="M161" s="6"/>
      <c r="N161" s="6" t="s">
        <f>=I161+J161+K161+L161</f>
      </c>
      <c r="O161" s="17"/>
    </row>
    <row collapsed="false" customFormat="false" customHeight="false" hidden="false" ht="12.1" outlineLevel="0" r="162">
      <c r="A162" s="22" t="n">
        <v>44028.733726852</v>
      </c>
      <c r="B162" s="23" t="s">
        <v>347</v>
      </c>
      <c r="C162" s="23" t="s">
        <v>89</v>
      </c>
      <c r="D162" s="23" t="s">
        <v>347</v>
      </c>
      <c r="E162" s="23" t="s">
        <v>347</v>
      </c>
      <c r="F162" s="23" t="s">
        <v>19</v>
      </c>
      <c r="G162" s="24" t="n">
        <v>1</v>
      </c>
      <c r="H162" s="25" t="n">
        <v>1</v>
      </c>
      <c r="I162" s="25" t="n">
        <v>873.92</v>
      </c>
      <c r="J162" s="25" t="n">
        <v>0</v>
      </c>
      <c r="K162" s="25" t="n">
        <v>0</v>
      </c>
      <c r="L162" s="25" t="n">
        <v>0</v>
      </c>
      <c r="M162" s="25"/>
      <c r="N162" s="6" t="s">
        <f>=I162+J162+K162+L162</f>
      </c>
      <c r="O162" s="23"/>
    </row>
    <row collapsed="false" customFormat="false" customHeight="false" hidden="false" ht="12.1" outlineLevel="0" r="163">
      <c r="A163" s="34" t="n">
        <v>44028.734583333</v>
      </c>
      <c r="B163" s="35" t="s">
        <v>375</v>
      </c>
      <c r="C163" s="35" t="s">
        <v>95</v>
      </c>
      <c r="D163" s="35" t="s">
        <v>375</v>
      </c>
      <c r="E163" s="35" t="s">
        <v>375</v>
      </c>
      <c r="F163" s="35" t="s">
        <v>19</v>
      </c>
      <c r="G163" s="36" t="n">
        <v>1</v>
      </c>
      <c r="H163" s="37" t="n">
        <v>-1900</v>
      </c>
      <c r="I163" s="37" t="n">
        <v>-1900</v>
      </c>
      <c r="J163" s="37" t="n">
        <v>0</v>
      </c>
      <c r="K163" s="37" t="n">
        <v>0</v>
      </c>
      <c r="L163" s="37" t="n">
        <v>0</v>
      </c>
      <c r="M163" s="37"/>
      <c r="N163" s="6" t="s">
        <f>=I163+J163+K163+L163</f>
      </c>
      <c r="O163" s="35"/>
    </row>
    <row collapsed="false" customFormat="false" customHeight="false" hidden="false" ht="12.1" outlineLevel="0" r="164">
      <c r="A164" s="21" t="n">
        <v>44029.475300926</v>
      </c>
      <c r="B164" s="17" t="s">
        <v>71</v>
      </c>
      <c r="C164" s="17" t="s">
        <v>362</v>
      </c>
      <c r="D164" s="17" t="s">
        <v>267</v>
      </c>
      <c r="E164" s="17" t="s">
        <v>17</v>
      </c>
      <c r="F164" s="17" t="s">
        <v>19</v>
      </c>
      <c r="G164" s="7" t="n">
        <v>20</v>
      </c>
      <c r="H164" s="6" t="n">
        <v>112.72</v>
      </c>
      <c r="I164" s="6" t="n">
        <v>-2254.4</v>
      </c>
      <c r="J164" s="6" t="n">
        <v>0</v>
      </c>
      <c r="K164" s="6" t="n">
        <v>-6.76</v>
      </c>
      <c r="L164" s="6" t="n">
        <v>0</v>
      </c>
      <c r="M164" s="6"/>
      <c r="N164" s="6" t="s">
        <f>=I164+J164+K164+L164</f>
      </c>
      <c r="O164" s="17"/>
    </row>
    <row collapsed="false" customFormat="false" customHeight="false" hidden="false" ht="12.1" outlineLevel="0" r="165">
      <c r="A165" s="22" t="n">
        <v>44029.4753125</v>
      </c>
      <c r="B165" s="23" t="s">
        <v>347</v>
      </c>
      <c r="C165" s="23" t="s">
        <v>89</v>
      </c>
      <c r="D165" s="23" t="s">
        <v>347</v>
      </c>
      <c r="E165" s="23" t="s">
        <v>347</v>
      </c>
      <c r="F165" s="23" t="s">
        <v>19</v>
      </c>
      <c r="G165" s="24" t="n">
        <v>1</v>
      </c>
      <c r="H165" s="25" t="n">
        <v>1</v>
      </c>
      <c r="I165" s="25" t="n">
        <v>2268.39</v>
      </c>
      <c r="J165" s="25" t="n">
        <v>0</v>
      </c>
      <c r="K165" s="25" t="n">
        <v>0</v>
      </c>
      <c r="L165" s="25" t="n">
        <v>0</v>
      </c>
      <c r="M165" s="25"/>
      <c r="N165" s="6" t="s">
        <f>=I165+J165+K165+L165</f>
      </c>
      <c r="O165" s="23"/>
    </row>
    <row collapsed="false" customFormat="false" customHeight="false" hidden="false" ht="12.1" outlineLevel="0" r="166">
      <c r="A166" s="21" t="n">
        <v>44029.476550926</v>
      </c>
      <c r="B166" s="17" t="s">
        <v>298</v>
      </c>
      <c r="C166" s="17" t="s">
        <v>402</v>
      </c>
      <c r="D166" s="17" t="s">
        <v>267</v>
      </c>
      <c r="E166" s="17" t="s">
        <v>17</v>
      </c>
      <c r="F166" s="17" t="s">
        <v>19</v>
      </c>
      <c r="G166" s="7" t="n">
        <v>1</v>
      </c>
      <c r="H166" s="6" t="n">
        <v>1830.2</v>
      </c>
      <c r="I166" s="6" t="n">
        <v>-1830.2</v>
      </c>
      <c r="J166" s="6" t="n">
        <v>0</v>
      </c>
      <c r="K166" s="6" t="n">
        <v>-5.49</v>
      </c>
      <c r="L166" s="6" t="n">
        <v>0</v>
      </c>
      <c r="M166" s="6"/>
      <c r="N166" s="6" t="s">
        <f>=I166+J166+K166+L166</f>
      </c>
      <c r="O166" s="17"/>
    </row>
    <row collapsed="false" customFormat="false" customHeight="false" hidden="false" ht="12.1" outlineLevel="0" r="167">
      <c r="A167" s="22" t="n">
        <v>44029.476597222</v>
      </c>
      <c r="B167" s="23" t="s">
        <v>347</v>
      </c>
      <c r="C167" s="23" t="s">
        <v>89</v>
      </c>
      <c r="D167" s="23" t="s">
        <v>347</v>
      </c>
      <c r="E167" s="23" t="s">
        <v>347</v>
      </c>
      <c r="F167" s="23" t="s">
        <v>19</v>
      </c>
      <c r="G167" s="24" t="n">
        <v>1</v>
      </c>
      <c r="H167" s="25" t="n">
        <v>1</v>
      </c>
      <c r="I167" s="25" t="n">
        <v>1835.7</v>
      </c>
      <c r="J167" s="25" t="n">
        <v>0</v>
      </c>
      <c r="K167" s="25" t="n">
        <v>0</v>
      </c>
      <c r="L167" s="25" t="n">
        <v>0</v>
      </c>
      <c r="M167" s="25"/>
      <c r="N167" s="6" t="s">
        <f>=I167+J167+K167+L167</f>
      </c>
      <c r="O167" s="23"/>
    </row>
    <row collapsed="false" customFormat="false" customHeight="false" hidden="false" ht="12.1" outlineLevel="0" r="168">
      <c r="A168" s="21" t="n">
        <v>44032.515428241</v>
      </c>
      <c r="B168" s="17" t="s">
        <v>304</v>
      </c>
      <c r="C168" s="17" t="s">
        <v>414</v>
      </c>
      <c r="D168" s="17" t="s">
        <v>267</v>
      </c>
      <c r="E168" s="17" t="s">
        <v>17</v>
      </c>
      <c r="F168" s="17" t="s">
        <v>19</v>
      </c>
      <c r="G168" s="7" t="n">
        <v>20</v>
      </c>
      <c r="H168" s="6" t="n">
        <v>94.3</v>
      </c>
      <c r="I168" s="6" t="n">
        <v>-1886</v>
      </c>
      <c r="J168" s="6" t="n">
        <v>0</v>
      </c>
      <c r="K168" s="6" t="n">
        <v>-5.66</v>
      </c>
      <c r="L168" s="6" t="n">
        <v>0</v>
      </c>
      <c r="M168" s="6"/>
      <c r="N168" s="6" t="s">
        <f>=I168+J168+K168+L168</f>
      </c>
      <c r="O168" s="17"/>
    </row>
    <row collapsed="false" customFormat="false" customHeight="false" hidden="false" ht="12.1" outlineLevel="0" r="169">
      <c r="A169" s="22" t="n">
        <v>44032.515439815</v>
      </c>
      <c r="B169" s="23" t="s">
        <v>347</v>
      </c>
      <c r="C169" s="23" t="s">
        <v>89</v>
      </c>
      <c r="D169" s="23" t="s">
        <v>347</v>
      </c>
      <c r="E169" s="23" t="s">
        <v>347</v>
      </c>
      <c r="F169" s="23" t="s">
        <v>19</v>
      </c>
      <c r="G169" s="24" t="n">
        <v>1</v>
      </c>
      <c r="H169" s="25" t="n">
        <v>1</v>
      </c>
      <c r="I169" s="25" t="n">
        <v>1897.68</v>
      </c>
      <c r="J169" s="25" t="n">
        <v>0</v>
      </c>
      <c r="K169" s="25" t="n">
        <v>0</v>
      </c>
      <c r="L169" s="25" t="n">
        <v>0</v>
      </c>
      <c r="M169" s="25"/>
      <c r="N169" s="6" t="s">
        <f>=I169+J169+K169+L169</f>
      </c>
      <c r="O169" s="23"/>
    </row>
    <row collapsed="false" customFormat="false" customHeight="false" hidden="false" ht="12.1" outlineLevel="0" r="170">
      <c r="A170" s="21" t="n">
        <v>44032.518090278</v>
      </c>
      <c r="B170" s="17" t="s">
        <v>16</v>
      </c>
      <c r="C170" s="17" t="s">
        <v>415</v>
      </c>
      <c r="D170" s="17" t="s">
        <v>267</v>
      </c>
      <c r="E170" s="17" t="s">
        <v>17</v>
      </c>
      <c r="F170" s="17" t="s">
        <v>19</v>
      </c>
      <c r="G170" s="7" t="n">
        <v>1</v>
      </c>
      <c r="H170" s="6" t="n">
        <v>2613</v>
      </c>
      <c r="I170" s="6" t="n">
        <v>-2613</v>
      </c>
      <c r="J170" s="6" t="n">
        <v>0</v>
      </c>
      <c r="K170" s="6" t="n">
        <v>-7.84</v>
      </c>
      <c r="L170" s="6" t="n">
        <v>0</v>
      </c>
      <c r="M170" s="6"/>
      <c r="N170" s="6" t="s">
        <f>=I170+J170+K170+L170</f>
      </c>
      <c r="O170" s="17"/>
    </row>
    <row collapsed="false" customFormat="false" customHeight="false" hidden="false" ht="12.1" outlineLevel="0" r="171">
      <c r="A171" s="22" t="n">
        <v>44032.518113426</v>
      </c>
      <c r="B171" s="23" t="s">
        <v>347</v>
      </c>
      <c r="C171" s="23" t="s">
        <v>89</v>
      </c>
      <c r="D171" s="23" t="s">
        <v>347</v>
      </c>
      <c r="E171" s="23" t="s">
        <v>347</v>
      </c>
      <c r="F171" s="23" t="s">
        <v>19</v>
      </c>
      <c r="G171" s="24" t="n">
        <v>1</v>
      </c>
      <c r="H171" s="25" t="n">
        <v>1</v>
      </c>
      <c r="I171" s="25" t="n">
        <v>2628.87</v>
      </c>
      <c r="J171" s="25" t="n">
        <v>0</v>
      </c>
      <c r="K171" s="25" t="n">
        <v>0</v>
      </c>
      <c r="L171" s="25" t="n">
        <v>0</v>
      </c>
      <c r="M171" s="25"/>
      <c r="N171" s="6" t="s">
        <f>=I171+J171+K171+L171</f>
      </c>
      <c r="O171" s="23"/>
    </row>
    <row collapsed="false" customFormat="false" customHeight="false" hidden="false" ht="12.1" outlineLevel="0" r="172">
      <c r="A172" s="21" t="n">
        <v>44032.518923611</v>
      </c>
      <c r="B172" s="17" t="s">
        <v>48</v>
      </c>
      <c r="C172" s="17" t="s">
        <v>416</v>
      </c>
      <c r="D172" s="17" t="s">
        <v>267</v>
      </c>
      <c r="E172" s="17" t="s">
        <v>17</v>
      </c>
      <c r="F172" s="17" t="s">
        <v>19</v>
      </c>
      <c r="G172" s="7" t="n">
        <v>200</v>
      </c>
      <c r="H172" s="6" t="n">
        <v>10.94</v>
      </c>
      <c r="I172" s="6" t="n">
        <v>-2188</v>
      </c>
      <c r="J172" s="6" t="n">
        <v>0</v>
      </c>
      <c r="K172" s="6" t="n">
        <v>-6.56</v>
      </c>
      <c r="L172" s="6" t="n">
        <v>0</v>
      </c>
      <c r="M172" s="6"/>
      <c r="N172" s="6" t="s">
        <f>=I172+J172+K172+L172</f>
      </c>
      <c r="O172" s="17"/>
    </row>
    <row collapsed="false" customFormat="false" customHeight="false" hidden="false" ht="12.1" outlineLevel="0" r="173">
      <c r="A173" s="22" t="n">
        <v>44032.518981481</v>
      </c>
      <c r="B173" s="23" t="s">
        <v>347</v>
      </c>
      <c r="C173" s="23" t="s">
        <v>89</v>
      </c>
      <c r="D173" s="23" t="s">
        <v>347</v>
      </c>
      <c r="E173" s="23" t="s">
        <v>347</v>
      </c>
      <c r="F173" s="23" t="s">
        <v>19</v>
      </c>
      <c r="G173" s="24" t="n">
        <v>1</v>
      </c>
      <c r="H173" s="25" t="n">
        <v>1</v>
      </c>
      <c r="I173" s="25" t="n">
        <v>2201.59</v>
      </c>
      <c r="J173" s="25" t="n">
        <v>0</v>
      </c>
      <c r="K173" s="25" t="n">
        <v>0</v>
      </c>
      <c r="L173" s="25" t="n">
        <v>0</v>
      </c>
      <c r="M173" s="25"/>
      <c r="N173" s="6" t="s">
        <f>=I173+J173+K173+L173</f>
      </c>
      <c r="O173" s="23"/>
    </row>
    <row collapsed="false" customFormat="false" customHeight="false" hidden="false" ht="12.1" outlineLevel="0" r="174">
      <c r="A174" s="21" t="n">
        <v>44032.519282407</v>
      </c>
      <c r="B174" s="17" t="s">
        <v>305</v>
      </c>
      <c r="C174" s="17" t="s">
        <v>417</v>
      </c>
      <c r="D174" s="17" t="s">
        <v>267</v>
      </c>
      <c r="E174" s="17" t="s">
        <v>17</v>
      </c>
      <c r="F174" s="17" t="s">
        <v>19</v>
      </c>
      <c r="G174" s="7" t="n">
        <v>1</v>
      </c>
      <c r="H174" s="6" t="n">
        <v>15660</v>
      </c>
      <c r="I174" s="6" t="n">
        <v>-15660</v>
      </c>
      <c r="J174" s="6" t="n">
        <v>0</v>
      </c>
      <c r="K174" s="6" t="n">
        <v>-46.98</v>
      </c>
      <c r="L174" s="6" t="n">
        <v>0</v>
      </c>
      <c r="M174" s="6"/>
      <c r="N174" s="6" t="s">
        <f>=I174+J174+K174+L174</f>
      </c>
      <c r="O174" s="17"/>
    </row>
    <row collapsed="false" customFormat="false" customHeight="false" hidden="false" ht="12.1" outlineLevel="0" r="175">
      <c r="A175" s="22" t="n">
        <v>44032.51931713</v>
      </c>
      <c r="B175" s="23" t="s">
        <v>347</v>
      </c>
      <c r="C175" s="23" t="s">
        <v>89</v>
      </c>
      <c r="D175" s="23" t="s">
        <v>347</v>
      </c>
      <c r="E175" s="23" t="s">
        <v>347</v>
      </c>
      <c r="F175" s="23" t="s">
        <v>19</v>
      </c>
      <c r="G175" s="24" t="n">
        <v>1</v>
      </c>
      <c r="H175" s="25" t="n">
        <v>1</v>
      </c>
      <c r="I175" s="25" t="n">
        <v>15767.16</v>
      </c>
      <c r="J175" s="25" t="n">
        <v>0</v>
      </c>
      <c r="K175" s="25" t="n">
        <v>0</v>
      </c>
      <c r="L175" s="25" t="n">
        <v>0</v>
      </c>
      <c r="M175" s="25"/>
      <c r="N175" s="6" t="s">
        <f>=I175+J175+K175+L175</f>
      </c>
      <c r="O175" s="23"/>
    </row>
    <row collapsed="false" customFormat="false" customHeight="false" hidden="false" ht="12.1" outlineLevel="0" r="176">
      <c r="A176" s="21" t="n">
        <v>44032.520046296</v>
      </c>
      <c r="B176" s="17" t="s">
        <v>306</v>
      </c>
      <c r="C176" s="17" t="s">
        <v>418</v>
      </c>
      <c r="D176" s="17" t="s">
        <v>267</v>
      </c>
      <c r="E176" s="17" t="s">
        <v>17</v>
      </c>
      <c r="F176" s="17" t="s">
        <v>19</v>
      </c>
      <c r="G176" s="7" t="n">
        <v>1000</v>
      </c>
      <c r="H176" s="6" t="n">
        <v>2.835</v>
      </c>
      <c r="I176" s="6" t="n">
        <v>-2835</v>
      </c>
      <c r="J176" s="6" t="n">
        <v>0</v>
      </c>
      <c r="K176" s="6" t="n">
        <v>-8.51</v>
      </c>
      <c r="L176" s="6" t="n">
        <v>0</v>
      </c>
      <c r="M176" s="6"/>
      <c r="N176" s="6" t="s">
        <f>=I176+J176+K176+L176</f>
      </c>
      <c r="O176" s="17"/>
    </row>
    <row collapsed="false" customFormat="false" customHeight="false" hidden="false" ht="12.1" outlineLevel="0" r="177">
      <c r="A177" s="22" t="n">
        <v>44032.520069444</v>
      </c>
      <c r="B177" s="23" t="s">
        <v>347</v>
      </c>
      <c r="C177" s="23" t="s">
        <v>89</v>
      </c>
      <c r="D177" s="23" t="s">
        <v>347</v>
      </c>
      <c r="E177" s="23" t="s">
        <v>347</v>
      </c>
      <c r="F177" s="23" t="s">
        <v>19</v>
      </c>
      <c r="G177" s="24" t="n">
        <v>1</v>
      </c>
      <c r="H177" s="25" t="n">
        <v>1</v>
      </c>
      <c r="I177" s="25" t="n">
        <v>2852.54</v>
      </c>
      <c r="J177" s="25" t="n">
        <v>0</v>
      </c>
      <c r="K177" s="25" t="n">
        <v>0</v>
      </c>
      <c r="L177" s="25" t="n">
        <v>0</v>
      </c>
      <c r="M177" s="25"/>
      <c r="N177" s="6" t="s">
        <f>=I177+J177+K177+L177</f>
      </c>
      <c r="O177" s="23"/>
    </row>
    <row collapsed="false" customFormat="false" customHeight="false" hidden="false" ht="12.1" outlineLevel="0" r="178">
      <c r="A178" s="21" t="n">
        <v>44032.623159722</v>
      </c>
      <c r="B178" s="17" t="s">
        <v>36</v>
      </c>
      <c r="C178" s="17" t="s">
        <v>390</v>
      </c>
      <c r="D178" s="17" t="s">
        <v>267</v>
      </c>
      <c r="E178" s="17" t="s">
        <v>17</v>
      </c>
      <c r="F178" s="17" t="s">
        <v>19</v>
      </c>
      <c r="G178" s="7" t="n">
        <v>10</v>
      </c>
      <c r="H178" s="6" t="n">
        <v>125.74</v>
      </c>
      <c r="I178" s="6" t="n">
        <v>-1257.4</v>
      </c>
      <c r="J178" s="6" t="n">
        <v>0</v>
      </c>
      <c r="K178" s="6" t="n">
        <v>-3.77</v>
      </c>
      <c r="L178" s="6" t="n">
        <v>0</v>
      </c>
      <c r="M178" s="6"/>
      <c r="N178" s="6" t="s">
        <f>=I178+J178+K178+L178</f>
      </c>
      <c r="O178" s="17"/>
    </row>
    <row collapsed="false" customFormat="false" customHeight="false" hidden="false" ht="12.1" outlineLevel="0" r="179">
      <c r="A179" s="22" t="n">
        <v>44032.623171296</v>
      </c>
      <c r="B179" s="23" t="s">
        <v>347</v>
      </c>
      <c r="C179" s="23" t="s">
        <v>89</v>
      </c>
      <c r="D179" s="23" t="s">
        <v>347</v>
      </c>
      <c r="E179" s="23" t="s">
        <v>347</v>
      </c>
      <c r="F179" s="23" t="s">
        <v>19</v>
      </c>
      <c r="G179" s="24" t="n">
        <v>1</v>
      </c>
      <c r="H179" s="25" t="n">
        <v>1</v>
      </c>
      <c r="I179" s="25" t="n">
        <v>1264.99</v>
      </c>
      <c r="J179" s="25" t="n">
        <v>0</v>
      </c>
      <c r="K179" s="25" t="n">
        <v>0</v>
      </c>
      <c r="L179" s="25" t="n">
        <v>0</v>
      </c>
      <c r="M179" s="25"/>
      <c r="N179" s="6" t="s">
        <f>=I179+J179+K179+L179</f>
      </c>
      <c r="O179" s="23"/>
    </row>
    <row collapsed="false" customFormat="false" customHeight="false" hidden="false" ht="12.1" outlineLevel="0" r="180">
      <c r="A180" s="30" t="n">
        <v>44034.659513889</v>
      </c>
      <c r="B180" s="31" t="s">
        <v>272</v>
      </c>
      <c r="C180" s="31" t="s">
        <v>351</v>
      </c>
      <c r="D180" s="31" t="s">
        <v>270</v>
      </c>
      <c r="E180" s="31" t="s">
        <v>352</v>
      </c>
      <c r="F180" s="31" t="s">
        <v>19</v>
      </c>
      <c r="G180" s="32" t="n">
        <v>-1</v>
      </c>
      <c r="H180" s="33" t="n">
        <v>206.6</v>
      </c>
      <c r="I180" s="33" t="n">
        <v>206.6</v>
      </c>
      <c r="J180" s="33" t="n">
        <v>0</v>
      </c>
      <c r="K180" s="33" t="n">
        <v>-0.62</v>
      </c>
      <c r="L180" s="33" t="n">
        <v>0</v>
      </c>
      <c r="M180" s="33"/>
      <c r="N180" s="6" t="s">
        <f>=I180+J180+K180+L180</f>
      </c>
      <c r="O180" s="31"/>
    </row>
    <row collapsed="false" customFormat="false" customHeight="false" hidden="false" ht="12.1" outlineLevel="0" r="181">
      <c r="A181" s="30" t="n">
        <v>44034.660833333</v>
      </c>
      <c r="B181" s="31" t="s">
        <v>286</v>
      </c>
      <c r="C181" s="31" t="s">
        <v>368</v>
      </c>
      <c r="D181" s="31" t="s">
        <v>270</v>
      </c>
      <c r="E181" s="31" t="s">
        <v>352</v>
      </c>
      <c r="F181" s="31" t="s">
        <v>53</v>
      </c>
      <c r="G181" s="32" t="n">
        <v>-2</v>
      </c>
      <c r="H181" s="33" t="n">
        <v>15.82</v>
      </c>
      <c r="I181" s="33" t="n">
        <v>31.64</v>
      </c>
      <c r="J181" s="33" t="n">
        <v>0</v>
      </c>
      <c r="K181" s="33" t="n">
        <v>-0.09</v>
      </c>
      <c r="L181" s="33" t="n">
        <v>0</v>
      </c>
      <c r="M181" s="6" t="s">
        <f>=I181+J181+K181+L181</f>
      </c>
      <c r="N181" s="33"/>
      <c r="O181" s="31"/>
    </row>
    <row collapsed="false" customFormat="false" customHeight="false" hidden="false" ht="12.1" outlineLevel="0" r="182">
      <c r="A182" s="30" t="n">
        <v>44034.662037037</v>
      </c>
      <c r="B182" s="31" t="s">
        <v>274</v>
      </c>
      <c r="C182" s="31" t="s">
        <v>354</v>
      </c>
      <c r="D182" s="31" t="s">
        <v>270</v>
      </c>
      <c r="E182" s="31" t="s">
        <v>352</v>
      </c>
      <c r="F182" s="31" t="s">
        <v>53</v>
      </c>
      <c r="G182" s="32" t="n">
        <v>-54</v>
      </c>
      <c r="H182" s="33" t="n">
        <v>0.1041</v>
      </c>
      <c r="I182" s="33" t="n">
        <v>5.62</v>
      </c>
      <c r="J182" s="33" t="n">
        <v>0</v>
      </c>
      <c r="K182" s="33" t="n">
        <v>0</v>
      </c>
      <c r="L182" s="33" t="n">
        <v>0</v>
      </c>
      <c r="M182" s="6" t="s">
        <f>=I182+J182+K182+L182</f>
      </c>
      <c r="N182" s="33"/>
      <c r="O182" s="31"/>
    </row>
    <row collapsed="false" customFormat="false" customHeight="false" hidden="false" ht="12.1" outlineLevel="0" r="183">
      <c r="A183" s="30" t="n">
        <v>44034.662037037</v>
      </c>
      <c r="B183" s="31" t="s">
        <v>274</v>
      </c>
      <c r="C183" s="31" t="s">
        <v>354</v>
      </c>
      <c r="D183" s="31" t="s">
        <v>270</v>
      </c>
      <c r="E183" s="31" t="s">
        <v>352</v>
      </c>
      <c r="F183" s="31" t="s">
        <v>53</v>
      </c>
      <c r="G183" s="32" t="n">
        <v>-239</v>
      </c>
      <c r="H183" s="33" t="n">
        <v>0.1041</v>
      </c>
      <c r="I183" s="33" t="n">
        <v>24.88</v>
      </c>
      <c r="J183" s="33" t="n">
        <v>0</v>
      </c>
      <c r="K183" s="33" t="n">
        <v>0</v>
      </c>
      <c r="L183" s="33" t="n">
        <v>0</v>
      </c>
      <c r="M183" s="6" t="s">
        <f>=I183+J183+K183+L183</f>
      </c>
      <c r="N183" s="33"/>
      <c r="O183" s="31"/>
    </row>
    <row collapsed="false" customFormat="false" customHeight="false" hidden="false" ht="12.1" outlineLevel="0" r="184">
      <c r="A184" s="30" t="n">
        <v>44034.662326389</v>
      </c>
      <c r="B184" s="31" t="s">
        <v>273</v>
      </c>
      <c r="C184" s="31" t="s">
        <v>353</v>
      </c>
      <c r="D184" s="31" t="s">
        <v>270</v>
      </c>
      <c r="E184" s="31" t="s">
        <v>352</v>
      </c>
      <c r="F184" s="31" t="s">
        <v>19</v>
      </c>
      <c r="G184" s="32" t="n">
        <v>-350</v>
      </c>
      <c r="H184" s="33" t="n">
        <v>5.57</v>
      </c>
      <c r="I184" s="33" t="n">
        <v>1949.5</v>
      </c>
      <c r="J184" s="33" t="n">
        <v>0</v>
      </c>
      <c r="K184" s="33" t="n">
        <v>0</v>
      </c>
      <c r="L184" s="33" t="n">
        <v>0</v>
      </c>
      <c r="M184" s="33"/>
      <c r="N184" s="6" t="s">
        <f>=I184+J184+K184+L184</f>
      </c>
      <c r="O184" s="31"/>
    </row>
    <row collapsed="false" customFormat="false" customHeight="false" hidden="false" ht="12.1" outlineLevel="0" r="185">
      <c r="A185" s="30" t="n">
        <v>44034.67068287</v>
      </c>
      <c r="B185" s="31" t="s">
        <v>296</v>
      </c>
      <c r="C185" s="31" t="s">
        <v>397</v>
      </c>
      <c r="D185" s="31" t="s">
        <v>270</v>
      </c>
      <c r="E185" s="31" t="s">
        <v>352</v>
      </c>
      <c r="F185" s="31" t="s">
        <v>19</v>
      </c>
      <c r="G185" s="32" t="n">
        <v>-1</v>
      </c>
      <c r="H185" s="33" t="n">
        <v>894</v>
      </c>
      <c r="I185" s="33" t="n">
        <v>894</v>
      </c>
      <c r="J185" s="33" t="n">
        <v>0</v>
      </c>
      <c r="K185" s="33" t="n">
        <v>-2.68</v>
      </c>
      <c r="L185" s="33" t="n">
        <v>0</v>
      </c>
      <c r="M185" s="33"/>
      <c r="N185" s="6" t="s">
        <f>=I185+J185+K185+L185</f>
      </c>
      <c r="O185" s="31"/>
    </row>
    <row collapsed="false" customFormat="false" customHeight="false" hidden="false" ht="12.1" outlineLevel="0" r="186">
      <c r="A186" s="21" t="n">
        <v>44035.418993056</v>
      </c>
      <c r="B186" s="17" t="s">
        <v>48</v>
      </c>
      <c r="C186" s="17" t="s">
        <v>416</v>
      </c>
      <c r="D186" s="17" t="s">
        <v>267</v>
      </c>
      <c r="E186" s="17" t="s">
        <v>17</v>
      </c>
      <c r="F186" s="17" t="s">
        <v>19</v>
      </c>
      <c r="G186" s="7" t="n">
        <v>200</v>
      </c>
      <c r="H186" s="6" t="n">
        <v>10.925</v>
      </c>
      <c r="I186" s="6" t="n">
        <v>-2185</v>
      </c>
      <c r="J186" s="6" t="n">
        <v>0</v>
      </c>
      <c r="K186" s="6" t="n">
        <v>-6.56</v>
      </c>
      <c r="L186" s="6" t="n">
        <v>0</v>
      </c>
      <c r="M186" s="6"/>
      <c r="N186" s="6" t="s">
        <f>=I186+J186+K186+L186</f>
      </c>
      <c r="O186" s="17"/>
    </row>
    <row collapsed="false" customFormat="false" customHeight="false" hidden="false" ht="12.1" outlineLevel="0" r="187">
      <c r="A187" s="21" t="n">
        <v>44035.419791667</v>
      </c>
      <c r="B187" s="17" t="s">
        <v>304</v>
      </c>
      <c r="C187" s="17" t="s">
        <v>414</v>
      </c>
      <c r="D187" s="17" t="s">
        <v>267</v>
      </c>
      <c r="E187" s="17" t="s">
        <v>17</v>
      </c>
      <c r="F187" s="17" t="s">
        <v>19</v>
      </c>
      <c r="G187" s="7" t="n">
        <v>20</v>
      </c>
      <c r="H187" s="6" t="n">
        <v>93.95</v>
      </c>
      <c r="I187" s="6" t="n">
        <v>-1879</v>
      </c>
      <c r="J187" s="6" t="n">
        <v>0</v>
      </c>
      <c r="K187" s="6" t="n">
        <v>-5.64</v>
      </c>
      <c r="L187" s="6" t="n">
        <v>0</v>
      </c>
      <c r="M187" s="6"/>
      <c r="N187" s="6" t="s">
        <f>=I187+J187+K187+L187</f>
      </c>
      <c r="O187" s="17"/>
    </row>
    <row collapsed="false" customFormat="false" customHeight="false" hidden="false" ht="12.1" outlineLevel="0" r="188">
      <c r="A188" s="22" t="n">
        <v>44035.419814815</v>
      </c>
      <c r="B188" s="23" t="s">
        <v>347</v>
      </c>
      <c r="C188" s="23" t="s">
        <v>89</v>
      </c>
      <c r="D188" s="23" t="s">
        <v>347</v>
      </c>
      <c r="E188" s="23" t="s">
        <v>347</v>
      </c>
      <c r="F188" s="23" t="s">
        <v>19</v>
      </c>
      <c r="G188" s="24" t="n">
        <v>1</v>
      </c>
      <c r="H188" s="25" t="n">
        <v>1</v>
      </c>
      <c r="I188" s="25" t="n">
        <v>1890.66</v>
      </c>
      <c r="J188" s="25" t="n">
        <v>0</v>
      </c>
      <c r="K188" s="25" t="n">
        <v>0</v>
      </c>
      <c r="L188" s="25" t="n">
        <v>0</v>
      </c>
      <c r="M188" s="25"/>
      <c r="N188" s="6" t="s">
        <f>=I188+J188+K188+L188</f>
      </c>
      <c r="O188" s="23"/>
    </row>
    <row collapsed="false" customFormat="false" customHeight="false" hidden="false" ht="12.1" outlineLevel="0" r="189">
      <c r="A189" s="21" t="n">
        <v>44035.429641204</v>
      </c>
      <c r="B189" s="17" t="s">
        <v>285</v>
      </c>
      <c r="C189" s="17" t="s">
        <v>367</v>
      </c>
      <c r="D189" s="17" t="s">
        <v>267</v>
      </c>
      <c r="E189" s="17" t="s">
        <v>17</v>
      </c>
      <c r="F189" s="17" t="s">
        <v>19</v>
      </c>
      <c r="G189" s="7" t="n">
        <v>2</v>
      </c>
      <c r="H189" s="6" t="n">
        <v>745.2</v>
      </c>
      <c r="I189" s="6" t="n">
        <v>-1490.4</v>
      </c>
      <c r="J189" s="6" t="n">
        <v>0</v>
      </c>
      <c r="K189" s="6" t="n">
        <v>-4.47</v>
      </c>
      <c r="L189" s="6" t="n">
        <v>0</v>
      </c>
      <c r="M189" s="6"/>
      <c r="N189" s="6" t="s">
        <f>=I189+J189+K189+L189</f>
      </c>
      <c r="O189" s="17"/>
    </row>
    <row collapsed="false" customFormat="false" customHeight="false" hidden="false" ht="12.1" outlineLevel="0" r="190">
      <c r="A190" s="22" t="n">
        <v>44035.4296875</v>
      </c>
      <c r="B190" s="23" t="s">
        <v>347</v>
      </c>
      <c r="C190" s="23" t="s">
        <v>89</v>
      </c>
      <c r="D190" s="23" t="s">
        <v>347</v>
      </c>
      <c r="E190" s="23" t="s">
        <v>347</v>
      </c>
      <c r="F190" s="23" t="s">
        <v>19</v>
      </c>
      <c r="G190" s="24" t="n">
        <v>1</v>
      </c>
      <c r="H190" s="25" t="n">
        <v>1</v>
      </c>
      <c r="I190" s="25" t="n">
        <v>1499.69</v>
      </c>
      <c r="J190" s="25" t="n">
        <v>0</v>
      </c>
      <c r="K190" s="25" t="n">
        <v>0</v>
      </c>
      <c r="L190" s="25" t="n">
        <v>0</v>
      </c>
      <c r="M190" s="25"/>
      <c r="N190" s="6" t="s">
        <f>=I190+J190+K190+L190</f>
      </c>
      <c r="O190" s="23"/>
    </row>
    <row collapsed="false" customFormat="false" customHeight="false" hidden="false" ht="12.1" outlineLevel="0" r="191">
      <c r="A191" s="21" t="n">
        <v>44035.495266204</v>
      </c>
      <c r="B191" s="17" t="s">
        <v>286</v>
      </c>
      <c r="C191" s="17" t="s">
        <v>368</v>
      </c>
      <c r="D191" s="17" t="s">
        <v>267</v>
      </c>
      <c r="E191" s="17" t="s">
        <v>352</v>
      </c>
      <c r="F191" s="17" t="s">
        <v>53</v>
      </c>
      <c r="G191" s="7" t="n">
        <v>4</v>
      </c>
      <c r="H191" s="6" t="n">
        <v>15.91</v>
      </c>
      <c r="I191" s="6" t="n">
        <v>-63.64</v>
      </c>
      <c r="J191" s="6" t="n">
        <v>0</v>
      </c>
      <c r="K191" s="6" t="n">
        <v>-0.19</v>
      </c>
      <c r="L191" s="6" t="n">
        <v>0</v>
      </c>
      <c r="M191" s="6" t="s">
        <f>=I191+J191+K191+L191</f>
      </c>
      <c r="N191" s="6"/>
      <c r="O191" s="17"/>
    </row>
    <row collapsed="false" customFormat="false" customHeight="false" hidden="false" ht="12.1" outlineLevel="0" r="192">
      <c r="A192" s="26" t="n">
        <v>44036.807777778</v>
      </c>
      <c r="B192" s="27" t="s">
        <v>370</v>
      </c>
      <c r="C192" s="27" t="s">
        <v>398</v>
      </c>
      <c r="D192" s="27" t="s">
        <v>370</v>
      </c>
      <c r="E192" s="27" t="s">
        <v>370</v>
      </c>
      <c r="F192" s="27" t="s">
        <v>19</v>
      </c>
      <c r="G192" s="28" t="n">
        <v>1</v>
      </c>
      <c r="H192" s="29" t="n">
        <v>-1</v>
      </c>
      <c r="I192" s="29" t="n">
        <v>-4</v>
      </c>
      <c r="J192" s="29" t="n">
        <v>0</v>
      </c>
      <c r="K192" s="29" t="n">
        <v>0</v>
      </c>
      <c r="L192" s="29" t="n">
        <v>0</v>
      </c>
      <c r="M192" s="29"/>
      <c r="N192" s="6" t="s">
        <f>=I192+J192+K192+L192</f>
      </c>
      <c r="O192" s="27"/>
    </row>
    <row collapsed="false" customFormat="false" customHeight="false" hidden="false" ht="12.1" outlineLevel="0" r="193">
      <c r="A193" s="22" t="n">
        <v>44036.807777778</v>
      </c>
      <c r="B193" s="23" t="s">
        <v>372</v>
      </c>
      <c r="C193" s="23" t="s">
        <v>399</v>
      </c>
      <c r="D193" s="23" t="s">
        <v>372</v>
      </c>
      <c r="E193" s="23" t="s">
        <v>372</v>
      </c>
      <c r="F193" s="23" t="s">
        <v>19</v>
      </c>
      <c r="G193" s="24" t="n">
        <v>1</v>
      </c>
      <c r="H193" s="25" t="n">
        <v>1</v>
      </c>
      <c r="I193" s="25" t="n">
        <v>32.1</v>
      </c>
      <c r="J193" s="25" t="n">
        <v>0</v>
      </c>
      <c r="K193" s="25" t="n">
        <v>0</v>
      </c>
      <c r="L193" s="25" t="n">
        <v>0</v>
      </c>
      <c r="M193" s="25"/>
      <c r="N193" s="6" t="s">
        <f>=I193+J193+K193+L193</f>
      </c>
      <c r="O193" s="23"/>
    </row>
    <row collapsed="false" customFormat="false" customHeight="false" hidden="false" ht="12.1" outlineLevel="0" r="194">
      <c r="A194" s="21" t="n">
        <v>44039.511493056</v>
      </c>
      <c r="B194" s="17" t="s">
        <v>307</v>
      </c>
      <c r="C194" s="17" t="s">
        <v>419</v>
      </c>
      <c r="D194" s="17" t="s">
        <v>267</v>
      </c>
      <c r="E194" s="17" t="s">
        <v>352</v>
      </c>
      <c r="F194" s="17" t="s">
        <v>19</v>
      </c>
      <c r="G194" s="7" t="n">
        <v>4</v>
      </c>
      <c r="H194" s="6" t="n">
        <v>1376</v>
      </c>
      <c r="I194" s="6" t="n">
        <v>-5504</v>
      </c>
      <c r="J194" s="6" t="n">
        <v>0</v>
      </c>
      <c r="K194" s="6" t="n">
        <v>-2.75</v>
      </c>
      <c r="L194" s="6" t="n">
        <v>0</v>
      </c>
      <c r="M194" s="6"/>
      <c r="N194" s="6" t="s">
        <f>=I194+J194+K194+L194</f>
      </c>
      <c r="O194" s="17"/>
    </row>
    <row collapsed="false" customFormat="false" customHeight="false" hidden="false" ht="12.1" outlineLevel="0" r="195">
      <c r="A195" s="21" t="n">
        <v>44039.511493056</v>
      </c>
      <c r="B195" s="17" t="s">
        <v>307</v>
      </c>
      <c r="C195" s="17" t="s">
        <v>419</v>
      </c>
      <c r="D195" s="17" t="s">
        <v>267</v>
      </c>
      <c r="E195" s="17" t="s">
        <v>352</v>
      </c>
      <c r="F195" s="17" t="s">
        <v>19</v>
      </c>
      <c r="G195" s="7" t="n">
        <v>2</v>
      </c>
      <c r="H195" s="6" t="n">
        <v>1375.5</v>
      </c>
      <c r="I195" s="6" t="n">
        <v>-2751</v>
      </c>
      <c r="J195" s="6" t="n">
        <v>0</v>
      </c>
      <c r="K195" s="6" t="n">
        <v>-1.38</v>
      </c>
      <c r="L195" s="6" t="n">
        <v>0</v>
      </c>
      <c r="M195" s="6"/>
      <c r="N195" s="6" t="s">
        <f>=I195+J195+K195+L195</f>
      </c>
      <c r="O195" s="17"/>
    </row>
    <row collapsed="false" customFormat="false" customHeight="false" hidden="false" ht="12.1" outlineLevel="0" r="196">
      <c r="A196" s="21" t="n">
        <v>44039.511493056</v>
      </c>
      <c r="B196" s="17" t="s">
        <v>307</v>
      </c>
      <c r="C196" s="17" t="s">
        <v>419</v>
      </c>
      <c r="D196" s="17" t="s">
        <v>267</v>
      </c>
      <c r="E196" s="17" t="s">
        <v>352</v>
      </c>
      <c r="F196" s="17" t="s">
        <v>19</v>
      </c>
      <c r="G196" s="7" t="n">
        <v>3</v>
      </c>
      <c r="H196" s="6" t="n">
        <v>1376</v>
      </c>
      <c r="I196" s="6" t="n">
        <v>-4128</v>
      </c>
      <c r="J196" s="6" t="n">
        <v>0</v>
      </c>
      <c r="K196" s="6" t="n">
        <v>-2.06</v>
      </c>
      <c r="L196" s="6" t="n">
        <v>0</v>
      </c>
      <c r="M196" s="6"/>
      <c r="N196" s="6" t="s">
        <f>=I196+J196+K196+L196</f>
      </c>
      <c r="O196" s="17"/>
    </row>
    <row collapsed="false" customFormat="false" customHeight="false" hidden="false" ht="12.1" outlineLevel="0" r="197">
      <c r="A197" s="21" t="n">
        <v>44039.511493056</v>
      </c>
      <c r="B197" s="17" t="s">
        <v>307</v>
      </c>
      <c r="C197" s="17" t="s">
        <v>419</v>
      </c>
      <c r="D197" s="17" t="s">
        <v>267</v>
      </c>
      <c r="E197" s="17" t="s">
        <v>352</v>
      </c>
      <c r="F197" s="17" t="s">
        <v>19</v>
      </c>
      <c r="G197" s="7" t="n">
        <v>26</v>
      </c>
      <c r="H197" s="6" t="n">
        <v>1378</v>
      </c>
      <c r="I197" s="6" t="n">
        <v>-35828</v>
      </c>
      <c r="J197" s="6" t="n">
        <v>0</v>
      </c>
      <c r="K197" s="6" t="n">
        <v>-17.91</v>
      </c>
      <c r="L197" s="6" t="n">
        <v>0</v>
      </c>
      <c r="M197" s="6"/>
      <c r="N197" s="6" t="s">
        <f>=I197+J197+K197+L197</f>
      </c>
      <c r="O197" s="17"/>
    </row>
    <row collapsed="false" customFormat="false" customHeight="false" hidden="false" ht="12.1" outlineLevel="0" r="198">
      <c r="A198" s="22" t="n">
        <v>44039.51150463</v>
      </c>
      <c r="B198" s="23" t="s">
        <v>347</v>
      </c>
      <c r="C198" s="23" t="s">
        <v>89</v>
      </c>
      <c r="D198" s="23" t="s">
        <v>347</v>
      </c>
      <c r="E198" s="23" t="s">
        <v>347</v>
      </c>
      <c r="F198" s="23" t="s">
        <v>19</v>
      </c>
      <c r="G198" s="24" t="n">
        <v>1</v>
      </c>
      <c r="H198" s="25" t="n">
        <v>1</v>
      </c>
      <c r="I198" s="25" t="n">
        <v>48614.15</v>
      </c>
      <c r="J198" s="25" t="n">
        <v>0</v>
      </c>
      <c r="K198" s="25" t="n">
        <v>0</v>
      </c>
      <c r="L198" s="25" t="n">
        <v>0</v>
      </c>
      <c r="M198" s="25"/>
      <c r="N198" s="6" t="s">
        <f>=I198+J198+K198+L198</f>
      </c>
      <c r="O198" s="23"/>
    </row>
    <row collapsed="false" customFormat="false" customHeight="false" hidden="false" ht="12.1" outlineLevel="0" r="199">
      <c r="A199" s="22" t="n">
        <v>44039.512199074</v>
      </c>
      <c r="B199" s="23" t="s">
        <v>347</v>
      </c>
      <c r="C199" s="23" t="s">
        <v>89</v>
      </c>
      <c r="D199" s="23" t="s">
        <v>347</v>
      </c>
      <c r="E199" s="23" t="s">
        <v>347</v>
      </c>
      <c r="F199" s="23" t="s">
        <v>19</v>
      </c>
      <c r="G199" s="24" t="n">
        <v>1</v>
      </c>
      <c r="H199" s="25" t="n">
        <v>1</v>
      </c>
      <c r="I199" s="25" t="n">
        <v>51138</v>
      </c>
      <c r="J199" s="25" t="n">
        <v>0</v>
      </c>
      <c r="K199" s="25" t="n">
        <v>0</v>
      </c>
      <c r="L199" s="25" t="n">
        <v>0</v>
      </c>
      <c r="M199" s="25"/>
      <c r="N199" s="6" t="s">
        <f>=I199+J199+K199+L199</f>
      </c>
      <c r="O199" s="23"/>
    </row>
    <row collapsed="false" customFormat="false" customHeight="false" hidden="false" ht="12.1" outlineLevel="0" r="200">
      <c r="A200" s="21" t="n">
        <v>44039.512210648</v>
      </c>
      <c r="B200" s="17" t="s">
        <v>273</v>
      </c>
      <c r="C200" s="17" t="s">
        <v>353</v>
      </c>
      <c r="D200" s="17" t="s">
        <v>267</v>
      </c>
      <c r="E200" s="17" t="s">
        <v>352</v>
      </c>
      <c r="F200" s="17" t="s">
        <v>19</v>
      </c>
      <c r="G200" s="7" t="n">
        <v>1000</v>
      </c>
      <c r="H200" s="6" t="n">
        <v>5.664</v>
      </c>
      <c r="I200" s="6" t="n">
        <v>-5664</v>
      </c>
      <c r="J200" s="6" t="n">
        <v>0</v>
      </c>
      <c r="K200" s="6" t="n">
        <v>0</v>
      </c>
      <c r="L200" s="6" t="n">
        <v>0</v>
      </c>
      <c r="M200" s="6"/>
      <c r="N200" s="6" t="s">
        <f>=I200+J200+K200+L200</f>
      </c>
      <c r="O200" s="17"/>
    </row>
    <row collapsed="false" customFormat="false" customHeight="false" hidden="false" ht="12.1" outlineLevel="0" r="201">
      <c r="A201" s="21" t="n">
        <v>44039.512210648</v>
      </c>
      <c r="B201" s="17" t="s">
        <v>273</v>
      </c>
      <c r="C201" s="17" t="s">
        <v>353</v>
      </c>
      <c r="D201" s="17" t="s">
        <v>267</v>
      </c>
      <c r="E201" s="17" t="s">
        <v>352</v>
      </c>
      <c r="F201" s="17" t="s">
        <v>19</v>
      </c>
      <c r="G201" s="7" t="n">
        <v>735</v>
      </c>
      <c r="H201" s="6" t="n">
        <v>5.664</v>
      </c>
      <c r="I201" s="6" t="n">
        <v>-4163.04</v>
      </c>
      <c r="J201" s="6" t="n">
        <v>0</v>
      </c>
      <c r="K201" s="6" t="n">
        <v>0</v>
      </c>
      <c r="L201" s="6" t="n">
        <v>0</v>
      </c>
      <c r="M201" s="6"/>
      <c r="N201" s="6" t="s">
        <f>=I201+J201+K201+L201</f>
      </c>
      <c r="O201" s="17"/>
    </row>
    <row collapsed="false" customFormat="false" customHeight="false" hidden="false" ht="12.1" outlineLevel="0" r="202">
      <c r="A202" s="21" t="n">
        <v>44039.512210648</v>
      </c>
      <c r="B202" s="17" t="s">
        <v>273</v>
      </c>
      <c r="C202" s="17" t="s">
        <v>353</v>
      </c>
      <c r="D202" s="17" t="s">
        <v>267</v>
      </c>
      <c r="E202" s="17" t="s">
        <v>352</v>
      </c>
      <c r="F202" s="17" t="s">
        <v>19</v>
      </c>
      <c r="G202" s="7" t="n">
        <v>2240</v>
      </c>
      <c r="H202" s="6" t="n">
        <v>5.664</v>
      </c>
      <c r="I202" s="6" t="n">
        <v>-12687.36</v>
      </c>
      <c r="J202" s="6" t="n">
        <v>0</v>
      </c>
      <c r="K202" s="6" t="n">
        <v>0</v>
      </c>
      <c r="L202" s="6" t="n">
        <v>0</v>
      </c>
      <c r="M202" s="6"/>
      <c r="N202" s="6" t="s">
        <f>=I202+J202+K202+L202</f>
      </c>
      <c r="O202" s="17"/>
    </row>
    <row collapsed="false" customFormat="false" customHeight="false" hidden="false" ht="12.1" outlineLevel="0" r="203">
      <c r="A203" s="21" t="n">
        <v>44039.512210648</v>
      </c>
      <c r="B203" s="17" t="s">
        <v>273</v>
      </c>
      <c r="C203" s="17" t="s">
        <v>353</v>
      </c>
      <c r="D203" s="17" t="s">
        <v>267</v>
      </c>
      <c r="E203" s="17" t="s">
        <v>352</v>
      </c>
      <c r="F203" s="17" t="s">
        <v>19</v>
      </c>
      <c r="G203" s="7" t="n">
        <v>4962</v>
      </c>
      <c r="H203" s="6" t="n">
        <v>5.664</v>
      </c>
      <c r="I203" s="6" t="n">
        <v>-28104.77</v>
      </c>
      <c r="J203" s="6" t="n">
        <v>0</v>
      </c>
      <c r="K203" s="6" t="n">
        <v>0</v>
      </c>
      <c r="L203" s="6" t="n">
        <v>0</v>
      </c>
      <c r="M203" s="6"/>
      <c r="N203" s="6" t="s">
        <f>=I203+J203+K203+L203</f>
      </c>
      <c r="O203" s="17"/>
    </row>
    <row collapsed="false" customFormat="false" customHeight="false" hidden="false" ht="12.1" outlineLevel="0" r="204">
      <c r="A204" s="21" t="n">
        <v>44039.512210648</v>
      </c>
      <c r="B204" s="17" t="s">
        <v>273</v>
      </c>
      <c r="C204" s="17" t="s">
        <v>353</v>
      </c>
      <c r="D204" s="17" t="s">
        <v>267</v>
      </c>
      <c r="E204" s="17" t="s">
        <v>352</v>
      </c>
      <c r="F204" s="17" t="s">
        <v>19</v>
      </c>
      <c r="G204" s="7" t="n">
        <v>63</v>
      </c>
      <c r="H204" s="6" t="n">
        <v>5.664</v>
      </c>
      <c r="I204" s="6" t="n">
        <v>-356.83</v>
      </c>
      <c r="J204" s="6" t="n">
        <v>0</v>
      </c>
      <c r="K204" s="6" t="n">
        <v>0</v>
      </c>
      <c r="L204" s="6" t="n">
        <v>0</v>
      </c>
      <c r="M204" s="6"/>
      <c r="N204" s="6" t="s">
        <f>=I204+J204+K204+L204</f>
      </c>
      <c r="O204" s="17"/>
    </row>
    <row collapsed="false" customFormat="false" customHeight="false" hidden="false" ht="12.1" outlineLevel="0" r="205">
      <c r="A205" s="21" t="n">
        <v>44039.596342593</v>
      </c>
      <c r="B205" s="17" t="s">
        <v>48</v>
      </c>
      <c r="C205" s="17" t="s">
        <v>416</v>
      </c>
      <c r="D205" s="17" t="s">
        <v>267</v>
      </c>
      <c r="E205" s="17" t="s">
        <v>17</v>
      </c>
      <c r="F205" s="17" t="s">
        <v>19</v>
      </c>
      <c r="G205" s="7" t="n">
        <v>200</v>
      </c>
      <c r="H205" s="6" t="n">
        <v>9.5</v>
      </c>
      <c r="I205" s="6" t="n">
        <v>-1900</v>
      </c>
      <c r="J205" s="6" t="n">
        <v>0</v>
      </c>
      <c r="K205" s="6" t="n">
        <v>-0.95</v>
      </c>
      <c r="L205" s="6" t="n">
        <v>0</v>
      </c>
      <c r="M205" s="6"/>
      <c r="N205" s="6" t="s">
        <f>=I205+J205+K205+L205</f>
      </c>
      <c r="O205" s="17"/>
    </row>
    <row collapsed="false" customFormat="false" customHeight="false" hidden="false" ht="12.1" outlineLevel="0" r="206">
      <c r="A206" s="22" t="n">
        <v>44039.596354167</v>
      </c>
      <c r="B206" s="23" t="s">
        <v>347</v>
      </c>
      <c r="C206" s="23" t="s">
        <v>89</v>
      </c>
      <c r="D206" s="23" t="s">
        <v>347</v>
      </c>
      <c r="E206" s="23" t="s">
        <v>347</v>
      </c>
      <c r="F206" s="23" t="s">
        <v>19</v>
      </c>
      <c r="G206" s="24" t="n">
        <v>1</v>
      </c>
      <c r="H206" s="25" t="n">
        <v>1</v>
      </c>
      <c r="I206" s="25" t="n">
        <v>1906.96</v>
      </c>
      <c r="J206" s="25" t="n">
        <v>0</v>
      </c>
      <c r="K206" s="25" t="n">
        <v>0</v>
      </c>
      <c r="L206" s="25" t="n">
        <v>0</v>
      </c>
      <c r="M206" s="25"/>
      <c r="N206" s="6" t="s">
        <f>=I206+J206+K206+L206</f>
      </c>
      <c r="O206" s="23"/>
    </row>
    <row collapsed="false" customFormat="false" customHeight="false" hidden="false" ht="12.1" outlineLevel="0" r="207">
      <c r="A207" s="26" t="n">
        <v>44041</v>
      </c>
      <c r="B207" s="27" t="s">
        <v>349</v>
      </c>
      <c r="C207" s="27" t="s">
        <v>350</v>
      </c>
      <c r="D207" s="27" t="s">
        <v>349</v>
      </c>
      <c r="E207" s="27" t="s">
        <v>349</v>
      </c>
      <c r="F207" s="27" t="s">
        <v>19</v>
      </c>
      <c r="G207" s="28" t="n">
        <v>1</v>
      </c>
      <c r="H207" s="29" t="n">
        <v>-1</v>
      </c>
      <c r="I207" s="29" t="n">
        <v>-290</v>
      </c>
      <c r="J207" s="29" t="n">
        <v>0</v>
      </c>
      <c r="K207" s="29" t="n">
        <v>0</v>
      </c>
      <c r="L207" s="29" t="n">
        <v>0</v>
      </c>
      <c r="M207" s="29"/>
      <c r="N207" s="6" t="s">
        <f>=I207+J207+K207+L207</f>
      </c>
      <c r="O207" s="27"/>
    </row>
    <row collapsed="false" customFormat="false" customHeight="false" hidden="false" ht="12.1" outlineLevel="0" r="208">
      <c r="A208" s="26" t="n">
        <v>44041.635034722</v>
      </c>
      <c r="B208" s="27" t="s">
        <v>370</v>
      </c>
      <c r="C208" s="27" t="s">
        <v>420</v>
      </c>
      <c r="D208" s="27" t="s">
        <v>370</v>
      </c>
      <c r="E208" s="27" t="s">
        <v>370</v>
      </c>
      <c r="F208" s="27" t="s">
        <v>19</v>
      </c>
      <c r="G208" s="28" t="n">
        <v>1</v>
      </c>
      <c r="H208" s="29" t="n">
        <v>-1</v>
      </c>
      <c r="I208" s="29" t="n">
        <v>-6</v>
      </c>
      <c r="J208" s="29" t="n">
        <v>0</v>
      </c>
      <c r="K208" s="29" t="n">
        <v>0</v>
      </c>
      <c r="L208" s="29" t="n">
        <v>0</v>
      </c>
      <c r="M208" s="29"/>
      <c r="N208" s="6" t="s">
        <f>=I208+J208+K208+L208</f>
      </c>
      <c r="O208" s="27"/>
    </row>
    <row collapsed="false" customFormat="false" customHeight="false" hidden="false" ht="12.1" outlineLevel="0" r="209">
      <c r="A209" s="22" t="n">
        <v>44041.635034722</v>
      </c>
      <c r="B209" s="23" t="s">
        <v>372</v>
      </c>
      <c r="C209" s="23" t="s">
        <v>421</v>
      </c>
      <c r="D209" s="23" t="s">
        <v>372</v>
      </c>
      <c r="E209" s="23" t="s">
        <v>372</v>
      </c>
      <c r="F209" s="23" t="s">
        <v>19</v>
      </c>
      <c r="G209" s="24" t="n">
        <v>1</v>
      </c>
      <c r="H209" s="25" t="n">
        <v>1</v>
      </c>
      <c r="I209" s="25" t="n">
        <v>52.6</v>
      </c>
      <c r="J209" s="25" t="n">
        <v>0</v>
      </c>
      <c r="K209" s="25" t="n">
        <v>0</v>
      </c>
      <c r="L209" s="25" t="n">
        <v>0</v>
      </c>
      <c r="M209" s="25"/>
      <c r="N209" s="6" t="s">
        <f>=I209+J209+K209+L209</f>
      </c>
      <c r="O209" s="23"/>
    </row>
    <row collapsed="false" customFormat="false" customHeight="false" hidden="false" ht="12.1" outlineLevel="0" r="210">
      <c r="A210" s="22" t="n">
        <v>44042.690138889</v>
      </c>
      <c r="B210" s="23" t="s">
        <v>372</v>
      </c>
      <c r="C210" s="23" t="s">
        <v>422</v>
      </c>
      <c r="D210" s="23" t="s">
        <v>372</v>
      </c>
      <c r="E210" s="23" t="s">
        <v>372</v>
      </c>
      <c r="F210" s="23" t="s">
        <v>19</v>
      </c>
      <c r="G210" s="24" t="n">
        <v>1</v>
      </c>
      <c r="H210" s="25" t="n">
        <v>1</v>
      </c>
      <c r="I210" s="25" t="n">
        <v>13</v>
      </c>
      <c r="J210" s="25" t="n">
        <v>0</v>
      </c>
      <c r="K210" s="25" t="n">
        <v>0</v>
      </c>
      <c r="L210" s="25" t="n">
        <v>0</v>
      </c>
      <c r="M210" s="25"/>
      <c r="N210" s="6" t="s">
        <f>=I210+J210+K210+L210</f>
      </c>
      <c r="O210" s="23"/>
    </row>
    <row collapsed="false" customFormat="false" customHeight="false" hidden="false" ht="12.1" outlineLevel="0" r="211">
      <c r="A211" s="26" t="n">
        <v>44043.599768519</v>
      </c>
      <c r="B211" s="27" t="s">
        <v>370</v>
      </c>
      <c r="C211" s="27" t="s">
        <v>423</v>
      </c>
      <c r="D211" s="27" t="s">
        <v>370</v>
      </c>
      <c r="E211" s="27" t="s">
        <v>370</v>
      </c>
      <c r="F211" s="27" t="s">
        <v>19</v>
      </c>
      <c r="G211" s="28" t="n">
        <v>1</v>
      </c>
      <c r="H211" s="29" t="n">
        <v>-1</v>
      </c>
      <c r="I211" s="29" t="n">
        <v>-20</v>
      </c>
      <c r="J211" s="29" t="n">
        <v>0</v>
      </c>
      <c r="K211" s="29" t="n">
        <v>0</v>
      </c>
      <c r="L211" s="29" t="n">
        <v>0</v>
      </c>
      <c r="M211" s="29"/>
      <c r="N211" s="6" t="s">
        <f>=I211+J211+K211+L211</f>
      </c>
      <c r="O211" s="27"/>
    </row>
    <row collapsed="false" customFormat="false" customHeight="false" hidden="false" ht="12.1" outlineLevel="0" r="212">
      <c r="A212" s="22" t="n">
        <v>44043.599768519</v>
      </c>
      <c r="B212" s="23" t="s">
        <v>372</v>
      </c>
      <c r="C212" s="23" t="s">
        <v>424</v>
      </c>
      <c r="D212" s="23" t="s">
        <v>372</v>
      </c>
      <c r="E212" s="23" t="s">
        <v>372</v>
      </c>
      <c r="F212" s="23" t="s">
        <v>19</v>
      </c>
      <c r="G212" s="24" t="n">
        <v>1</v>
      </c>
      <c r="H212" s="25" t="n">
        <v>1</v>
      </c>
      <c r="I212" s="25" t="n">
        <v>152.4</v>
      </c>
      <c r="J212" s="25" t="n">
        <v>0</v>
      </c>
      <c r="K212" s="25" t="n">
        <v>0</v>
      </c>
      <c r="L212" s="25" t="n">
        <v>0</v>
      </c>
      <c r="M212" s="25"/>
      <c r="N212" s="6" t="s">
        <f>=I212+J212+K212+L212</f>
      </c>
      <c r="O212" s="23"/>
    </row>
    <row collapsed="false" customFormat="false" customHeight="false" hidden="false" ht="12.1" outlineLevel="0" r="213">
      <c r="A213" s="21" t="n">
        <v>44046.5778125</v>
      </c>
      <c r="B213" s="17" t="s">
        <v>24</v>
      </c>
      <c r="C213" s="17" t="s">
        <v>410</v>
      </c>
      <c r="D213" s="17" t="s">
        <v>267</v>
      </c>
      <c r="E213" s="17" t="s">
        <v>17</v>
      </c>
      <c r="F213" s="17" t="s">
        <v>19</v>
      </c>
      <c r="G213" s="7" t="n">
        <v>1</v>
      </c>
      <c r="H213" s="6" t="n">
        <v>918.8</v>
      </c>
      <c r="I213" s="6" t="n">
        <v>-918.8</v>
      </c>
      <c r="J213" s="6" t="n">
        <v>0</v>
      </c>
      <c r="K213" s="6" t="n">
        <v>-0.46</v>
      </c>
      <c r="L213" s="6" t="n">
        <v>0</v>
      </c>
      <c r="M213" s="6"/>
      <c r="N213" s="6" t="s">
        <f>=I213+J213+K213+L213</f>
      </c>
      <c r="O213" s="17"/>
    </row>
    <row collapsed="false" customFormat="false" customHeight="false" hidden="false" ht="12.1" outlineLevel="0" r="214">
      <c r="A214" s="22" t="n">
        <v>44046.577824074</v>
      </c>
      <c r="B214" s="23" t="s">
        <v>347</v>
      </c>
      <c r="C214" s="23" t="s">
        <v>89</v>
      </c>
      <c r="D214" s="23" t="s">
        <v>347</v>
      </c>
      <c r="E214" s="23" t="s">
        <v>347</v>
      </c>
      <c r="F214" s="23" t="s">
        <v>19</v>
      </c>
      <c r="G214" s="24" t="n">
        <v>1</v>
      </c>
      <c r="H214" s="25" t="n">
        <v>1</v>
      </c>
      <c r="I214" s="25" t="n">
        <v>922.07</v>
      </c>
      <c r="J214" s="25" t="n">
        <v>0</v>
      </c>
      <c r="K214" s="25" t="n">
        <v>0</v>
      </c>
      <c r="L214" s="25" t="n">
        <v>0</v>
      </c>
      <c r="M214" s="25"/>
      <c r="N214" s="6" t="s">
        <f>=I214+J214+K214+L214</f>
      </c>
      <c r="O214" s="23"/>
    </row>
    <row collapsed="false" customFormat="false" customHeight="false" hidden="false" ht="12.1" outlineLevel="0" r="215">
      <c r="A215" s="21" t="n">
        <v>44046.580358796</v>
      </c>
      <c r="B215" s="17" t="s">
        <v>33</v>
      </c>
      <c r="C215" s="17" t="s">
        <v>383</v>
      </c>
      <c r="D215" s="17" t="s">
        <v>267</v>
      </c>
      <c r="E215" s="17" t="s">
        <v>17</v>
      </c>
      <c r="F215" s="17" t="s">
        <v>19</v>
      </c>
      <c r="G215" s="7" t="n">
        <v>10</v>
      </c>
      <c r="H215" s="6" t="n">
        <v>145.62</v>
      </c>
      <c r="I215" s="6" t="n">
        <v>-1456.2</v>
      </c>
      <c r="J215" s="6" t="n">
        <v>0</v>
      </c>
      <c r="K215" s="6" t="n">
        <v>-0.73</v>
      </c>
      <c r="L215" s="6" t="n">
        <v>0</v>
      </c>
      <c r="M215" s="6"/>
      <c r="N215" s="6" t="s">
        <f>=I215+J215+K215+L215</f>
      </c>
      <c r="O215" s="17"/>
    </row>
    <row collapsed="false" customFormat="false" customHeight="false" hidden="false" ht="12.1" outlineLevel="0" r="216">
      <c r="A216" s="30" t="n">
        <v>44047.42431713</v>
      </c>
      <c r="B216" s="31" t="s">
        <v>301</v>
      </c>
      <c r="C216" s="31" t="s">
        <v>406</v>
      </c>
      <c r="D216" s="31" t="s">
        <v>270</v>
      </c>
      <c r="E216" s="31" t="s">
        <v>17</v>
      </c>
      <c r="F216" s="31" t="s">
        <v>19</v>
      </c>
      <c r="G216" s="32" t="n">
        <v>-100</v>
      </c>
      <c r="H216" s="33" t="n">
        <v>35.715</v>
      </c>
      <c r="I216" s="33" t="n">
        <v>3571.5</v>
      </c>
      <c r="J216" s="33" t="n">
        <v>0</v>
      </c>
      <c r="K216" s="33" t="n">
        <v>-1.79</v>
      </c>
      <c r="L216" s="33" t="n">
        <v>0</v>
      </c>
      <c r="M216" s="33"/>
      <c r="N216" s="6" t="s">
        <f>=I216+J216+K216+L216</f>
      </c>
      <c r="O216" s="31"/>
    </row>
    <row collapsed="false" customFormat="false" customHeight="false" hidden="false" ht="12.1" outlineLevel="0" r="217">
      <c r="A217" s="22" t="n">
        <v>44047.809548611</v>
      </c>
      <c r="B217" s="23" t="s">
        <v>347</v>
      </c>
      <c r="C217" s="23" t="s">
        <v>89</v>
      </c>
      <c r="D217" s="23" t="s">
        <v>347</v>
      </c>
      <c r="E217" s="23" t="s">
        <v>347</v>
      </c>
      <c r="F217" s="23" t="s">
        <v>19</v>
      </c>
      <c r="G217" s="24" t="n">
        <v>1</v>
      </c>
      <c r="H217" s="25" t="n">
        <v>1</v>
      </c>
      <c r="I217" s="25" t="n">
        <v>300</v>
      </c>
      <c r="J217" s="25" t="n">
        <v>0</v>
      </c>
      <c r="K217" s="25" t="n">
        <v>0</v>
      </c>
      <c r="L217" s="25" t="n">
        <v>0</v>
      </c>
      <c r="M217" s="25"/>
      <c r="N217" s="6" t="s">
        <f>=I217+J217+K217+L217</f>
      </c>
      <c r="O217" s="23"/>
    </row>
    <row collapsed="false" customFormat="false" customHeight="false" hidden="false" ht="12.1" outlineLevel="0" r="218">
      <c r="A218" s="21" t="n">
        <v>44047.810092593</v>
      </c>
      <c r="B218" s="17" t="s">
        <v>308</v>
      </c>
      <c r="C218" s="17" t="s">
        <v>425</v>
      </c>
      <c r="D218" s="17" t="s">
        <v>267</v>
      </c>
      <c r="E218" s="17" t="s">
        <v>17</v>
      </c>
      <c r="F218" s="17" t="s">
        <v>19</v>
      </c>
      <c r="G218" s="7" t="n">
        <v>100</v>
      </c>
      <c r="H218" s="6" t="n">
        <v>36.835</v>
      </c>
      <c r="I218" s="6" t="n">
        <v>-3683.5</v>
      </c>
      <c r="J218" s="6" t="n">
        <v>0</v>
      </c>
      <c r="K218" s="6" t="n">
        <v>-1.84</v>
      </c>
      <c r="L218" s="6" t="n">
        <v>0</v>
      </c>
      <c r="M218" s="6"/>
      <c r="N218" s="6" t="s">
        <f>=I218+J218+K218+L218</f>
      </c>
      <c r="O218" s="17"/>
    </row>
    <row collapsed="false" customFormat="false" customHeight="false" hidden="false" ht="12.1" outlineLevel="0" r="219">
      <c r="A219" s="22" t="n">
        <v>44048.033530093</v>
      </c>
      <c r="B219" s="23" t="s">
        <v>372</v>
      </c>
      <c r="C219" s="23" t="s">
        <v>426</v>
      </c>
      <c r="D219" s="23" t="s">
        <v>372</v>
      </c>
      <c r="E219" s="23" t="s">
        <v>372</v>
      </c>
      <c r="F219" s="23" t="s">
        <v>53</v>
      </c>
      <c r="G219" s="24" t="n">
        <v>1</v>
      </c>
      <c r="H219" s="25" t="n">
        <v>1</v>
      </c>
      <c r="I219" s="25" t="n">
        <v>0.35</v>
      </c>
      <c r="J219" s="25" t="n">
        <v>0</v>
      </c>
      <c r="K219" s="25" t="n">
        <v>0</v>
      </c>
      <c r="L219" s="25" t="n">
        <v>0</v>
      </c>
      <c r="M219" s="6" t="s">
        <f>=I219+J219+K219+L219</f>
      </c>
      <c r="N219" s="25"/>
      <c r="O219" s="23"/>
    </row>
    <row collapsed="false" customFormat="false" customHeight="false" hidden="false" ht="12.1" outlineLevel="0" r="220">
      <c r="A220" s="30" t="n">
        <v>44049.7603125</v>
      </c>
      <c r="B220" s="31" t="s">
        <v>290</v>
      </c>
      <c r="C220" s="31" t="s">
        <v>381</v>
      </c>
      <c r="D220" s="31" t="s">
        <v>270</v>
      </c>
      <c r="E220" s="31" t="s">
        <v>17</v>
      </c>
      <c r="F220" s="31" t="s">
        <v>19</v>
      </c>
      <c r="G220" s="32" t="n">
        <v>-10</v>
      </c>
      <c r="H220" s="33" t="n">
        <v>111.02</v>
      </c>
      <c r="I220" s="33" t="n">
        <v>1110.2</v>
      </c>
      <c r="J220" s="33" t="n">
        <v>0</v>
      </c>
      <c r="K220" s="33" t="n">
        <v>-0.56</v>
      </c>
      <c r="L220" s="33" t="n">
        <v>0</v>
      </c>
      <c r="M220" s="33"/>
      <c r="N220" s="6" t="s">
        <f>=I220+J220+K220+L220</f>
      </c>
      <c r="O220" s="31"/>
    </row>
    <row collapsed="false" customFormat="false" customHeight="false" hidden="false" ht="12.1" outlineLevel="0" r="221">
      <c r="A221" s="30" t="n">
        <v>44049.765115741</v>
      </c>
      <c r="B221" s="31" t="s">
        <v>300</v>
      </c>
      <c r="C221" s="31" t="s">
        <v>404</v>
      </c>
      <c r="D221" s="31" t="s">
        <v>270</v>
      </c>
      <c r="E221" s="31" t="s">
        <v>17</v>
      </c>
      <c r="F221" s="31" t="s">
        <v>19</v>
      </c>
      <c r="G221" s="32" t="n">
        <v>-1000</v>
      </c>
      <c r="H221" s="33" t="n">
        <v>1.5936</v>
      </c>
      <c r="I221" s="33" t="n">
        <v>1593.6</v>
      </c>
      <c r="J221" s="33" t="n">
        <v>0</v>
      </c>
      <c r="K221" s="33" t="n">
        <v>-0.8</v>
      </c>
      <c r="L221" s="33" t="n">
        <v>0</v>
      </c>
      <c r="M221" s="33"/>
      <c r="N221" s="6" t="s">
        <f>=I221+J221+K221+L221</f>
      </c>
      <c r="O221" s="31"/>
    </row>
    <row collapsed="false" customFormat="false" customHeight="false" hidden="false" ht="12.1" outlineLevel="0" r="222">
      <c r="A222" s="30" t="n">
        <v>44049.775706019</v>
      </c>
      <c r="B222" s="31" t="s">
        <v>292</v>
      </c>
      <c r="C222" s="31" t="s">
        <v>387</v>
      </c>
      <c r="D222" s="31" t="s">
        <v>270</v>
      </c>
      <c r="E222" s="31" t="s">
        <v>17</v>
      </c>
      <c r="F222" s="31" t="s">
        <v>19</v>
      </c>
      <c r="G222" s="32" t="n">
        <v>-10</v>
      </c>
      <c r="H222" s="33" t="n">
        <v>35.65</v>
      </c>
      <c r="I222" s="33" t="n">
        <v>356.5</v>
      </c>
      <c r="J222" s="33" t="n">
        <v>0</v>
      </c>
      <c r="K222" s="33" t="n">
        <v>-0.18</v>
      </c>
      <c r="L222" s="33" t="n">
        <v>0</v>
      </c>
      <c r="M222" s="33"/>
      <c r="N222" s="6" t="s">
        <f>=I222+J222+K222+L222</f>
      </c>
      <c r="O222" s="31"/>
    </row>
    <row collapsed="false" customFormat="false" customHeight="false" hidden="false" ht="12.1" outlineLevel="0" r="223">
      <c r="A223" s="22" t="n">
        <v>44053.454722222</v>
      </c>
      <c r="B223" s="23" t="s">
        <v>347</v>
      </c>
      <c r="C223" s="23" t="s">
        <v>89</v>
      </c>
      <c r="D223" s="23" t="s">
        <v>347</v>
      </c>
      <c r="E223" s="23" t="s">
        <v>347</v>
      </c>
      <c r="F223" s="23" t="s">
        <v>19</v>
      </c>
      <c r="G223" s="24" t="n">
        <v>1</v>
      </c>
      <c r="H223" s="25" t="n">
        <v>1</v>
      </c>
      <c r="I223" s="25" t="n">
        <v>1000</v>
      </c>
      <c r="J223" s="25" t="n">
        <v>0</v>
      </c>
      <c r="K223" s="25" t="n">
        <v>0</v>
      </c>
      <c r="L223" s="25" t="n">
        <v>0</v>
      </c>
      <c r="M223" s="25"/>
      <c r="N223" s="6" t="s">
        <f>=I223+J223+K223+L223</f>
      </c>
      <c r="O223" s="23"/>
    </row>
    <row collapsed="false" customFormat="false" customHeight="false" hidden="false" ht="12.1" outlineLevel="0" r="224">
      <c r="A224" s="21" t="n">
        <v>44053.45494213</v>
      </c>
      <c r="B224" s="17" t="s">
        <v>45</v>
      </c>
      <c r="C224" s="17" t="s">
        <v>388</v>
      </c>
      <c r="D224" s="17" t="s">
        <v>267</v>
      </c>
      <c r="E224" s="17" t="s">
        <v>17</v>
      </c>
      <c r="F224" s="17" t="s">
        <v>19</v>
      </c>
      <c r="G224" s="7" t="n">
        <v>200</v>
      </c>
      <c r="H224" s="6" t="n">
        <v>20.256</v>
      </c>
      <c r="I224" s="6" t="n">
        <v>-4051.2</v>
      </c>
      <c r="J224" s="6" t="n">
        <v>0</v>
      </c>
      <c r="K224" s="6" t="n">
        <v>-2.03</v>
      </c>
      <c r="L224" s="6" t="n">
        <v>0</v>
      </c>
      <c r="M224" s="6"/>
      <c r="N224" s="6" t="s">
        <f>=I224+J224+K224+L224</f>
      </c>
      <c r="O224" s="17"/>
    </row>
    <row collapsed="false" customFormat="false" customHeight="false" hidden="false" ht="12.1" outlineLevel="0" r="225">
      <c r="A225" s="26" t="n">
        <v>44055.978449074</v>
      </c>
      <c r="B225" s="27" t="s">
        <v>370</v>
      </c>
      <c r="C225" s="27" t="s">
        <v>427</v>
      </c>
      <c r="D225" s="27" t="s">
        <v>370</v>
      </c>
      <c r="E225" s="27" t="s">
        <v>370</v>
      </c>
      <c r="F225" s="27" t="s">
        <v>19</v>
      </c>
      <c r="G225" s="28" t="n">
        <v>1</v>
      </c>
      <c r="H225" s="29" t="n">
        <v>-1</v>
      </c>
      <c r="I225" s="29" t="n">
        <v>-70</v>
      </c>
      <c r="J225" s="29" t="n">
        <v>0</v>
      </c>
      <c r="K225" s="29" t="n">
        <v>0</v>
      </c>
      <c r="L225" s="29" t="n">
        <v>0</v>
      </c>
      <c r="M225" s="29"/>
      <c r="N225" s="6" t="s">
        <f>=I225+J225+K225+L225</f>
      </c>
      <c r="O225" s="27"/>
    </row>
    <row collapsed="false" customFormat="false" customHeight="false" hidden="false" ht="12.1" outlineLevel="0" r="226">
      <c r="A226" s="22" t="n">
        <v>44055.978449074</v>
      </c>
      <c r="B226" s="23" t="s">
        <v>372</v>
      </c>
      <c r="C226" s="23" t="s">
        <v>428</v>
      </c>
      <c r="D226" s="23" t="s">
        <v>372</v>
      </c>
      <c r="E226" s="23" t="s">
        <v>372</v>
      </c>
      <c r="F226" s="23" t="s">
        <v>19</v>
      </c>
      <c r="G226" s="24" t="n">
        <v>1</v>
      </c>
      <c r="H226" s="25" t="n">
        <v>1</v>
      </c>
      <c r="I226" s="25" t="n">
        <v>540</v>
      </c>
      <c r="J226" s="25" t="n">
        <v>0</v>
      </c>
      <c r="K226" s="25" t="n">
        <v>0</v>
      </c>
      <c r="L226" s="25" t="n">
        <v>0</v>
      </c>
      <c r="M226" s="25"/>
      <c r="N226" s="6" t="s">
        <f>=I226+J226+K226+L226</f>
      </c>
      <c r="O226" s="23"/>
    </row>
    <row collapsed="false" customFormat="false" customHeight="false" hidden="false" ht="12.1" outlineLevel="0" r="227">
      <c r="A227" s="22" t="n">
        <v>44056.417951389</v>
      </c>
      <c r="B227" s="23" t="s">
        <v>347</v>
      </c>
      <c r="C227" s="23" t="s">
        <v>89</v>
      </c>
      <c r="D227" s="23" t="s">
        <v>347</v>
      </c>
      <c r="E227" s="23" t="s">
        <v>347</v>
      </c>
      <c r="F227" s="23" t="s">
        <v>19</v>
      </c>
      <c r="G227" s="24" t="n">
        <v>1</v>
      </c>
      <c r="H227" s="25" t="n">
        <v>1</v>
      </c>
      <c r="I227" s="25" t="n">
        <v>1151.98</v>
      </c>
      <c r="J227" s="25" t="n">
        <v>0</v>
      </c>
      <c r="K227" s="25" t="n">
        <v>0</v>
      </c>
      <c r="L227" s="25" t="n">
        <v>0</v>
      </c>
      <c r="M227" s="25"/>
      <c r="N227" s="6" t="s">
        <f>=I227+J227+K227+L227</f>
      </c>
      <c r="O227" s="23"/>
    </row>
    <row collapsed="false" customFormat="false" customHeight="false" hidden="false" ht="12.1" outlineLevel="0" r="228">
      <c r="A228" s="21" t="n">
        <v>44056.417951389</v>
      </c>
      <c r="B228" s="17" t="s">
        <v>42</v>
      </c>
      <c r="C228" s="17" t="s">
        <v>361</v>
      </c>
      <c r="D228" s="17" t="s">
        <v>267</v>
      </c>
      <c r="E228" s="17" t="s">
        <v>17</v>
      </c>
      <c r="F228" s="17" t="s">
        <v>19</v>
      </c>
      <c r="G228" s="7" t="n">
        <v>1</v>
      </c>
      <c r="H228" s="6" t="n">
        <v>1148.2</v>
      </c>
      <c r="I228" s="6" t="n">
        <v>-1148.2</v>
      </c>
      <c r="J228" s="6" t="n">
        <v>0</v>
      </c>
      <c r="K228" s="6" t="n">
        <v>-0.57</v>
      </c>
      <c r="L228" s="6" t="n">
        <v>0</v>
      </c>
      <c r="M228" s="6"/>
      <c r="N228" s="6" t="s">
        <f>=I228+J228+K228+L228</f>
      </c>
      <c r="O228" s="17"/>
    </row>
    <row collapsed="false" customFormat="false" customHeight="false" hidden="false" ht="12.1" outlineLevel="0" r="229">
      <c r="A229" s="22" t="n">
        <v>44071.217592593</v>
      </c>
      <c r="B229" s="23" t="s">
        <v>372</v>
      </c>
      <c r="C229" s="23" t="s">
        <v>429</v>
      </c>
      <c r="D229" s="23" t="s">
        <v>372</v>
      </c>
      <c r="E229" s="23" t="s">
        <v>372</v>
      </c>
      <c r="F229" s="23" t="s">
        <v>53</v>
      </c>
      <c r="G229" s="24" t="n">
        <v>1</v>
      </c>
      <c r="H229" s="25" t="n">
        <v>1</v>
      </c>
      <c r="I229" s="25" t="n">
        <v>0.6</v>
      </c>
      <c r="J229" s="25" t="n">
        <v>0</v>
      </c>
      <c r="K229" s="25" t="n">
        <v>0</v>
      </c>
      <c r="L229" s="25" t="n">
        <v>0</v>
      </c>
      <c r="M229" s="6" t="s">
        <f>=I229+J229+K229+L229</f>
      </c>
      <c r="N229" s="25"/>
      <c r="O229" s="23"/>
    </row>
    <row collapsed="false" customFormat="false" customHeight="false" hidden="false" ht="12.1" outlineLevel="0" r="230">
      <c r="A230" s="22" t="n">
        <v>44075.731296296</v>
      </c>
      <c r="B230" s="23" t="s">
        <v>372</v>
      </c>
      <c r="C230" s="23" t="s">
        <v>392</v>
      </c>
      <c r="D230" s="23" t="s">
        <v>372</v>
      </c>
      <c r="E230" s="23" t="s">
        <v>372</v>
      </c>
      <c r="F230" s="23" t="s">
        <v>53</v>
      </c>
      <c r="G230" s="24" t="n">
        <v>1</v>
      </c>
      <c r="H230" s="25" t="n">
        <v>1</v>
      </c>
      <c r="I230" s="25" t="n">
        <v>0.4</v>
      </c>
      <c r="J230" s="25" t="n">
        <v>0</v>
      </c>
      <c r="K230" s="25" t="n">
        <v>0</v>
      </c>
      <c r="L230" s="25" t="n">
        <v>0</v>
      </c>
      <c r="M230" s="6" t="s">
        <f>=I230+J230+K230+L230</f>
      </c>
      <c r="N230" s="25"/>
      <c r="O230" s="23"/>
    </row>
    <row collapsed="false" customFormat="false" customHeight="false" hidden="false" ht="12.1" outlineLevel="0" r="231">
      <c r="A231" s="30" t="n">
        <v>44076.624247685</v>
      </c>
      <c r="B231" s="31" t="s">
        <v>302</v>
      </c>
      <c r="C231" s="31" t="s">
        <v>407</v>
      </c>
      <c r="D231" s="31" t="s">
        <v>270</v>
      </c>
      <c r="E231" s="31" t="s">
        <v>17</v>
      </c>
      <c r="F231" s="31" t="s">
        <v>19</v>
      </c>
      <c r="G231" s="32" t="n">
        <v>-100</v>
      </c>
      <c r="H231" s="33" t="n">
        <v>7.83</v>
      </c>
      <c r="I231" s="33" t="n">
        <v>783</v>
      </c>
      <c r="J231" s="33" t="n">
        <v>0</v>
      </c>
      <c r="K231" s="33" t="n">
        <v>-0.39</v>
      </c>
      <c r="L231" s="33" t="n">
        <v>0</v>
      </c>
      <c r="M231" s="33"/>
      <c r="N231" s="6" t="s">
        <f>=I231+J231+K231+L231</f>
      </c>
      <c r="O231" s="31"/>
    </row>
    <row collapsed="false" customFormat="false" customHeight="false" hidden="false" ht="12.1" outlineLevel="0" r="232">
      <c r="A232" s="21" t="n">
        <v>44076.70587963</v>
      </c>
      <c r="B232" s="17" t="s">
        <v>430</v>
      </c>
      <c r="C232" s="17" t="s">
        <v>431</v>
      </c>
      <c r="D232" s="17" t="s">
        <v>267</v>
      </c>
      <c r="E232" s="17" t="s">
        <v>432</v>
      </c>
      <c r="F232" s="17" t="s">
        <v>19</v>
      </c>
      <c r="G232" s="7" t="n">
        <v>15</v>
      </c>
      <c r="H232" s="6" t="n">
        <v>75.3575</v>
      </c>
      <c r="I232" s="6" t="n">
        <v>-1130.36</v>
      </c>
      <c r="J232" s="6" t="n">
        <v>0</v>
      </c>
      <c r="K232" s="6" t="n">
        <v>-0.57</v>
      </c>
      <c r="L232" s="6" t="n">
        <v>0</v>
      </c>
      <c r="M232" s="6"/>
      <c r="N232" s="6" t="s">
        <f>=I232+J232+K232+L232</f>
      </c>
      <c r="O232" s="17"/>
    </row>
    <row collapsed="false" customFormat="false" customHeight="false" hidden="false" ht="12.1" outlineLevel="0" r="233">
      <c r="A233" s="21" t="n">
        <v>44076.707141204</v>
      </c>
      <c r="B233" s="17" t="s">
        <v>309</v>
      </c>
      <c r="C233" s="17" t="s">
        <v>433</v>
      </c>
      <c r="D233" s="17" t="s">
        <v>267</v>
      </c>
      <c r="E233" s="17" t="s">
        <v>352</v>
      </c>
      <c r="F233" s="17" t="s">
        <v>53</v>
      </c>
      <c r="G233" s="7" t="n">
        <v>272</v>
      </c>
      <c r="H233" s="6" t="n">
        <v>0.0856</v>
      </c>
      <c r="I233" s="6" t="n">
        <v>-23.28</v>
      </c>
      <c r="J233" s="6" t="n">
        <v>0</v>
      </c>
      <c r="K233" s="6" t="n">
        <v>0</v>
      </c>
      <c r="L233" s="6" t="n">
        <v>0</v>
      </c>
      <c r="M233" s="6" t="s">
        <f>=I233+J233+K233+L233</f>
      </c>
      <c r="N233" s="6"/>
      <c r="O233" s="17"/>
    </row>
    <row collapsed="false" customFormat="false" customHeight="false" hidden="false" ht="12.1" outlineLevel="0" r="234">
      <c r="A234" s="30" t="n">
        <v>44076.715891204</v>
      </c>
      <c r="B234" s="31" t="s">
        <v>293</v>
      </c>
      <c r="C234" s="31" t="s">
        <v>389</v>
      </c>
      <c r="D234" s="31" t="s">
        <v>270</v>
      </c>
      <c r="E234" s="31" t="s">
        <v>17</v>
      </c>
      <c r="F234" s="31" t="s">
        <v>19</v>
      </c>
      <c r="G234" s="32" t="n">
        <v>-100</v>
      </c>
      <c r="H234" s="33" t="n">
        <v>13.45</v>
      </c>
      <c r="I234" s="33" t="n">
        <v>1345</v>
      </c>
      <c r="J234" s="33" t="n">
        <v>0</v>
      </c>
      <c r="K234" s="33" t="n">
        <v>-0.67</v>
      </c>
      <c r="L234" s="33" t="n">
        <v>0</v>
      </c>
      <c r="M234" s="33"/>
      <c r="N234" s="6" t="s">
        <f>=I234+J234+K234+L234</f>
      </c>
      <c r="O234" s="31"/>
    </row>
    <row collapsed="false" customFormat="false" customHeight="false" hidden="false" ht="12.1" outlineLevel="0" r="235">
      <c r="A235" s="30" t="n">
        <v>44076.716585648</v>
      </c>
      <c r="B235" s="31" t="s">
        <v>291</v>
      </c>
      <c r="C235" s="31" t="s">
        <v>385</v>
      </c>
      <c r="D235" s="31" t="s">
        <v>270</v>
      </c>
      <c r="E235" s="31" t="s">
        <v>17</v>
      </c>
      <c r="F235" s="31" t="s">
        <v>53</v>
      </c>
      <c r="G235" s="32" t="n">
        <v>-1</v>
      </c>
      <c r="H235" s="33" t="n">
        <v>21</v>
      </c>
      <c r="I235" s="33" t="n">
        <v>21</v>
      </c>
      <c r="J235" s="33" t="n">
        <v>0</v>
      </c>
      <c r="K235" s="33" t="n">
        <v>-0.01</v>
      </c>
      <c r="L235" s="33" t="n">
        <v>0</v>
      </c>
      <c r="M235" s="6" t="s">
        <f>=I235+J235+K235+L235</f>
      </c>
      <c r="N235" s="33"/>
      <c r="O235" s="31"/>
    </row>
    <row collapsed="false" customFormat="false" customHeight="false" hidden="false" ht="12.1" outlineLevel="0" r="236">
      <c r="A236" s="30" t="n">
        <v>44076.716585648</v>
      </c>
      <c r="B236" s="31" t="s">
        <v>291</v>
      </c>
      <c r="C236" s="31" t="s">
        <v>385</v>
      </c>
      <c r="D236" s="31" t="s">
        <v>270</v>
      </c>
      <c r="E236" s="31" t="s">
        <v>17</v>
      </c>
      <c r="F236" s="31" t="s">
        <v>53</v>
      </c>
      <c r="G236" s="32" t="n">
        <v>-1</v>
      </c>
      <c r="H236" s="33" t="n">
        <v>21</v>
      </c>
      <c r="I236" s="33" t="n">
        <v>21</v>
      </c>
      <c r="J236" s="33" t="n">
        <v>0</v>
      </c>
      <c r="K236" s="33" t="n">
        <v>-0.01</v>
      </c>
      <c r="L236" s="33" t="n">
        <v>0</v>
      </c>
      <c r="M236" s="6" t="s">
        <f>=I236+J236+K236+L236</f>
      </c>
      <c r="N236" s="33"/>
      <c r="O236" s="31"/>
    </row>
    <row collapsed="false" customFormat="false" customHeight="false" hidden="false" ht="12.1" outlineLevel="0" r="237">
      <c r="A237" s="21" t="n">
        <v>44076.717638889</v>
      </c>
      <c r="B237" s="17" t="s">
        <v>309</v>
      </c>
      <c r="C237" s="17" t="s">
        <v>433</v>
      </c>
      <c r="D237" s="17" t="s">
        <v>267</v>
      </c>
      <c r="E237" s="17" t="s">
        <v>352</v>
      </c>
      <c r="F237" s="17" t="s">
        <v>53</v>
      </c>
      <c r="G237" s="7" t="n">
        <v>488</v>
      </c>
      <c r="H237" s="6" t="n">
        <v>0.0859</v>
      </c>
      <c r="I237" s="6" t="n">
        <v>-41.92</v>
      </c>
      <c r="J237" s="6" t="n">
        <v>0</v>
      </c>
      <c r="K237" s="6" t="n">
        <v>0</v>
      </c>
      <c r="L237" s="6" t="n">
        <v>0</v>
      </c>
      <c r="M237" s="6" t="s">
        <f>=I237+J237+K237+L237</f>
      </c>
      <c r="N237" s="6"/>
      <c r="O237" s="17"/>
    </row>
    <row collapsed="false" customFormat="false" customHeight="false" hidden="false" ht="12.1" outlineLevel="0" r="238">
      <c r="A238" s="21" t="n">
        <v>44076.718136574</v>
      </c>
      <c r="B238" s="17" t="s">
        <v>430</v>
      </c>
      <c r="C238" s="17" t="s">
        <v>431</v>
      </c>
      <c r="D238" s="17" t="s">
        <v>267</v>
      </c>
      <c r="E238" s="17" t="s">
        <v>432</v>
      </c>
      <c r="F238" s="17" t="s">
        <v>19</v>
      </c>
      <c r="G238" s="7" t="n">
        <v>18</v>
      </c>
      <c r="H238" s="6" t="n">
        <v>75.0525</v>
      </c>
      <c r="I238" s="6" t="n">
        <v>-1350.95</v>
      </c>
      <c r="J238" s="6" t="n">
        <v>0</v>
      </c>
      <c r="K238" s="6" t="n">
        <v>-0.68</v>
      </c>
      <c r="L238" s="6" t="n">
        <v>0</v>
      </c>
      <c r="M238" s="6"/>
      <c r="N238" s="6" t="s">
        <f>=I238+J238+K238+L238</f>
      </c>
      <c r="O238" s="17"/>
    </row>
    <row collapsed="false" customFormat="false" customHeight="false" hidden="false" ht="12.1" outlineLevel="0" r="239">
      <c r="A239" s="21" t="n">
        <v>44076.718321759</v>
      </c>
      <c r="B239" s="17" t="s">
        <v>309</v>
      </c>
      <c r="C239" s="17" t="s">
        <v>433</v>
      </c>
      <c r="D239" s="17" t="s">
        <v>267</v>
      </c>
      <c r="E239" s="17" t="s">
        <v>352</v>
      </c>
      <c r="F239" s="17" t="s">
        <v>53</v>
      </c>
      <c r="G239" s="7" t="n">
        <v>210</v>
      </c>
      <c r="H239" s="6" t="n">
        <v>0.086</v>
      </c>
      <c r="I239" s="6" t="n">
        <v>-18.06</v>
      </c>
      <c r="J239" s="6" t="n">
        <v>0</v>
      </c>
      <c r="K239" s="6" t="n">
        <v>0</v>
      </c>
      <c r="L239" s="6" t="n">
        <v>0</v>
      </c>
      <c r="M239" s="6" t="s">
        <f>=I239+J239+K239+L239</f>
      </c>
      <c r="N239" s="6"/>
      <c r="O239" s="17"/>
    </row>
    <row collapsed="false" customFormat="false" customHeight="false" hidden="false" ht="12.1" outlineLevel="0" r="240">
      <c r="A240" s="21" t="n">
        <v>44077.430856481</v>
      </c>
      <c r="B240" s="17" t="s">
        <v>430</v>
      </c>
      <c r="C240" s="17" t="s">
        <v>431</v>
      </c>
      <c r="D240" s="17" t="s">
        <v>267</v>
      </c>
      <c r="E240" s="17" t="s">
        <v>432</v>
      </c>
      <c r="F240" s="17" t="s">
        <v>19</v>
      </c>
      <c r="G240" s="7" t="n">
        <v>24</v>
      </c>
      <c r="H240" s="6" t="n">
        <v>75.42</v>
      </c>
      <c r="I240" s="6" t="n">
        <v>-1810.08</v>
      </c>
      <c r="J240" s="6" t="n">
        <v>0</v>
      </c>
      <c r="K240" s="6" t="n">
        <v>0</v>
      </c>
      <c r="L240" s="6" t="n">
        <v>0</v>
      </c>
      <c r="M240" s="6"/>
      <c r="N240" s="6" t="s">
        <f>=I240+J240+K240+L240</f>
      </c>
      <c r="O240" s="17"/>
    </row>
    <row collapsed="false" customFormat="false" customHeight="false" hidden="false" ht="12.1" outlineLevel="0" r="241">
      <c r="A241" s="30" t="n">
        <v>44077.430856481</v>
      </c>
      <c r="B241" s="31" t="s">
        <v>434</v>
      </c>
      <c r="C241" s="31" t="s">
        <v>435</v>
      </c>
      <c r="D241" s="31" t="s">
        <v>270</v>
      </c>
      <c r="E241" s="31" t="s">
        <v>432</v>
      </c>
      <c r="F241" s="31" t="s">
        <v>19</v>
      </c>
      <c r="G241" s="32" t="n">
        <v>-24</v>
      </c>
      <c r="H241" s="33" t="n">
        <v>75.42</v>
      </c>
      <c r="I241" s="33" t="n">
        <v>1810.08</v>
      </c>
      <c r="J241" s="33" t="n">
        <v>0</v>
      </c>
      <c r="K241" s="33" t="n">
        <v>0</v>
      </c>
      <c r="L241" s="33" t="n">
        <v>0</v>
      </c>
      <c r="M241" s="33"/>
      <c r="N241" s="6" t="s">
        <f>=I241+J241+K241+L241</f>
      </c>
      <c r="O241" s="31"/>
    </row>
    <row collapsed="false" customFormat="false" customHeight="false" hidden="false" ht="12.1" outlineLevel="0" r="242">
      <c r="A242" s="26" t="n">
        <v>44078</v>
      </c>
      <c r="B242" s="27" t="s">
        <v>349</v>
      </c>
      <c r="C242" s="27" t="s">
        <v>350</v>
      </c>
      <c r="D242" s="27" t="s">
        <v>349</v>
      </c>
      <c r="E242" s="27" t="s">
        <v>349</v>
      </c>
      <c r="F242" s="27" t="s">
        <v>19</v>
      </c>
      <c r="G242" s="28" t="n">
        <v>1</v>
      </c>
      <c r="H242" s="29" t="n">
        <v>-1</v>
      </c>
      <c r="I242" s="29" t="n">
        <v>-290</v>
      </c>
      <c r="J242" s="29" t="n">
        <v>0</v>
      </c>
      <c r="K242" s="29" t="n">
        <v>0</v>
      </c>
      <c r="L242" s="29" t="n">
        <v>0</v>
      </c>
      <c r="M242" s="29"/>
      <c r="N242" s="6" t="s">
        <f>=I242+J242+K242+L242</f>
      </c>
      <c r="O242" s="27"/>
    </row>
    <row collapsed="false" customFormat="false" customHeight="false" hidden="false" ht="12.1" outlineLevel="0" r="243">
      <c r="A243" s="26" t="n">
        <v>44082.5009375</v>
      </c>
      <c r="B243" s="27" t="s">
        <v>370</v>
      </c>
      <c r="C243" s="27" t="s">
        <v>436</v>
      </c>
      <c r="D243" s="27" t="s">
        <v>370</v>
      </c>
      <c r="E243" s="27" t="s">
        <v>370</v>
      </c>
      <c r="F243" s="27" t="s">
        <v>19</v>
      </c>
      <c r="G243" s="28" t="n">
        <v>1</v>
      </c>
      <c r="H243" s="29" t="n">
        <v>-1</v>
      </c>
      <c r="I243" s="29" t="n">
        <v>-13</v>
      </c>
      <c r="J243" s="29" t="n">
        <v>0</v>
      </c>
      <c r="K243" s="29" t="n">
        <v>0</v>
      </c>
      <c r="L243" s="29" t="n">
        <v>0</v>
      </c>
      <c r="M243" s="29"/>
      <c r="N243" s="6" t="s">
        <f>=I243+J243+K243+L243</f>
      </c>
      <c r="O243" s="27"/>
    </row>
    <row collapsed="false" customFormat="false" customHeight="false" hidden="false" ht="12.1" outlineLevel="0" r="244">
      <c r="A244" s="22" t="n">
        <v>44082.5009375</v>
      </c>
      <c r="B244" s="23" t="s">
        <v>372</v>
      </c>
      <c r="C244" s="23" t="s">
        <v>437</v>
      </c>
      <c r="D244" s="23" t="s">
        <v>372</v>
      </c>
      <c r="E244" s="23" t="s">
        <v>372</v>
      </c>
      <c r="F244" s="23" t="s">
        <v>19</v>
      </c>
      <c r="G244" s="24" t="n">
        <v>1</v>
      </c>
      <c r="H244" s="25" t="n">
        <v>1</v>
      </c>
      <c r="I244" s="25" t="n">
        <v>100</v>
      </c>
      <c r="J244" s="25" t="n">
        <v>0</v>
      </c>
      <c r="K244" s="25" t="n">
        <v>0</v>
      </c>
      <c r="L244" s="25" t="n">
        <v>0</v>
      </c>
      <c r="M244" s="25"/>
      <c r="N244" s="6" t="s">
        <f>=I244+J244+K244+L244</f>
      </c>
      <c r="O244" s="23"/>
    </row>
    <row collapsed="false" customFormat="false" customHeight="false" hidden="false" ht="12.1" outlineLevel="0" r="245">
      <c r="A245" s="26" t="n">
        <v>44090.903229167</v>
      </c>
      <c r="B245" s="27" t="s">
        <v>370</v>
      </c>
      <c r="C245" s="27" t="s">
        <v>438</v>
      </c>
      <c r="D245" s="27" t="s">
        <v>370</v>
      </c>
      <c r="E245" s="27" t="s">
        <v>370</v>
      </c>
      <c r="F245" s="27" t="s">
        <v>19</v>
      </c>
      <c r="G245" s="28" t="n">
        <v>1</v>
      </c>
      <c r="H245" s="29" t="n">
        <v>-1</v>
      </c>
      <c r="I245" s="29" t="n">
        <v>-10</v>
      </c>
      <c r="J245" s="29" t="n">
        <v>0</v>
      </c>
      <c r="K245" s="29" t="n">
        <v>0</v>
      </c>
      <c r="L245" s="29" t="n">
        <v>0</v>
      </c>
      <c r="M245" s="29"/>
      <c r="N245" s="6" t="s">
        <f>=I245+J245+K245+L245</f>
      </c>
      <c r="O245" s="27"/>
    </row>
    <row collapsed="false" customFormat="false" customHeight="false" hidden="false" ht="12.1" outlineLevel="0" r="246">
      <c r="A246" s="22" t="n">
        <v>44090.903229167</v>
      </c>
      <c r="B246" s="23" t="s">
        <v>372</v>
      </c>
      <c r="C246" s="23" t="s">
        <v>439</v>
      </c>
      <c r="D246" s="23" t="s">
        <v>372</v>
      </c>
      <c r="E246" s="23" t="s">
        <v>372</v>
      </c>
      <c r="F246" s="23" t="s">
        <v>19</v>
      </c>
      <c r="G246" s="24" t="n">
        <v>1</v>
      </c>
      <c r="H246" s="25" t="n">
        <v>1</v>
      </c>
      <c r="I246" s="25" t="n">
        <v>77.2</v>
      </c>
      <c r="J246" s="25" t="n">
        <v>0</v>
      </c>
      <c r="K246" s="25" t="n">
        <v>0</v>
      </c>
      <c r="L246" s="25" t="n">
        <v>0</v>
      </c>
      <c r="M246" s="25"/>
      <c r="N246" s="6" t="s">
        <f>=I246+J246+K246+L246</f>
      </c>
      <c r="O246" s="23"/>
    </row>
    <row collapsed="false" customFormat="false" customHeight="false" hidden="false" ht="12.1" outlineLevel="0" r="247">
      <c r="A247" s="30" t="n">
        <v>44096.75462963</v>
      </c>
      <c r="B247" s="31" t="s">
        <v>273</v>
      </c>
      <c r="C247" s="31" t="s">
        <v>353</v>
      </c>
      <c r="D247" s="31" t="s">
        <v>270</v>
      </c>
      <c r="E247" s="31" t="s">
        <v>352</v>
      </c>
      <c r="F247" s="31" t="s">
        <v>19</v>
      </c>
      <c r="G247" s="32" t="n">
        <v>-500</v>
      </c>
      <c r="H247" s="33" t="n">
        <v>5.69</v>
      </c>
      <c r="I247" s="33" t="n">
        <v>2845</v>
      </c>
      <c r="J247" s="33" t="n">
        <v>0</v>
      </c>
      <c r="K247" s="33" t="n">
        <v>0</v>
      </c>
      <c r="L247" s="33" t="n">
        <v>0</v>
      </c>
      <c r="M247" s="33"/>
      <c r="N247" s="6" t="s">
        <f>=I247+J247+K247+L247</f>
      </c>
      <c r="O247" s="31"/>
    </row>
    <row collapsed="false" customFormat="false" customHeight="false" hidden="false" ht="12.1" outlineLevel="0" r="248">
      <c r="A248" s="30" t="n">
        <v>44096.75462963</v>
      </c>
      <c r="B248" s="31" t="s">
        <v>273</v>
      </c>
      <c r="C248" s="31" t="s">
        <v>353</v>
      </c>
      <c r="D248" s="31" t="s">
        <v>270</v>
      </c>
      <c r="E248" s="31" t="s">
        <v>352</v>
      </c>
      <c r="F248" s="31" t="s">
        <v>19</v>
      </c>
      <c r="G248" s="32" t="n">
        <v>-180</v>
      </c>
      <c r="H248" s="33" t="n">
        <v>5.69</v>
      </c>
      <c r="I248" s="33" t="n">
        <v>1024.2</v>
      </c>
      <c r="J248" s="33" t="n">
        <v>0</v>
      </c>
      <c r="K248" s="33" t="n">
        <v>0</v>
      </c>
      <c r="L248" s="33" t="n">
        <v>0</v>
      </c>
      <c r="M248" s="33"/>
      <c r="N248" s="6" t="s">
        <f>=I248+J248+K248+L248</f>
      </c>
      <c r="O248" s="31"/>
    </row>
    <row collapsed="false" customFormat="false" customHeight="false" hidden="false" ht="12.1" outlineLevel="0" r="249">
      <c r="A249" s="30" t="n">
        <v>44096.75462963</v>
      </c>
      <c r="B249" s="31" t="s">
        <v>273</v>
      </c>
      <c r="C249" s="31" t="s">
        <v>353</v>
      </c>
      <c r="D249" s="31" t="s">
        <v>270</v>
      </c>
      <c r="E249" s="31" t="s">
        <v>352</v>
      </c>
      <c r="F249" s="31" t="s">
        <v>19</v>
      </c>
      <c r="G249" s="32" t="n">
        <v>-3797</v>
      </c>
      <c r="H249" s="33" t="n">
        <v>5.69</v>
      </c>
      <c r="I249" s="33" t="n">
        <v>21604.93</v>
      </c>
      <c r="J249" s="33" t="n">
        <v>0</v>
      </c>
      <c r="K249" s="33" t="n">
        <v>0</v>
      </c>
      <c r="L249" s="33" t="n">
        <v>0</v>
      </c>
      <c r="M249" s="33"/>
      <c r="N249" s="6" t="s">
        <f>=I249+J249+K249+L249</f>
      </c>
      <c r="O249" s="31"/>
    </row>
    <row collapsed="false" customFormat="false" customHeight="false" hidden="false" ht="12.1" outlineLevel="0" r="250">
      <c r="A250" s="30" t="n">
        <v>44096.75462963</v>
      </c>
      <c r="B250" s="31" t="s">
        <v>273</v>
      </c>
      <c r="C250" s="31" t="s">
        <v>353</v>
      </c>
      <c r="D250" s="31" t="s">
        <v>270</v>
      </c>
      <c r="E250" s="31" t="s">
        <v>352</v>
      </c>
      <c r="F250" s="31" t="s">
        <v>19</v>
      </c>
      <c r="G250" s="32" t="n">
        <v>-1000</v>
      </c>
      <c r="H250" s="33" t="n">
        <v>5.69</v>
      </c>
      <c r="I250" s="33" t="n">
        <v>5690</v>
      </c>
      <c r="J250" s="33" t="n">
        <v>0</v>
      </c>
      <c r="K250" s="33" t="n">
        <v>0</v>
      </c>
      <c r="L250" s="33" t="n">
        <v>0</v>
      </c>
      <c r="M250" s="33"/>
      <c r="N250" s="6" t="s">
        <f>=I250+J250+K250+L250</f>
      </c>
      <c r="O250" s="31"/>
    </row>
    <row collapsed="false" customFormat="false" customHeight="false" hidden="false" ht="12.1" outlineLevel="0" r="251">
      <c r="A251" s="30" t="n">
        <v>44096.75462963</v>
      </c>
      <c r="B251" s="31" t="s">
        <v>273</v>
      </c>
      <c r="C251" s="31" t="s">
        <v>353</v>
      </c>
      <c r="D251" s="31" t="s">
        <v>270</v>
      </c>
      <c r="E251" s="31" t="s">
        <v>352</v>
      </c>
      <c r="F251" s="31" t="s">
        <v>19</v>
      </c>
      <c r="G251" s="32" t="n">
        <v>-20</v>
      </c>
      <c r="H251" s="33" t="n">
        <v>5.69</v>
      </c>
      <c r="I251" s="33" t="n">
        <v>113.8</v>
      </c>
      <c r="J251" s="33" t="n">
        <v>0</v>
      </c>
      <c r="K251" s="33" t="n">
        <v>0</v>
      </c>
      <c r="L251" s="33" t="n">
        <v>0</v>
      </c>
      <c r="M251" s="33"/>
      <c r="N251" s="6" t="s">
        <f>=I251+J251+K251+L251</f>
      </c>
      <c r="O251" s="31"/>
    </row>
    <row collapsed="false" customFormat="false" customHeight="false" hidden="false" ht="12.1" outlineLevel="0" r="252">
      <c r="A252" s="30" t="n">
        <v>44096.75462963</v>
      </c>
      <c r="B252" s="31" t="s">
        <v>273</v>
      </c>
      <c r="C252" s="31" t="s">
        <v>353</v>
      </c>
      <c r="D252" s="31" t="s">
        <v>270</v>
      </c>
      <c r="E252" s="31" t="s">
        <v>352</v>
      </c>
      <c r="F252" s="31" t="s">
        <v>19</v>
      </c>
      <c r="G252" s="32" t="n">
        <v>-430</v>
      </c>
      <c r="H252" s="33" t="n">
        <v>5.69</v>
      </c>
      <c r="I252" s="33" t="n">
        <v>2446.7</v>
      </c>
      <c r="J252" s="33" t="n">
        <v>0</v>
      </c>
      <c r="K252" s="33" t="n">
        <v>0</v>
      </c>
      <c r="L252" s="33" t="n">
        <v>0</v>
      </c>
      <c r="M252" s="33"/>
      <c r="N252" s="6" t="s">
        <f>=I252+J252+K252+L252</f>
      </c>
      <c r="O252" s="31"/>
    </row>
    <row collapsed="false" customFormat="false" customHeight="false" hidden="false" ht="12.1" outlineLevel="0" r="253">
      <c r="A253" s="30" t="n">
        <v>44096.75462963</v>
      </c>
      <c r="B253" s="31" t="s">
        <v>273</v>
      </c>
      <c r="C253" s="31" t="s">
        <v>353</v>
      </c>
      <c r="D253" s="31" t="s">
        <v>270</v>
      </c>
      <c r="E253" s="31" t="s">
        <v>352</v>
      </c>
      <c r="F253" s="31" t="s">
        <v>19</v>
      </c>
      <c r="G253" s="32" t="n">
        <v>-1600</v>
      </c>
      <c r="H253" s="33" t="n">
        <v>5.69</v>
      </c>
      <c r="I253" s="33" t="n">
        <v>9104</v>
      </c>
      <c r="J253" s="33" t="n">
        <v>0</v>
      </c>
      <c r="K253" s="33" t="n">
        <v>0</v>
      </c>
      <c r="L253" s="33" t="n">
        <v>0</v>
      </c>
      <c r="M253" s="33"/>
      <c r="N253" s="6" t="s">
        <f>=I253+J253+K253+L253</f>
      </c>
      <c r="O253" s="31"/>
    </row>
    <row collapsed="false" customFormat="false" customHeight="false" hidden="false" ht="12.1" outlineLevel="0" r="254">
      <c r="A254" s="30" t="n">
        <v>44096.75462963</v>
      </c>
      <c r="B254" s="31" t="s">
        <v>273</v>
      </c>
      <c r="C254" s="31" t="s">
        <v>353</v>
      </c>
      <c r="D254" s="31" t="s">
        <v>270</v>
      </c>
      <c r="E254" s="31" t="s">
        <v>352</v>
      </c>
      <c r="F254" s="31" t="s">
        <v>19</v>
      </c>
      <c r="G254" s="32" t="n">
        <v>-360</v>
      </c>
      <c r="H254" s="33" t="n">
        <v>5.69</v>
      </c>
      <c r="I254" s="33" t="n">
        <v>2048.4</v>
      </c>
      <c r="J254" s="33" t="n">
        <v>0</v>
      </c>
      <c r="K254" s="33" t="n">
        <v>0</v>
      </c>
      <c r="L254" s="33" t="n">
        <v>0</v>
      </c>
      <c r="M254" s="33"/>
      <c r="N254" s="6" t="s">
        <f>=I254+J254+K254+L254</f>
      </c>
      <c r="O254" s="31"/>
    </row>
    <row collapsed="false" customFormat="false" customHeight="false" hidden="false" ht="12.1" outlineLevel="0" r="255">
      <c r="A255" s="30" t="n">
        <v>44096.75462963</v>
      </c>
      <c r="B255" s="31" t="s">
        <v>273</v>
      </c>
      <c r="C255" s="31" t="s">
        <v>353</v>
      </c>
      <c r="D255" s="31" t="s">
        <v>270</v>
      </c>
      <c r="E255" s="31" t="s">
        <v>352</v>
      </c>
      <c r="F255" s="31" t="s">
        <v>19</v>
      </c>
      <c r="G255" s="32" t="n">
        <v>-1033</v>
      </c>
      <c r="H255" s="33" t="n">
        <v>5.692</v>
      </c>
      <c r="I255" s="33" t="n">
        <v>5879.84</v>
      </c>
      <c r="J255" s="33" t="n">
        <v>0</v>
      </c>
      <c r="K255" s="33" t="n">
        <v>0</v>
      </c>
      <c r="L255" s="33" t="n">
        <v>0</v>
      </c>
      <c r="M255" s="33"/>
      <c r="N255" s="6" t="s">
        <f>=I255+J255+K255+L255</f>
      </c>
      <c r="O255" s="31"/>
    </row>
    <row collapsed="false" customFormat="false" customHeight="false" hidden="false" ht="12.1" outlineLevel="0" r="256">
      <c r="A256" s="30" t="n">
        <v>44096.75462963</v>
      </c>
      <c r="B256" s="31" t="s">
        <v>273</v>
      </c>
      <c r="C256" s="31" t="s">
        <v>353</v>
      </c>
      <c r="D256" s="31" t="s">
        <v>270</v>
      </c>
      <c r="E256" s="31" t="s">
        <v>352</v>
      </c>
      <c r="F256" s="31" t="s">
        <v>19</v>
      </c>
      <c r="G256" s="32" t="n">
        <v>-80</v>
      </c>
      <c r="H256" s="33" t="n">
        <v>5.69</v>
      </c>
      <c r="I256" s="33" t="n">
        <v>455.2</v>
      </c>
      <c r="J256" s="33" t="n">
        <v>0</v>
      </c>
      <c r="K256" s="33" t="n">
        <v>0</v>
      </c>
      <c r="L256" s="33" t="n">
        <v>0</v>
      </c>
      <c r="M256" s="33"/>
      <c r="N256" s="6" t="s">
        <f>=I256+J256+K256+L256</f>
      </c>
      <c r="O256" s="31"/>
    </row>
    <row collapsed="false" customFormat="false" customHeight="false" hidden="false" ht="12.1" outlineLevel="0" r="257">
      <c r="A257" s="30" t="n">
        <v>44096.754918981</v>
      </c>
      <c r="B257" s="31" t="s">
        <v>307</v>
      </c>
      <c r="C257" s="31" t="s">
        <v>419</v>
      </c>
      <c r="D257" s="31" t="s">
        <v>270</v>
      </c>
      <c r="E257" s="31" t="s">
        <v>352</v>
      </c>
      <c r="F257" s="31" t="s">
        <v>19</v>
      </c>
      <c r="G257" s="32" t="n">
        <v>-1</v>
      </c>
      <c r="H257" s="33" t="n">
        <v>1378</v>
      </c>
      <c r="I257" s="33" t="n">
        <v>1378</v>
      </c>
      <c r="J257" s="33" t="n">
        <v>0</v>
      </c>
      <c r="K257" s="33" t="n">
        <v>-0.69</v>
      </c>
      <c r="L257" s="33" t="n">
        <v>0</v>
      </c>
      <c r="M257" s="33"/>
      <c r="N257" s="6" t="s">
        <f>=I257+J257+K257+L257</f>
      </c>
      <c r="O257" s="31"/>
    </row>
    <row collapsed="false" customFormat="false" customHeight="false" hidden="false" ht="12.1" outlineLevel="0" r="258">
      <c r="A258" s="30" t="n">
        <v>44096.754918981</v>
      </c>
      <c r="B258" s="31" t="s">
        <v>307</v>
      </c>
      <c r="C258" s="31" t="s">
        <v>419</v>
      </c>
      <c r="D258" s="31" t="s">
        <v>270</v>
      </c>
      <c r="E258" s="31" t="s">
        <v>352</v>
      </c>
      <c r="F258" s="31" t="s">
        <v>19</v>
      </c>
      <c r="G258" s="32" t="n">
        <v>-34</v>
      </c>
      <c r="H258" s="33" t="n">
        <v>1377.5</v>
      </c>
      <c r="I258" s="33" t="n">
        <v>46835</v>
      </c>
      <c r="J258" s="33" t="n">
        <v>0</v>
      </c>
      <c r="K258" s="33" t="n">
        <v>-23.42</v>
      </c>
      <c r="L258" s="33" t="n">
        <v>0</v>
      </c>
      <c r="M258" s="33"/>
      <c r="N258" s="6" t="s">
        <f>=I258+J258+K258+L258</f>
      </c>
      <c r="O258" s="31"/>
    </row>
    <row collapsed="false" customFormat="false" customHeight="false" hidden="false" ht="12.1" outlineLevel="0" r="259">
      <c r="A259" s="21" t="n">
        <v>44099.422013889</v>
      </c>
      <c r="B259" s="17" t="s">
        <v>21</v>
      </c>
      <c r="C259" s="17" t="s">
        <v>382</v>
      </c>
      <c r="D259" s="17" t="s">
        <v>267</v>
      </c>
      <c r="E259" s="17" t="s">
        <v>17</v>
      </c>
      <c r="F259" s="17" t="s">
        <v>19</v>
      </c>
      <c r="G259" s="7" t="n">
        <v>430</v>
      </c>
      <c r="H259" s="6" t="n">
        <v>229.09</v>
      </c>
      <c r="I259" s="6" t="n">
        <v>-98508.7</v>
      </c>
      <c r="J259" s="6" t="n">
        <v>0</v>
      </c>
      <c r="K259" s="6" t="n">
        <v>-49.25</v>
      </c>
      <c r="L259" s="6" t="n">
        <v>0</v>
      </c>
      <c r="M259" s="6"/>
      <c r="N259" s="6" t="s">
        <f>=I259+J259+K259+L259</f>
      </c>
      <c r="O259" s="17"/>
    </row>
    <row collapsed="false" customFormat="false" customHeight="false" hidden="false" ht="12.1" outlineLevel="0" r="260">
      <c r="A260" s="22" t="n">
        <v>44099.422037037</v>
      </c>
      <c r="B260" s="23" t="s">
        <v>347</v>
      </c>
      <c r="C260" s="23" t="s">
        <v>89</v>
      </c>
      <c r="D260" s="23" t="s">
        <v>347</v>
      </c>
      <c r="E260" s="23" t="s">
        <v>347</v>
      </c>
      <c r="F260" s="23" t="s">
        <v>19</v>
      </c>
      <c r="G260" s="24" t="n">
        <v>1</v>
      </c>
      <c r="H260" s="25" t="n">
        <v>1</v>
      </c>
      <c r="I260" s="25" t="n">
        <v>98863.41</v>
      </c>
      <c r="J260" s="25" t="n">
        <v>0</v>
      </c>
      <c r="K260" s="25" t="n">
        <v>0</v>
      </c>
      <c r="L260" s="25" t="n">
        <v>0</v>
      </c>
      <c r="M260" s="25"/>
      <c r="N260" s="6" t="s">
        <f>=I260+J260+K260+L260</f>
      </c>
      <c r="O260" s="23"/>
    </row>
    <row collapsed="false" customFormat="false" customHeight="false" hidden="false" ht="12.1" outlineLevel="0" r="261">
      <c r="A261" s="26" t="n">
        <v>44099.760706019</v>
      </c>
      <c r="B261" s="27" t="s">
        <v>370</v>
      </c>
      <c r="C261" s="27" t="s">
        <v>374</v>
      </c>
      <c r="D261" s="27" t="s">
        <v>370</v>
      </c>
      <c r="E261" s="27" t="s">
        <v>370</v>
      </c>
      <c r="F261" s="27" t="s">
        <v>19</v>
      </c>
      <c r="G261" s="28" t="n">
        <v>1</v>
      </c>
      <c r="H261" s="29" t="n">
        <v>-1</v>
      </c>
      <c r="I261" s="29" t="n">
        <v>-176</v>
      </c>
      <c r="J261" s="29" t="n">
        <v>0</v>
      </c>
      <c r="K261" s="29" t="n">
        <v>0</v>
      </c>
      <c r="L261" s="29" t="n">
        <v>0</v>
      </c>
      <c r="M261" s="29"/>
      <c r="N261" s="6" t="s">
        <f>=I261+J261+K261+L261</f>
      </c>
      <c r="O261" s="27"/>
    </row>
    <row collapsed="false" customFormat="false" customHeight="false" hidden="false" ht="12.1" outlineLevel="0" r="262">
      <c r="A262" s="34" t="n">
        <v>44099.760706019</v>
      </c>
      <c r="B262" s="35" t="s">
        <v>375</v>
      </c>
      <c r="C262" s="35" t="s">
        <v>95</v>
      </c>
      <c r="D262" s="35" t="s">
        <v>375</v>
      </c>
      <c r="E262" s="35" t="s">
        <v>375</v>
      </c>
      <c r="F262" s="35" t="s">
        <v>19</v>
      </c>
      <c r="G262" s="36" t="n">
        <v>1</v>
      </c>
      <c r="H262" s="37" t="n">
        <v>-99324</v>
      </c>
      <c r="I262" s="37" t="n">
        <v>-99324</v>
      </c>
      <c r="J262" s="37" t="n">
        <v>0</v>
      </c>
      <c r="K262" s="37" t="n">
        <v>0</v>
      </c>
      <c r="L262" s="37" t="n">
        <v>0</v>
      </c>
      <c r="M262" s="37"/>
      <c r="N262" s="6" t="s">
        <f>=I262+J262+K262+L262</f>
      </c>
      <c r="O262" s="35"/>
    </row>
    <row collapsed="false" customFormat="false" customHeight="false" hidden="false" ht="12.1" outlineLevel="0" r="263">
      <c r="A263" s="22" t="n">
        <v>44104.648275463</v>
      </c>
      <c r="B263" s="23" t="s">
        <v>372</v>
      </c>
      <c r="C263" s="23" t="s">
        <v>440</v>
      </c>
      <c r="D263" s="23" t="s">
        <v>372</v>
      </c>
      <c r="E263" s="23" t="s">
        <v>372</v>
      </c>
      <c r="F263" s="23" t="s">
        <v>53</v>
      </c>
      <c r="G263" s="24" t="n">
        <v>1</v>
      </c>
      <c r="H263" s="25" t="n">
        <v>1</v>
      </c>
      <c r="I263" s="25" t="n">
        <v>0.8</v>
      </c>
      <c r="J263" s="25" t="n">
        <v>0</v>
      </c>
      <c r="K263" s="25" t="n">
        <v>0</v>
      </c>
      <c r="L263" s="25" t="n">
        <v>0</v>
      </c>
      <c r="M263" s="6" t="s">
        <f>=I263+J263+K263+L263</f>
      </c>
      <c r="N263" s="25"/>
      <c r="O263" s="23"/>
    </row>
    <row collapsed="false" customFormat="false" customHeight="false" hidden="false" ht="12.1" outlineLevel="0" r="264">
      <c r="A264" s="26" t="n">
        <v>44116.655173611</v>
      </c>
      <c r="B264" s="27" t="s">
        <v>370</v>
      </c>
      <c r="C264" s="27" t="s">
        <v>441</v>
      </c>
      <c r="D264" s="27" t="s">
        <v>370</v>
      </c>
      <c r="E264" s="27" t="s">
        <v>370</v>
      </c>
      <c r="F264" s="27" t="s">
        <v>19</v>
      </c>
      <c r="G264" s="28" t="n">
        <v>1</v>
      </c>
      <c r="H264" s="29" t="n">
        <v>-1</v>
      </c>
      <c r="I264" s="29" t="n">
        <v>-13</v>
      </c>
      <c r="J264" s="29" t="n">
        <v>0</v>
      </c>
      <c r="K264" s="29" t="n">
        <v>0</v>
      </c>
      <c r="L264" s="29" t="n">
        <v>0</v>
      </c>
      <c r="M264" s="29"/>
      <c r="N264" s="6" t="s">
        <f>=I264+J264+K264+L264</f>
      </c>
      <c r="O264" s="27"/>
    </row>
    <row collapsed="false" customFormat="false" customHeight="false" hidden="false" ht="12.1" outlineLevel="0" r="265">
      <c r="A265" s="22" t="n">
        <v>44116.655173611</v>
      </c>
      <c r="B265" s="23" t="s">
        <v>372</v>
      </c>
      <c r="C265" s="23" t="s">
        <v>442</v>
      </c>
      <c r="D265" s="23" t="s">
        <v>372</v>
      </c>
      <c r="E265" s="23" t="s">
        <v>372</v>
      </c>
      <c r="F265" s="23" t="s">
        <v>19</v>
      </c>
      <c r="G265" s="24" t="n">
        <v>1</v>
      </c>
      <c r="H265" s="25" t="n">
        <v>1</v>
      </c>
      <c r="I265" s="25" t="n">
        <v>100</v>
      </c>
      <c r="J265" s="25" t="n">
        <v>0</v>
      </c>
      <c r="K265" s="25" t="n">
        <v>0</v>
      </c>
      <c r="L265" s="25" t="n">
        <v>0</v>
      </c>
      <c r="M265" s="25"/>
      <c r="N265" s="6" t="s">
        <f>=I265+J265+K265+L265</f>
      </c>
      <c r="O265" s="23"/>
    </row>
    <row collapsed="false" customFormat="false" customHeight="false" hidden="false" ht="12.1" outlineLevel="0" r="266">
      <c r="A266" s="26" t="n">
        <v>44118.71474537</v>
      </c>
      <c r="B266" s="27" t="s">
        <v>370</v>
      </c>
      <c r="C266" s="27" t="s">
        <v>443</v>
      </c>
      <c r="D266" s="27" t="s">
        <v>370</v>
      </c>
      <c r="E266" s="27" t="s">
        <v>370</v>
      </c>
      <c r="F266" s="27" t="s">
        <v>19</v>
      </c>
      <c r="G266" s="28" t="n">
        <v>1</v>
      </c>
      <c r="H266" s="29" t="n">
        <v>-1</v>
      </c>
      <c r="I266" s="29" t="n">
        <v>-10</v>
      </c>
      <c r="J266" s="29" t="n">
        <v>0</v>
      </c>
      <c r="K266" s="29" t="n">
        <v>0</v>
      </c>
      <c r="L266" s="29" t="n">
        <v>0</v>
      </c>
      <c r="M266" s="29"/>
      <c r="N266" s="6" t="s">
        <f>=I266+J266+K266+L266</f>
      </c>
      <c r="O266" s="27"/>
    </row>
    <row collapsed="false" customFormat="false" customHeight="false" hidden="false" ht="12.1" outlineLevel="0" r="267">
      <c r="A267" s="22" t="n">
        <v>44118.71474537</v>
      </c>
      <c r="B267" s="23" t="s">
        <v>372</v>
      </c>
      <c r="C267" s="23" t="s">
        <v>444</v>
      </c>
      <c r="D267" s="23" t="s">
        <v>372</v>
      </c>
      <c r="E267" s="23" t="s">
        <v>372</v>
      </c>
      <c r="F267" s="23" t="s">
        <v>19</v>
      </c>
      <c r="G267" s="24" t="n">
        <v>1</v>
      </c>
      <c r="H267" s="25" t="n">
        <v>1</v>
      </c>
      <c r="I267" s="25" t="n">
        <v>80</v>
      </c>
      <c r="J267" s="25" t="n">
        <v>0</v>
      </c>
      <c r="K267" s="25" t="n">
        <v>0</v>
      </c>
      <c r="L267" s="25" t="n">
        <v>0</v>
      </c>
      <c r="M267" s="25"/>
      <c r="N267" s="6" t="s">
        <f>=I267+J267+K267+L267</f>
      </c>
      <c r="O267" s="23"/>
    </row>
    <row collapsed="false" customFormat="false" customHeight="false" hidden="false" ht="12.1" outlineLevel="0" r="268">
      <c r="A268" s="21" t="n">
        <v>44119.667604167</v>
      </c>
      <c r="B268" s="17" t="s">
        <v>288</v>
      </c>
      <c r="C268" s="17" t="s">
        <v>377</v>
      </c>
      <c r="D268" s="17" t="s">
        <v>267</v>
      </c>
      <c r="E268" s="17" t="s">
        <v>17</v>
      </c>
      <c r="F268" s="17" t="s">
        <v>19</v>
      </c>
      <c r="G268" s="7" t="n">
        <v>20</v>
      </c>
      <c r="H268" s="6" t="n">
        <v>94.25</v>
      </c>
      <c r="I268" s="6" t="n">
        <v>-1885</v>
      </c>
      <c r="J268" s="6" t="n">
        <v>0</v>
      </c>
      <c r="K268" s="6" t="n">
        <v>-0.94</v>
      </c>
      <c r="L268" s="6" t="n">
        <v>0</v>
      </c>
      <c r="M268" s="6"/>
      <c r="N268" s="6" t="s">
        <f>=I268+J268+K268+L268</f>
      </c>
      <c r="O268" s="17"/>
    </row>
    <row collapsed="false" customFormat="false" customHeight="false" hidden="false" ht="12.1" outlineLevel="0" r="269">
      <c r="A269" s="22" t="n">
        <v>44119.667835648</v>
      </c>
      <c r="B269" s="23" t="s">
        <v>347</v>
      </c>
      <c r="C269" s="23" t="s">
        <v>89</v>
      </c>
      <c r="D269" s="23" t="s">
        <v>347</v>
      </c>
      <c r="E269" s="23" t="s">
        <v>347</v>
      </c>
      <c r="F269" s="23" t="s">
        <v>19</v>
      </c>
      <c r="G269" s="24" t="n">
        <v>1</v>
      </c>
      <c r="H269" s="25" t="n">
        <v>1</v>
      </c>
      <c r="I269" s="25" t="n">
        <v>2181.75</v>
      </c>
      <c r="J269" s="25" t="n">
        <v>0</v>
      </c>
      <c r="K269" s="25" t="n">
        <v>0</v>
      </c>
      <c r="L269" s="25" t="n">
        <v>0</v>
      </c>
      <c r="M269" s="25"/>
      <c r="N269" s="6" t="s">
        <f>=I269+J269+K269+L269</f>
      </c>
      <c r="O269" s="23"/>
    </row>
    <row collapsed="false" customFormat="false" customHeight="false" hidden="false" ht="12.1" outlineLevel="0" r="270">
      <c r="A270" s="21" t="n">
        <v>44119.669293981</v>
      </c>
      <c r="B270" s="17" t="s">
        <v>36</v>
      </c>
      <c r="C270" s="17" t="s">
        <v>390</v>
      </c>
      <c r="D270" s="17" t="s">
        <v>267</v>
      </c>
      <c r="E270" s="17" t="s">
        <v>17</v>
      </c>
      <c r="F270" s="17" t="s">
        <v>19</v>
      </c>
      <c r="G270" s="7" t="n">
        <v>10</v>
      </c>
      <c r="H270" s="6" t="n">
        <v>150.18</v>
      </c>
      <c r="I270" s="6" t="n">
        <v>-1501.8</v>
      </c>
      <c r="J270" s="6" t="n">
        <v>0</v>
      </c>
      <c r="K270" s="6" t="n">
        <v>-0.75</v>
      </c>
      <c r="L270" s="6" t="n">
        <v>0</v>
      </c>
      <c r="M270" s="6"/>
      <c r="N270" s="6" t="s">
        <f>=I270+J270+K270+L270</f>
      </c>
      <c r="O270" s="17"/>
    </row>
    <row collapsed="false" customFormat="false" customHeight="false" hidden="false" ht="12.1" outlineLevel="0" r="271">
      <c r="A271" s="22" t="n">
        <v>44119.670960648</v>
      </c>
      <c r="B271" s="23" t="s">
        <v>347</v>
      </c>
      <c r="C271" s="23" t="s">
        <v>89</v>
      </c>
      <c r="D271" s="23" t="s">
        <v>347</v>
      </c>
      <c r="E271" s="23" t="s">
        <v>347</v>
      </c>
      <c r="F271" s="23" t="s">
        <v>19</v>
      </c>
      <c r="G271" s="24" t="n">
        <v>1</v>
      </c>
      <c r="H271" s="25" t="n">
        <v>1</v>
      </c>
      <c r="I271" s="25" t="n">
        <v>1507.16</v>
      </c>
      <c r="J271" s="25" t="n">
        <v>0</v>
      </c>
      <c r="K271" s="25" t="n">
        <v>0</v>
      </c>
      <c r="L271" s="25" t="n">
        <v>0</v>
      </c>
      <c r="M271" s="25"/>
      <c r="N271" s="6" t="s">
        <f>=I271+J271+K271+L271</f>
      </c>
      <c r="O271" s="23"/>
    </row>
    <row collapsed="false" customFormat="false" customHeight="false" hidden="false" ht="12.1" outlineLevel="0" r="272">
      <c r="A272" s="26" t="n">
        <v>44119.751412037</v>
      </c>
      <c r="B272" s="27" t="s">
        <v>370</v>
      </c>
      <c r="C272" s="27" t="s">
        <v>445</v>
      </c>
      <c r="D272" s="27" t="s">
        <v>370</v>
      </c>
      <c r="E272" s="27" t="s">
        <v>370</v>
      </c>
      <c r="F272" s="27" t="s">
        <v>19</v>
      </c>
      <c r="G272" s="28" t="n">
        <v>1</v>
      </c>
      <c r="H272" s="29" t="n">
        <v>-1</v>
      </c>
      <c r="I272" s="29" t="n">
        <v>-2</v>
      </c>
      <c r="J272" s="29" t="n">
        <v>0</v>
      </c>
      <c r="K272" s="29" t="n">
        <v>0</v>
      </c>
      <c r="L272" s="29" t="n">
        <v>0</v>
      </c>
      <c r="M272" s="29"/>
      <c r="N272" s="6" t="s">
        <f>=I272+J272+K272+L272</f>
      </c>
      <c r="O272" s="27"/>
    </row>
    <row collapsed="false" customFormat="false" customHeight="false" hidden="false" ht="12.1" outlineLevel="0" r="273">
      <c r="A273" s="22" t="n">
        <v>44119.751412037</v>
      </c>
      <c r="B273" s="23" t="s">
        <v>372</v>
      </c>
      <c r="C273" s="23" t="s">
        <v>446</v>
      </c>
      <c r="D273" s="23" t="s">
        <v>372</v>
      </c>
      <c r="E273" s="23" t="s">
        <v>372</v>
      </c>
      <c r="F273" s="23" t="s">
        <v>19</v>
      </c>
      <c r="G273" s="24" t="n">
        <v>1</v>
      </c>
      <c r="H273" s="25" t="n">
        <v>1</v>
      </c>
      <c r="I273" s="25" t="n">
        <v>23.21</v>
      </c>
      <c r="J273" s="25" t="n">
        <v>0</v>
      </c>
      <c r="K273" s="25" t="n">
        <v>0</v>
      </c>
      <c r="L273" s="25" t="n">
        <v>0</v>
      </c>
      <c r="M273" s="25"/>
      <c r="N273" s="6" t="s">
        <f>=I273+J273+K273+L273</f>
      </c>
      <c r="O273" s="23"/>
    </row>
    <row collapsed="false" customFormat="false" customHeight="false" hidden="false" ht="12.1" outlineLevel="0" r="274">
      <c r="A274" s="26" t="n">
        <v>44123</v>
      </c>
      <c r="B274" s="27" t="s">
        <v>349</v>
      </c>
      <c r="C274" s="27" t="s">
        <v>350</v>
      </c>
      <c r="D274" s="27" t="s">
        <v>349</v>
      </c>
      <c r="E274" s="27" t="s">
        <v>349</v>
      </c>
      <c r="F274" s="27" t="s">
        <v>19</v>
      </c>
      <c r="G274" s="28" t="n">
        <v>1</v>
      </c>
      <c r="H274" s="29" t="n">
        <v>-1</v>
      </c>
      <c r="I274" s="29" t="n">
        <v>-290</v>
      </c>
      <c r="J274" s="29" t="n">
        <v>0</v>
      </c>
      <c r="K274" s="29" t="n">
        <v>0</v>
      </c>
      <c r="L274" s="29" t="n">
        <v>0</v>
      </c>
      <c r="M274" s="29"/>
      <c r="N274" s="6" t="s">
        <f>=I274+J274+K274+L274</f>
      </c>
      <c r="O274" s="27"/>
    </row>
    <row collapsed="false" customFormat="false" customHeight="false" hidden="false" ht="12.1" outlineLevel="0" r="275">
      <c r="A275" s="21" t="n">
        <v>44123.455856481</v>
      </c>
      <c r="B275" s="17" t="s">
        <v>309</v>
      </c>
      <c r="C275" s="17" t="s">
        <v>433</v>
      </c>
      <c r="D275" s="17" t="s">
        <v>267</v>
      </c>
      <c r="E275" s="17" t="s">
        <v>352</v>
      </c>
      <c r="F275" s="17" t="s">
        <v>53</v>
      </c>
      <c r="G275" s="7" t="n">
        <v>10</v>
      </c>
      <c r="H275" s="6" t="n">
        <v>0.0876</v>
      </c>
      <c r="I275" s="6" t="n">
        <v>-0.88</v>
      </c>
      <c r="J275" s="6" t="n">
        <v>0</v>
      </c>
      <c r="K275" s="6" t="n">
        <v>0</v>
      </c>
      <c r="L275" s="6" t="n">
        <v>0</v>
      </c>
      <c r="M275" s="6" t="s">
        <f>=I275+J275+K275+L275</f>
      </c>
      <c r="N275" s="6"/>
      <c r="O275" s="17"/>
    </row>
    <row collapsed="false" customFormat="false" customHeight="false" hidden="false" ht="12.1" outlineLevel="0" r="276">
      <c r="A276" s="21" t="n">
        <v>44123.461238426</v>
      </c>
      <c r="B276" s="17" t="s">
        <v>430</v>
      </c>
      <c r="C276" s="17" t="s">
        <v>431</v>
      </c>
      <c r="D276" s="17" t="s">
        <v>267</v>
      </c>
      <c r="E276" s="17" t="s">
        <v>432</v>
      </c>
      <c r="F276" s="17" t="s">
        <v>19</v>
      </c>
      <c r="G276" s="7" t="n">
        <v>7</v>
      </c>
      <c r="H276" s="6" t="n">
        <v>78.0375</v>
      </c>
      <c r="I276" s="6" t="n">
        <v>-546.26</v>
      </c>
      <c r="J276" s="6" t="n">
        <v>0</v>
      </c>
      <c r="K276" s="6" t="n">
        <v>-0.27</v>
      </c>
      <c r="L276" s="6" t="n">
        <v>0</v>
      </c>
      <c r="M276" s="6"/>
      <c r="N276" s="6" t="s">
        <f>=I276+J276+K276+L276</f>
      </c>
      <c r="O276" s="17"/>
    </row>
    <row collapsed="false" customFormat="false" customHeight="false" hidden="false" ht="12.1" outlineLevel="0" r="277">
      <c r="A277" s="21" t="n">
        <v>44123.461435185</v>
      </c>
      <c r="B277" s="17" t="s">
        <v>309</v>
      </c>
      <c r="C277" s="17" t="s">
        <v>433</v>
      </c>
      <c r="D277" s="17" t="s">
        <v>267</v>
      </c>
      <c r="E277" s="17" t="s">
        <v>352</v>
      </c>
      <c r="F277" s="17" t="s">
        <v>53</v>
      </c>
      <c r="G277" s="7" t="n">
        <v>80</v>
      </c>
      <c r="H277" s="6" t="n">
        <v>0.0876</v>
      </c>
      <c r="I277" s="6" t="n">
        <v>-7.01</v>
      </c>
      <c r="J277" s="6" t="n">
        <v>0</v>
      </c>
      <c r="K277" s="6" t="n">
        <v>0</v>
      </c>
      <c r="L277" s="6" t="n">
        <v>0</v>
      </c>
      <c r="M277" s="6" t="s">
        <f>=I277+J277+K277+L277</f>
      </c>
      <c r="N277" s="6"/>
      <c r="O277" s="17"/>
    </row>
    <row collapsed="false" customFormat="false" customHeight="false" hidden="false" ht="12.1" outlineLevel="0" r="278">
      <c r="A278" s="26" t="n">
        <v>44124.669421296</v>
      </c>
      <c r="B278" s="27" t="s">
        <v>370</v>
      </c>
      <c r="C278" s="27" t="s">
        <v>447</v>
      </c>
      <c r="D278" s="27" t="s">
        <v>370</v>
      </c>
      <c r="E278" s="27" t="s">
        <v>370</v>
      </c>
      <c r="F278" s="27" t="s">
        <v>19</v>
      </c>
      <c r="G278" s="28" t="n">
        <v>1</v>
      </c>
      <c r="H278" s="29" t="n">
        <v>-1</v>
      </c>
      <c r="I278" s="29" t="n">
        <v>-11</v>
      </c>
      <c r="J278" s="29" t="n">
        <v>0</v>
      </c>
      <c r="K278" s="29" t="n">
        <v>0</v>
      </c>
      <c r="L278" s="29" t="n">
        <v>0</v>
      </c>
      <c r="M278" s="29"/>
      <c r="N278" s="6" t="s">
        <f>=I278+J278+K278+L278</f>
      </c>
      <c r="O278" s="27"/>
    </row>
    <row collapsed="false" customFormat="false" customHeight="false" hidden="false" ht="12.1" outlineLevel="0" r="279">
      <c r="A279" s="22" t="n">
        <v>44124.669421296</v>
      </c>
      <c r="B279" s="23" t="s">
        <v>372</v>
      </c>
      <c r="C279" s="23" t="s">
        <v>448</v>
      </c>
      <c r="D279" s="23" t="s">
        <v>372</v>
      </c>
      <c r="E279" s="23" t="s">
        <v>372</v>
      </c>
      <c r="F279" s="23" t="s">
        <v>19</v>
      </c>
      <c r="G279" s="24" t="n">
        <v>1</v>
      </c>
      <c r="H279" s="25" t="n">
        <v>1</v>
      </c>
      <c r="I279" s="25" t="n">
        <v>89.3</v>
      </c>
      <c r="J279" s="25" t="n">
        <v>0</v>
      </c>
      <c r="K279" s="25" t="n">
        <v>0</v>
      </c>
      <c r="L279" s="25" t="n">
        <v>0</v>
      </c>
      <c r="M279" s="25"/>
      <c r="N279" s="6" t="s">
        <f>=I279+J279+K279+L279</f>
      </c>
      <c r="O279" s="23"/>
    </row>
    <row collapsed="false" customFormat="false" customHeight="false" hidden="false" ht="12.1" outlineLevel="0" r="280">
      <c r="A280" s="26" t="n">
        <v>44125.796481481</v>
      </c>
      <c r="B280" s="27" t="s">
        <v>370</v>
      </c>
      <c r="C280" s="27" t="s">
        <v>449</v>
      </c>
      <c r="D280" s="27" t="s">
        <v>370</v>
      </c>
      <c r="E280" s="27" t="s">
        <v>370</v>
      </c>
      <c r="F280" s="27" t="s">
        <v>19</v>
      </c>
      <c r="G280" s="28" t="n">
        <v>1</v>
      </c>
      <c r="H280" s="29" t="n">
        <v>-1</v>
      </c>
      <c r="I280" s="29" t="n">
        <v>-1086</v>
      </c>
      <c r="J280" s="29" t="n">
        <v>0</v>
      </c>
      <c r="K280" s="29" t="n">
        <v>0</v>
      </c>
      <c r="L280" s="29" t="n">
        <v>0</v>
      </c>
      <c r="M280" s="29"/>
      <c r="N280" s="6" t="s">
        <f>=I280+J280+K280+L280</f>
      </c>
      <c r="O280" s="27"/>
    </row>
    <row collapsed="false" customFormat="false" customHeight="false" hidden="false" ht="12.1" outlineLevel="0" r="281">
      <c r="A281" s="22" t="n">
        <v>44125.796481481</v>
      </c>
      <c r="B281" s="23" t="s">
        <v>372</v>
      </c>
      <c r="C281" s="23" t="s">
        <v>450</v>
      </c>
      <c r="D281" s="23" t="s">
        <v>372</v>
      </c>
      <c r="E281" s="23" t="s">
        <v>372</v>
      </c>
      <c r="F281" s="23" t="s">
        <v>19</v>
      </c>
      <c r="G281" s="24" t="n">
        <v>1</v>
      </c>
      <c r="H281" s="25" t="n">
        <v>1</v>
      </c>
      <c r="I281" s="25" t="n">
        <v>8415</v>
      </c>
      <c r="J281" s="25" t="n">
        <v>0</v>
      </c>
      <c r="K281" s="25" t="n">
        <v>0</v>
      </c>
      <c r="L281" s="25" t="n">
        <v>0</v>
      </c>
      <c r="M281" s="25"/>
      <c r="N281" s="6" t="s">
        <f>=I281+J281+K281+L281</f>
      </c>
      <c r="O281" s="23"/>
    </row>
    <row collapsed="false" customFormat="false" customHeight="false" hidden="false" ht="12.1" outlineLevel="0" r="282">
      <c r="A282" s="30" t="n">
        <v>44126.456643519</v>
      </c>
      <c r="B282" s="31" t="s">
        <v>286</v>
      </c>
      <c r="C282" s="31" t="s">
        <v>368</v>
      </c>
      <c r="D282" s="31" t="s">
        <v>270</v>
      </c>
      <c r="E282" s="31" t="s">
        <v>352</v>
      </c>
      <c r="F282" s="31" t="s">
        <v>53</v>
      </c>
      <c r="G282" s="32" t="n">
        <v>-4</v>
      </c>
      <c r="H282" s="33" t="n">
        <v>16.94</v>
      </c>
      <c r="I282" s="33" t="n">
        <v>67.76</v>
      </c>
      <c r="J282" s="33" t="n">
        <v>0</v>
      </c>
      <c r="K282" s="33" t="n">
        <v>-0.03</v>
      </c>
      <c r="L282" s="33" t="n">
        <v>0</v>
      </c>
      <c r="M282" s="6" t="s">
        <f>=I282+J282+K282+L282</f>
      </c>
      <c r="N282" s="33"/>
      <c r="O282" s="31"/>
    </row>
    <row collapsed="false" customFormat="false" customHeight="false" hidden="false" ht="12.1" outlineLevel="0" r="283">
      <c r="A283" s="21" t="n">
        <v>44127.425138889</v>
      </c>
      <c r="B283" s="17" t="s">
        <v>30</v>
      </c>
      <c r="C283" s="17" t="s">
        <v>451</v>
      </c>
      <c r="D283" s="17" t="s">
        <v>267</v>
      </c>
      <c r="E283" s="17" t="s">
        <v>17</v>
      </c>
      <c r="F283" s="17" t="s">
        <v>19</v>
      </c>
      <c r="G283" s="7" t="n">
        <v>20000</v>
      </c>
      <c r="H283" s="6" t="n">
        <v>0.2335</v>
      </c>
      <c r="I283" s="6" t="n">
        <v>-4670</v>
      </c>
      <c r="J283" s="6" t="n">
        <v>0</v>
      </c>
      <c r="K283" s="6" t="n">
        <v>-2.34</v>
      </c>
      <c r="L283" s="6" t="n">
        <v>0</v>
      </c>
      <c r="M283" s="6"/>
      <c r="N283" s="6" t="s">
        <f>=I283+J283+K283+L283</f>
      </c>
      <c r="O283" s="17"/>
    </row>
    <row collapsed="false" customFormat="false" customHeight="false" hidden="false" ht="12.1" outlineLevel="0" r="284">
      <c r="A284" s="21" t="n">
        <v>44127.425578704</v>
      </c>
      <c r="B284" s="17" t="s">
        <v>309</v>
      </c>
      <c r="C284" s="17" t="s">
        <v>433</v>
      </c>
      <c r="D284" s="17" t="s">
        <v>267</v>
      </c>
      <c r="E284" s="17" t="s">
        <v>352</v>
      </c>
      <c r="F284" s="17" t="s">
        <v>53</v>
      </c>
      <c r="G284" s="7" t="n">
        <v>791</v>
      </c>
      <c r="H284" s="6" t="n">
        <v>0.0853</v>
      </c>
      <c r="I284" s="6" t="n">
        <v>-67.47</v>
      </c>
      <c r="J284" s="6" t="n">
        <v>0</v>
      </c>
      <c r="K284" s="6" t="n">
        <v>0</v>
      </c>
      <c r="L284" s="6" t="n">
        <v>0</v>
      </c>
      <c r="M284" s="6" t="s">
        <f>=I284+J284+K284+L284</f>
      </c>
      <c r="N284" s="6"/>
      <c r="O284" s="17"/>
    </row>
    <row collapsed="false" customFormat="false" customHeight="false" hidden="false" ht="12.1" outlineLevel="0" r="285">
      <c r="A285" s="21" t="n">
        <v>44127.426377315</v>
      </c>
      <c r="B285" s="17" t="s">
        <v>30</v>
      </c>
      <c r="C285" s="17" t="s">
        <v>451</v>
      </c>
      <c r="D285" s="17" t="s">
        <v>267</v>
      </c>
      <c r="E285" s="17" t="s">
        <v>17</v>
      </c>
      <c r="F285" s="17" t="s">
        <v>19</v>
      </c>
      <c r="G285" s="7" t="n">
        <v>10000</v>
      </c>
      <c r="H285" s="6" t="n">
        <v>0.2329</v>
      </c>
      <c r="I285" s="6" t="n">
        <v>-2329</v>
      </c>
      <c r="J285" s="6" t="n">
        <v>0</v>
      </c>
      <c r="K285" s="6" t="n">
        <v>-1.16</v>
      </c>
      <c r="L285" s="6" t="n">
        <v>0</v>
      </c>
      <c r="M285" s="6"/>
      <c r="N285" s="6" t="s">
        <f>=I285+J285+K285+L285</f>
      </c>
      <c r="O285" s="17"/>
    </row>
    <row collapsed="false" customFormat="false" customHeight="false" hidden="false" ht="12.1" outlineLevel="0" r="286">
      <c r="A286" s="21" t="n">
        <v>44127.427928241</v>
      </c>
      <c r="B286" s="17" t="s">
        <v>275</v>
      </c>
      <c r="C286" s="17" t="s">
        <v>355</v>
      </c>
      <c r="D286" s="17" t="s">
        <v>267</v>
      </c>
      <c r="E286" s="17" t="s">
        <v>17</v>
      </c>
      <c r="F286" s="17" t="s">
        <v>19</v>
      </c>
      <c r="G286" s="7" t="n">
        <v>1</v>
      </c>
      <c r="H286" s="6" t="n">
        <v>425.7</v>
      </c>
      <c r="I286" s="6" t="n">
        <v>-425.7</v>
      </c>
      <c r="J286" s="6" t="n">
        <v>0</v>
      </c>
      <c r="K286" s="6" t="n">
        <v>-0.21</v>
      </c>
      <c r="L286" s="6" t="n">
        <v>0</v>
      </c>
      <c r="M286" s="6"/>
      <c r="N286" s="6" t="s">
        <f>=I286+J286+K286+L286</f>
      </c>
      <c r="O286" s="17"/>
    </row>
    <row collapsed="false" customFormat="false" customHeight="false" hidden="false" ht="12.1" outlineLevel="0" r="287">
      <c r="A287" s="26" t="n">
        <v>44130.66025463</v>
      </c>
      <c r="B287" s="27" t="s">
        <v>370</v>
      </c>
      <c r="C287" s="27" t="s">
        <v>452</v>
      </c>
      <c r="D287" s="27" t="s">
        <v>370</v>
      </c>
      <c r="E287" s="27" t="s">
        <v>370</v>
      </c>
      <c r="F287" s="27" t="s">
        <v>19</v>
      </c>
      <c r="G287" s="28" t="n">
        <v>1</v>
      </c>
      <c r="H287" s="29" t="n">
        <v>-1</v>
      </c>
      <c r="I287" s="29" t="n">
        <v>-19</v>
      </c>
      <c r="J287" s="29" t="n">
        <v>0</v>
      </c>
      <c r="K287" s="29" t="n">
        <v>0</v>
      </c>
      <c r="L287" s="29" t="n">
        <v>0</v>
      </c>
      <c r="M287" s="29"/>
      <c r="N287" s="6" t="s">
        <f>=I287+J287+K287+L287</f>
      </c>
      <c r="O287" s="27"/>
    </row>
    <row collapsed="false" customFormat="false" customHeight="false" hidden="false" ht="12.1" outlineLevel="0" r="288">
      <c r="A288" s="22" t="n">
        <v>44130.66025463</v>
      </c>
      <c r="B288" s="23" t="s">
        <v>372</v>
      </c>
      <c r="C288" s="23" t="s">
        <v>453</v>
      </c>
      <c r="D288" s="23" t="s">
        <v>372</v>
      </c>
      <c r="E288" s="23" t="s">
        <v>372</v>
      </c>
      <c r="F288" s="23" t="s">
        <v>19</v>
      </c>
      <c r="G288" s="24" t="n">
        <v>1</v>
      </c>
      <c r="H288" s="25" t="n">
        <v>1</v>
      </c>
      <c r="I288" s="25" t="n">
        <v>142.5</v>
      </c>
      <c r="J288" s="25" t="n">
        <v>0</v>
      </c>
      <c r="K288" s="25" t="n">
        <v>0</v>
      </c>
      <c r="L288" s="25" t="n">
        <v>0</v>
      </c>
      <c r="M288" s="25"/>
      <c r="N288" s="6" t="s">
        <f>=I288+J288+K288+L288</f>
      </c>
      <c r="O288" s="23"/>
    </row>
    <row collapsed="false" customFormat="false" customHeight="false" hidden="false" ht="12.1" outlineLevel="0" r="289">
      <c r="A289" s="26" t="n">
        <v>44131.606412037</v>
      </c>
      <c r="B289" s="27" t="s">
        <v>370</v>
      </c>
      <c r="C289" s="27" t="s">
        <v>454</v>
      </c>
      <c r="D289" s="27" t="s">
        <v>370</v>
      </c>
      <c r="E289" s="27" t="s">
        <v>370</v>
      </c>
      <c r="F289" s="27" t="s">
        <v>19</v>
      </c>
      <c r="G289" s="28" t="n">
        <v>1</v>
      </c>
      <c r="H289" s="29" t="n">
        <v>-1</v>
      </c>
      <c r="I289" s="29" t="n">
        <v>-3</v>
      </c>
      <c r="J289" s="29" t="n">
        <v>0</v>
      </c>
      <c r="K289" s="29" t="n">
        <v>0</v>
      </c>
      <c r="L289" s="29" t="n">
        <v>0</v>
      </c>
      <c r="M289" s="29"/>
      <c r="N289" s="6" t="s">
        <f>=I289+J289+K289+L289</f>
      </c>
      <c r="O289" s="27"/>
    </row>
    <row collapsed="false" customFormat="false" customHeight="false" hidden="false" ht="12.1" outlineLevel="0" r="290">
      <c r="A290" s="22" t="n">
        <v>44131.606412037</v>
      </c>
      <c r="B290" s="23" t="s">
        <v>372</v>
      </c>
      <c r="C290" s="23" t="s">
        <v>455</v>
      </c>
      <c r="D290" s="23" t="s">
        <v>372</v>
      </c>
      <c r="E290" s="23" t="s">
        <v>372</v>
      </c>
      <c r="F290" s="23" t="s">
        <v>19</v>
      </c>
      <c r="G290" s="24" t="n">
        <v>1</v>
      </c>
      <c r="H290" s="25" t="n">
        <v>1</v>
      </c>
      <c r="I290" s="25" t="n">
        <v>23.64</v>
      </c>
      <c r="J290" s="25" t="n">
        <v>0</v>
      </c>
      <c r="K290" s="25" t="n">
        <v>0</v>
      </c>
      <c r="L290" s="25" t="n">
        <v>0</v>
      </c>
      <c r="M290" s="25"/>
      <c r="N290" s="6" t="s">
        <f>=I290+J290+K290+L290</f>
      </c>
      <c r="O290" s="23"/>
    </row>
    <row collapsed="false" customFormat="false" customHeight="false" hidden="false" ht="12.1" outlineLevel="0" r="291">
      <c r="A291" s="26" t="n">
        <v>44132.48556713</v>
      </c>
      <c r="B291" s="27" t="s">
        <v>370</v>
      </c>
      <c r="C291" s="27" t="s">
        <v>456</v>
      </c>
      <c r="D291" s="27" t="s">
        <v>370</v>
      </c>
      <c r="E291" s="27" t="s">
        <v>370</v>
      </c>
      <c r="F291" s="27" t="s">
        <v>19</v>
      </c>
      <c r="G291" s="28" t="n">
        <v>1</v>
      </c>
      <c r="H291" s="29" t="n">
        <v>-1</v>
      </c>
      <c r="I291" s="29" t="n">
        <v>-1</v>
      </c>
      <c r="J291" s="29" t="n">
        <v>0</v>
      </c>
      <c r="K291" s="29" t="n">
        <v>0</v>
      </c>
      <c r="L291" s="29" t="n">
        <v>0</v>
      </c>
      <c r="M291" s="29"/>
      <c r="N291" s="6" t="s">
        <f>=I291+J291+K291+L291</f>
      </c>
      <c r="O291" s="27"/>
    </row>
    <row collapsed="false" customFormat="false" customHeight="false" hidden="false" ht="12.1" outlineLevel="0" r="292">
      <c r="A292" s="22" t="n">
        <v>44132.48556713</v>
      </c>
      <c r="B292" s="23" t="s">
        <v>372</v>
      </c>
      <c r="C292" s="23" t="s">
        <v>457</v>
      </c>
      <c r="D292" s="23" t="s">
        <v>372</v>
      </c>
      <c r="E292" s="23" t="s">
        <v>372</v>
      </c>
      <c r="F292" s="23" t="s">
        <v>19</v>
      </c>
      <c r="G292" s="24" t="n">
        <v>1</v>
      </c>
      <c r="H292" s="25" t="n">
        <v>1</v>
      </c>
      <c r="I292" s="25" t="n">
        <v>9.94</v>
      </c>
      <c r="J292" s="25" t="n">
        <v>0</v>
      </c>
      <c r="K292" s="25" t="n">
        <v>0</v>
      </c>
      <c r="L292" s="25" t="n">
        <v>0</v>
      </c>
      <c r="M292" s="25"/>
      <c r="N292" s="6" t="s">
        <f>=I292+J292+K292+L292</f>
      </c>
      <c r="O292" s="23"/>
    </row>
    <row collapsed="false" customFormat="false" customHeight="false" hidden="false" ht="12.1" outlineLevel="0" r="293">
      <c r="A293" s="21" t="n">
        <v>44133.453912037</v>
      </c>
      <c r="B293" s="17" t="s">
        <v>33</v>
      </c>
      <c r="C293" s="17" t="s">
        <v>383</v>
      </c>
      <c r="D293" s="17" t="s">
        <v>267</v>
      </c>
      <c r="E293" s="17" t="s">
        <v>17</v>
      </c>
      <c r="F293" s="17" t="s">
        <v>19</v>
      </c>
      <c r="G293" s="7" t="n">
        <v>10</v>
      </c>
      <c r="H293" s="6" t="n">
        <v>177.88</v>
      </c>
      <c r="I293" s="6" t="n">
        <v>-1778.8</v>
      </c>
      <c r="J293" s="6" t="n">
        <v>0</v>
      </c>
      <c r="K293" s="6" t="n">
        <v>-0.89</v>
      </c>
      <c r="L293" s="6" t="n">
        <v>0</v>
      </c>
      <c r="M293" s="6"/>
      <c r="N293" s="6" t="s">
        <f>=I293+J293+K293+L293</f>
      </c>
      <c r="O293" s="17"/>
    </row>
    <row collapsed="false" customFormat="false" customHeight="false" hidden="false" ht="12.1" outlineLevel="0" r="294">
      <c r="A294" s="22" t="n">
        <v>44133.453946759</v>
      </c>
      <c r="B294" s="23" t="s">
        <v>347</v>
      </c>
      <c r="C294" s="23" t="s">
        <v>89</v>
      </c>
      <c r="D294" s="23" t="s">
        <v>347</v>
      </c>
      <c r="E294" s="23" t="s">
        <v>347</v>
      </c>
      <c r="F294" s="23" t="s">
        <v>19</v>
      </c>
      <c r="G294" s="24" t="n">
        <v>1</v>
      </c>
      <c r="H294" s="25" t="n">
        <v>1</v>
      </c>
      <c r="I294" s="25" t="n">
        <v>2076.1</v>
      </c>
      <c r="J294" s="25" t="n">
        <v>0</v>
      </c>
      <c r="K294" s="25" t="n">
        <v>0</v>
      </c>
      <c r="L294" s="25" t="n">
        <v>0</v>
      </c>
      <c r="M294" s="25"/>
      <c r="N294" s="6" t="s">
        <f>=I294+J294+K294+L294</f>
      </c>
      <c r="O294" s="23"/>
    </row>
    <row collapsed="false" customFormat="false" customHeight="false" hidden="false" ht="12.1" outlineLevel="0" r="295">
      <c r="A295" s="21" t="n">
        <v>44133.458518519</v>
      </c>
      <c r="B295" s="17" t="s">
        <v>310</v>
      </c>
      <c r="C295" s="17" t="s">
        <v>458</v>
      </c>
      <c r="D295" s="17" t="s">
        <v>267</v>
      </c>
      <c r="E295" s="17" t="s">
        <v>17</v>
      </c>
      <c r="F295" s="17" t="s">
        <v>19</v>
      </c>
      <c r="G295" s="7" t="n">
        <v>30</v>
      </c>
      <c r="H295" s="6" t="n">
        <v>97.75</v>
      </c>
      <c r="I295" s="6" t="n">
        <v>-2932.5</v>
      </c>
      <c r="J295" s="6" t="n">
        <v>0</v>
      </c>
      <c r="K295" s="6" t="n">
        <v>-1.47</v>
      </c>
      <c r="L295" s="6" t="n">
        <v>0</v>
      </c>
      <c r="M295" s="6"/>
      <c r="N295" s="6" t="s">
        <f>=I295+J295+K295+L295</f>
      </c>
      <c r="O295" s="17"/>
    </row>
    <row collapsed="false" customFormat="false" customHeight="false" hidden="false" ht="12.1" outlineLevel="0" r="296">
      <c r="A296" s="22" t="n">
        <v>44133.458576389</v>
      </c>
      <c r="B296" s="23" t="s">
        <v>347</v>
      </c>
      <c r="C296" s="23" t="s">
        <v>89</v>
      </c>
      <c r="D296" s="23" t="s">
        <v>347</v>
      </c>
      <c r="E296" s="23" t="s">
        <v>347</v>
      </c>
      <c r="F296" s="23" t="s">
        <v>19</v>
      </c>
      <c r="G296" s="24" t="n">
        <v>1</v>
      </c>
      <c r="H296" s="25" t="n">
        <v>1</v>
      </c>
      <c r="I296" s="25" t="n">
        <v>2933.97</v>
      </c>
      <c r="J296" s="25" t="n">
        <v>0</v>
      </c>
      <c r="K296" s="25" t="n">
        <v>0</v>
      </c>
      <c r="L296" s="25" t="n">
        <v>0</v>
      </c>
      <c r="M296" s="25"/>
      <c r="N296" s="6" t="s">
        <f>=I296+J296+K296+L296</f>
      </c>
      <c r="O296" s="23"/>
    </row>
    <row collapsed="false" customFormat="false" customHeight="false" hidden="false" ht="12.1" outlineLevel="0" r="297">
      <c r="A297" s="26" t="n">
        <v>44133.537939815</v>
      </c>
      <c r="B297" s="27" t="s">
        <v>370</v>
      </c>
      <c r="C297" s="27" t="s">
        <v>459</v>
      </c>
      <c r="D297" s="27" t="s">
        <v>370</v>
      </c>
      <c r="E297" s="27" t="s">
        <v>370</v>
      </c>
      <c r="F297" s="27" t="s">
        <v>19</v>
      </c>
      <c r="G297" s="28" t="n">
        <v>1</v>
      </c>
      <c r="H297" s="29" t="n">
        <v>-1</v>
      </c>
      <c r="I297" s="29" t="n">
        <v>-4</v>
      </c>
      <c r="J297" s="29" t="n">
        <v>0</v>
      </c>
      <c r="K297" s="29" t="n">
        <v>0</v>
      </c>
      <c r="L297" s="29" t="n">
        <v>0</v>
      </c>
      <c r="M297" s="29"/>
      <c r="N297" s="6" t="s">
        <f>=I297+J297+K297+L297</f>
      </c>
      <c r="O297" s="27"/>
    </row>
    <row collapsed="false" customFormat="false" customHeight="false" hidden="false" ht="12.1" outlineLevel="0" r="298">
      <c r="A298" s="22" t="n">
        <v>44133.537939815</v>
      </c>
      <c r="B298" s="23" t="s">
        <v>372</v>
      </c>
      <c r="C298" s="23" t="s">
        <v>460</v>
      </c>
      <c r="D298" s="23" t="s">
        <v>372</v>
      </c>
      <c r="E298" s="23" t="s">
        <v>372</v>
      </c>
      <c r="F298" s="23" t="s">
        <v>19</v>
      </c>
      <c r="G298" s="24" t="n">
        <v>1</v>
      </c>
      <c r="H298" s="25" t="n">
        <v>1</v>
      </c>
      <c r="I298" s="25" t="n">
        <v>33</v>
      </c>
      <c r="J298" s="25" t="n">
        <v>0</v>
      </c>
      <c r="K298" s="25" t="n">
        <v>0</v>
      </c>
      <c r="L298" s="25" t="n">
        <v>0</v>
      </c>
      <c r="M298" s="25"/>
      <c r="N298" s="6" t="s">
        <f>=I298+J298+K298+L298</f>
      </c>
      <c r="O298" s="23"/>
    </row>
    <row collapsed="false" customFormat="false" customHeight="false" hidden="false" ht="12.1" outlineLevel="0" r="299">
      <c r="A299" s="30" t="n">
        <v>44134.436574074</v>
      </c>
      <c r="B299" s="31" t="s">
        <v>281</v>
      </c>
      <c r="C299" s="31" t="s">
        <v>363</v>
      </c>
      <c r="D299" s="31" t="s">
        <v>270</v>
      </c>
      <c r="E299" s="31" t="s">
        <v>17</v>
      </c>
      <c r="F299" s="31" t="s">
        <v>53</v>
      </c>
      <c r="G299" s="32" t="n">
        <v>-2</v>
      </c>
      <c r="H299" s="33" t="n">
        <v>23.08</v>
      </c>
      <c r="I299" s="33" t="n">
        <v>46.16</v>
      </c>
      <c r="J299" s="33" t="n">
        <v>0</v>
      </c>
      <c r="K299" s="33" t="n">
        <v>-0.02</v>
      </c>
      <c r="L299" s="33" t="n">
        <v>0</v>
      </c>
      <c r="M299" s="6" t="s">
        <f>=I299+J299+K299+L299</f>
      </c>
      <c r="N299" s="33"/>
      <c r="O299" s="31"/>
    </row>
    <row collapsed="false" customFormat="false" customHeight="false" hidden="false" ht="12.1" outlineLevel="0" r="300">
      <c r="A300" s="30" t="n">
        <v>44134.436701389</v>
      </c>
      <c r="B300" s="31" t="s">
        <v>282</v>
      </c>
      <c r="C300" s="31" t="s">
        <v>364</v>
      </c>
      <c r="D300" s="31" t="s">
        <v>270</v>
      </c>
      <c r="E300" s="31" t="s">
        <v>17</v>
      </c>
      <c r="F300" s="31" t="s">
        <v>19</v>
      </c>
      <c r="G300" s="32" t="n">
        <v>-1</v>
      </c>
      <c r="H300" s="33" t="n">
        <v>1835.6</v>
      </c>
      <c r="I300" s="33" t="n">
        <v>1835.6</v>
      </c>
      <c r="J300" s="33" t="n">
        <v>0</v>
      </c>
      <c r="K300" s="33" t="n">
        <v>-0.92</v>
      </c>
      <c r="L300" s="33" t="n">
        <v>0</v>
      </c>
      <c r="M300" s="33"/>
      <c r="N300" s="6" t="s">
        <f>=I300+J300+K300+L300</f>
      </c>
      <c r="O300" s="31"/>
    </row>
    <row collapsed="false" customFormat="false" customHeight="false" hidden="false" ht="12.1" outlineLevel="0" r="301">
      <c r="A301" s="30" t="n">
        <v>44134.436701389</v>
      </c>
      <c r="B301" s="31" t="s">
        <v>282</v>
      </c>
      <c r="C301" s="31" t="s">
        <v>364</v>
      </c>
      <c r="D301" s="31" t="s">
        <v>270</v>
      </c>
      <c r="E301" s="31" t="s">
        <v>17</v>
      </c>
      <c r="F301" s="31" t="s">
        <v>19</v>
      </c>
      <c r="G301" s="32" t="n">
        <v>-2</v>
      </c>
      <c r="H301" s="33" t="n">
        <v>1835.4</v>
      </c>
      <c r="I301" s="33" t="n">
        <v>3670.8</v>
      </c>
      <c r="J301" s="33" t="n">
        <v>0</v>
      </c>
      <c r="K301" s="33" t="n">
        <v>-1.84</v>
      </c>
      <c r="L301" s="33" t="n">
        <v>0</v>
      </c>
      <c r="M301" s="33"/>
      <c r="N301" s="6" t="s">
        <f>=I301+J301+K301+L301</f>
      </c>
      <c r="O301" s="31"/>
    </row>
    <row collapsed="false" customFormat="false" customHeight="false" hidden="false" ht="12.1" outlineLevel="0" r="302">
      <c r="A302" s="21" t="n">
        <v>44134.439930556</v>
      </c>
      <c r="B302" s="17" t="s">
        <v>311</v>
      </c>
      <c r="C302" s="17" t="s">
        <v>461</v>
      </c>
      <c r="D302" s="17" t="s">
        <v>267</v>
      </c>
      <c r="E302" s="17" t="s">
        <v>17</v>
      </c>
      <c r="F302" s="17" t="s">
        <v>19</v>
      </c>
      <c r="G302" s="7" t="n">
        <v>10</v>
      </c>
      <c r="H302" s="6" t="n">
        <v>459.5</v>
      </c>
      <c r="I302" s="6" t="n">
        <v>-4595</v>
      </c>
      <c r="J302" s="6" t="n">
        <v>0</v>
      </c>
      <c r="K302" s="6" t="n">
        <v>-2.3</v>
      </c>
      <c r="L302" s="6" t="n">
        <v>0</v>
      </c>
      <c r="M302" s="6"/>
      <c r="N302" s="6" t="s">
        <f>=I302+J302+K302+L302</f>
      </c>
      <c r="O302" s="17"/>
    </row>
    <row collapsed="false" customFormat="false" customHeight="false" hidden="false" ht="12.1" outlineLevel="0" r="303">
      <c r="A303" s="21" t="n">
        <v>44134.442743056</v>
      </c>
      <c r="B303" s="17" t="s">
        <v>51</v>
      </c>
      <c r="C303" s="17" t="s">
        <v>52</v>
      </c>
      <c r="D303" s="17" t="s">
        <v>267</v>
      </c>
      <c r="E303" s="17" t="s">
        <v>17</v>
      </c>
      <c r="F303" s="17" t="s">
        <v>53</v>
      </c>
      <c r="G303" s="7" t="n">
        <v>1</v>
      </c>
      <c r="H303" s="6" t="n">
        <v>18.05</v>
      </c>
      <c r="I303" s="6" t="n">
        <v>-18.05</v>
      </c>
      <c r="J303" s="6" t="n">
        <v>0</v>
      </c>
      <c r="K303" s="6" t="n">
        <v>-0.01</v>
      </c>
      <c r="L303" s="6" t="n">
        <v>0</v>
      </c>
      <c r="M303" s="6" t="s">
        <f>=I303+J303+K303+L303</f>
      </c>
      <c r="N303" s="6"/>
      <c r="O303" s="17"/>
    </row>
    <row collapsed="false" customFormat="false" customHeight="false" hidden="false" ht="12.1" outlineLevel="0" r="304">
      <c r="A304" s="21" t="n">
        <v>44134.442743056</v>
      </c>
      <c r="B304" s="17" t="s">
        <v>51</v>
      </c>
      <c r="C304" s="17" t="s">
        <v>52</v>
      </c>
      <c r="D304" s="17" t="s">
        <v>267</v>
      </c>
      <c r="E304" s="17" t="s">
        <v>17</v>
      </c>
      <c r="F304" s="17" t="s">
        <v>53</v>
      </c>
      <c r="G304" s="7" t="n">
        <v>1</v>
      </c>
      <c r="H304" s="6" t="n">
        <v>18.05</v>
      </c>
      <c r="I304" s="6" t="n">
        <v>-18.05</v>
      </c>
      <c r="J304" s="6" t="n">
        <v>0</v>
      </c>
      <c r="K304" s="6" t="n">
        <v>-0.01</v>
      </c>
      <c r="L304" s="6" t="n">
        <v>0</v>
      </c>
      <c r="M304" s="6" t="s">
        <f>=I304+J304+K304+L304</f>
      </c>
      <c r="N304" s="6"/>
      <c r="O304" s="17"/>
    </row>
    <row collapsed="false" customFormat="false" customHeight="false" hidden="false" ht="12.1" outlineLevel="0" r="305">
      <c r="A305" s="21" t="n">
        <v>44134.451226852</v>
      </c>
      <c r="B305" s="17" t="s">
        <v>309</v>
      </c>
      <c r="C305" s="17" t="s">
        <v>433</v>
      </c>
      <c r="D305" s="17" t="s">
        <v>267</v>
      </c>
      <c r="E305" s="17" t="s">
        <v>352</v>
      </c>
      <c r="F305" s="17" t="s">
        <v>53</v>
      </c>
      <c r="G305" s="7" t="n">
        <v>126</v>
      </c>
      <c r="H305" s="6" t="n">
        <v>0.0809</v>
      </c>
      <c r="I305" s="6" t="n">
        <v>-10.19</v>
      </c>
      <c r="J305" s="6" t="n">
        <v>0</v>
      </c>
      <c r="K305" s="6" t="n">
        <v>0</v>
      </c>
      <c r="L305" s="6" t="n">
        <v>0</v>
      </c>
      <c r="M305" s="6" t="s">
        <f>=I305+J305+K305+L305</f>
      </c>
      <c r="N305" s="6"/>
      <c r="O305" s="17"/>
    </row>
    <row collapsed="false" customFormat="false" customHeight="false" hidden="false" ht="12.1" outlineLevel="0" r="306">
      <c r="A306" s="26" t="n">
        <v>44137</v>
      </c>
      <c r="B306" s="27" t="s">
        <v>349</v>
      </c>
      <c r="C306" s="27" t="s">
        <v>350</v>
      </c>
      <c r="D306" s="27" t="s">
        <v>349</v>
      </c>
      <c r="E306" s="27" t="s">
        <v>349</v>
      </c>
      <c r="F306" s="27" t="s">
        <v>19</v>
      </c>
      <c r="G306" s="28" t="n">
        <v>1</v>
      </c>
      <c r="H306" s="29" t="n">
        <v>-1</v>
      </c>
      <c r="I306" s="29" t="n">
        <v>-290</v>
      </c>
      <c r="J306" s="29" t="n">
        <v>0</v>
      </c>
      <c r="K306" s="29" t="n">
        <v>0</v>
      </c>
      <c r="L306" s="29" t="n">
        <v>0</v>
      </c>
      <c r="M306" s="29"/>
      <c r="N306" s="6" t="s">
        <f>=I306+J306+K306+L306</f>
      </c>
      <c r="O306" s="27"/>
    </row>
    <row collapsed="false" customFormat="false" customHeight="false" hidden="false" ht="12.1" outlineLevel="0" r="307">
      <c r="A307" s="22" t="n">
        <v>44140.799479167</v>
      </c>
      <c r="B307" s="23" t="s">
        <v>372</v>
      </c>
      <c r="C307" s="23" t="s">
        <v>426</v>
      </c>
      <c r="D307" s="23" t="s">
        <v>372</v>
      </c>
      <c r="E307" s="23" t="s">
        <v>372</v>
      </c>
      <c r="F307" s="23" t="s">
        <v>53</v>
      </c>
      <c r="G307" s="24" t="n">
        <v>1</v>
      </c>
      <c r="H307" s="25" t="n">
        <v>1</v>
      </c>
      <c r="I307" s="25" t="n">
        <v>0.35</v>
      </c>
      <c r="J307" s="25" t="n">
        <v>0</v>
      </c>
      <c r="K307" s="25" t="n">
        <v>0</v>
      </c>
      <c r="L307" s="25" t="n">
        <v>0</v>
      </c>
      <c r="M307" s="6" t="s">
        <f>=I307+J307+K307+L307</f>
      </c>
      <c r="N307" s="25"/>
      <c r="O307" s="23"/>
    </row>
    <row collapsed="false" customFormat="false" customHeight="false" hidden="false" ht="12.1" outlineLevel="0" r="308">
      <c r="A308" s="21" t="n">
        <v>44144.705081019</v>
      </c>
      <c r="B308" s="17" t="s">
        <v>36</v>
      </c>
      <c r="C308" s="17" t="s">
        <v>390</v>
      </c>
      <c r="D308" s="17" t="s">
        <v>267</v>
      </c>
      <c r="E308" s="17" t="s">
        <v>17</v>
      </c>
      <c r="F308" s="17" t="s">
        <v>19</v>
      </c>
      <c r="G308" s="7" t="n">
        <v>10</v>
      </c>
      <c r="H308" s="6" t="n">
        <v>140.93</v>
      </c>
      <c r="I308" s="6" t="n">
        <v>-1409.3</v>
      </c>
      <c r="J308" s="6" t="n">
        <v>0</v>
      </c>
      <c r="K308" s="6" t="n">
        <v>-0.7</v>
      </c>
      <c r="L308" s="6" t="n">
        <v>0</v>
      </c>
      <c r="M308" s="6"/>
      <c r="N308" s="6" t="s">
        <f>=I308+J308+K308+L308</f>
      </c>
      <c r="O308" s="17"/>
    </row>
    <row collapsed="false" customFormat="false" customHeight="false" hidden="false" ht="12.1" outlineLevel="0" r="309">
      <c r="A309" s="22" t="n">
        <v>44144.736076389</v>
      </c>
      <c r="B309" s="23" t="s">
        <v>347</v>
      </c>
      <c r="C309" s="23" t="s">
        <v>89</v>
      </c>
      <c r="D309" s="23" t="s">
        <v>347</v>
      </c>
      <c r="E309" s="23" t="s">
        <v>347</v>
      </c>
      <c r="F309" s="23" t="s">
        <v>19</v>
      </c>
      <c r="G309" s="24" t="n">
        <v>1</v>
      </c>
      <c r="H309" s="25" t="n">
        <v>1</v>
      </c>
      <c r="I309" s="25" t="n">
        <v>50</v>
      </c>
      <c r="J309" s="25" t="n">
        <v>0</v>
      </c>
      <c r="K309" s="25" t="n">
        <v>0</v>
      </c>
      <c r="L309" s="25" t="n">
        <v>0</v>
      </c>
      <c r="M309" s="25"/>
      <c r="N309" s="6" t="s">
        <f>=I309+J309+K309+L309</f>
      </c>
      <c r="O309" s="23"/>
    </row>
    <row collapsed="false" customFormat="false" customHeight="false" hidden="false" ht="12.1" outlineLevel="0" r="310">
      <c r="A310" s="22" t="n">
        <v>44144.748969907</v>
      </c>
      <c r="B310" s="23" t="s">
        <v>347</v>
      </c>
      <c r="C310" s="23" t="s">
        <v>89</v>
      </c>
      <c r="D310" s="23" t="s">
        <v>347</v>
      </c>
      <c r="E310" s="23" t="s">
        <v>347</v>
      </c>
      <c r="F310" s="23" t="s">
        <v>19</v>
      </c>
      <c r="G310" s="24" t="n">
        <v>1</v>
      </c>
      <c r="H310" s="25" t="n">
        <v>1</v>
      </c>
      <c r="I310" s="25" t="n">
        <v>300</v>
      </c>
      <c r="J310" s="25" t="n">
        <v>0</v>
      </c>
      <c r="K310" s="25" t="n">
        <v>0</v>
      </c>
      <c r="L310" s="25" t="n">
        <v>0</v>
      </c>
      <c r="M310" s="25"/>
      <c r="N310" s="6" t="s">
        <f>=I310+J310+K310+L310</f>
      </c>
      <c r="O310" s="23"/>
    </row>
    <row collapsed="false" customFormat="false" customHeight="false" hidden="false" ht="12.1" outlineLevel="0" r="311">
      <c r="A311" s="21" t="n">
        <v>44144.829710648</v>
      </c>
      <c r="B311" s="17" t="s">
        <v>284</v>
      </c>
      <c r="C311" s="17" t="s">
        <v>366</v>
      </c>
      <c r="D311" s="17" t="s">
        <v>267</v>
      </c>
      <c r="E311" s="17" t="s">
        <v>17</v>
      </c>
      <c r="F311" s="17" t="s">
        <v>19</v>
      </c>
      <c r="G311" s="7" t="n">
        <v>1</v>
      </c>
      <c r="H311" s="6" t="n">
        <v>1732.6</v>
      </c>
      <c r="I311" s="6" t="n">
        <v>-1732.6</v>
      </c>
      <c r="J311" s="6" t="n">
        <v>0</v>
      </c>
      <c r="K311" s="6" t="n">
        <v>-0.87</v>
      </c>
      <c r="L311" s="6" t="n">
        <v>0</v>
      </c>
      <c r="M311" s="6"/>
      <c r="N311" s="6" t="s">
        <f>=I311+J311+K311+L311</f>
      </c>
      <c r="O311" s="17"/>
    </row>
    <row collapsed="false" customFormat="false" customHeight="false" hidden="false" ht="12.1" outlineLevel="0" r="312">
      <c r="A312" s="21" t="n">
        <v>44144.83412037</v>
      </c>
      <c r="B312" s="17" t="s">
        <v>42</v>
      </c>
      <c r="C312" s="17" t="s">
        <v>361</v>
      </c>
      <c r="D312" s="17" t="s">
        <v>267</v>
      </c>
      <c r="E312" s="17" t="s">
        <v>17</v>
      </c>
      <c r="F312" s="17" t="s">
        <v>19</v>
      </c>
      <c r="G312" s="7" t="n">
        <v>1</v>
      </c>
      <c r="H312" s="6" t="n">
        <v>1176.4</v>
      </c>
      <c r="I312" s="6" t="n">
        <v>-1176.4</v>
      </c>
      <c r="J312" s="6" t="n">
        <v>0</v>
      </c>
      <c r="K312" s="6" t="n">
        <v>-0.59</v>
      </c>
      <c r="L312" s="6" t="n">
        <v>0</v>
      </c>
      <c r="M312" s="6"/>
      <c r="N312" s="6" t="s">
        <f>=I312+J312+K312+L312</f>
      </c>
      <c r="O312" s="17"/>
    </row>
    <row collapsed="false" customFormat="false" customHeight="false" hidden="false" ht="12.1" outlineLevel="0" r="313">
      <c r="A313" s="30" t="n">
        <v>44144.847141204</v>
      </c>
      <c r="B313" s="31" t="s">
        <v>21</v>
      </c>
      <c r="C313" s="31" t="s">
        <v>382</v>
      </c>
      <c r="D313" s="31" t="s">
        <v>270</v>
      </c>
      <c r="E313" s="31" t="s">
        <v>17</v>
      </c>
      <c r="F313" s="31" t="s">
        <v>19</v>
      </c>
      <c r="G313" s="32" t="n">
        <v>-430</v>
      </c>
      <c r="H313" s="33" t="n">
        <v>227.86</v>
      </c>
      <c r="I313" s="33" t="n">
        <v>97979.8</v>
      </c>
      <c r="J313" s="33" t="n">
        <v>0</v>
      </c>
      <c r="K313" s="33" t="n">
        <v>-48.99</v>
      </c>
      <c r="L313" s="33" t="n">
        <v>0</v>
      </c>
      <c r="M313" s="33"/>
      <c r="N313" s="6" t="s">
        <f>=I313+J313+K313+L313</f>
      </c>
      <c r="O313" s="31"/>
    </row>
    <row collapsed="false" customFormat="false" customHeight="false" hidden="false" ht="12.1" outlineLevel="0" r="314">
      <c r="A314" s="21" t="n">
        <v>44144.849178241</v>
      </c>
      <c r="B314" s="17" t="s">
        <v>21</v>
      </c>
      <c r="C314" s="17" t="s">
        <v>382</v>
      </c>
      <c r="D314" s="17" t="s">
        <v>267</v>
      </c>
      <c r="E314" s="17" t="s">
        <v>17</v>
      </c>
      <c r="F314" s="17" t="s">
        <v>19</v>
      </c>
      <c r="G314" s="7" t="n">
        <v>10</v>
      </c>
      <c r="H314" s="6" t="n">
        <v>228.31</v>
      </c>
      <c r="I314" s="6" t="n">
        <v>-2283.1</v>
      </c>
      <c r="J314" s="6" t="n">
        <v>0</v>
      </c>
      <c r="K314" s="6" t="n">
        <v>-1.14</v>
      </c>
      <c r="L314" s="6" t="n">
        <v>0</v>
      </c>
      <c r="M314" s="6"/>
      <c r="N314" s="6" t="s">
        <f>=I314+J314+K314+L314</f>
      </c>
      <c r="O314" s="17"/>
    </row>
    <row collapsed="false" customFormat="false" customHeight="false" hidden="false" ht="12.1" outlineLevel="0" r="315">
      <c r="A315" s="22" t="n">
        <v>44144.907060185</v>
      </c>
      <c r="B315" s="23" t="s">
        <v>347</v>
      </c>
      <c r="C315" s="23" t="s">
        <v>89</v>
      </c>
      <c r="D315" s="23" t="s">
        <v>347</v>
      </c>
      <c r="E315" s="23" t="s">
        <v>347</v>
      </c>
      <c r="F315" s="23" t="s">
        <v>19</v>
      </c>
      <c r="G315" s="24" t="n">
        <v>1</v>
      </c>
      <c r="H315" s="25" t="n">
        <v>1</v>
      </c>
      <c r="I315" s="25" t="n">
        <v>1180.19</v>
      </c>
      <c r="J315" s="25" t="n">
        <v>0</v>
      </c>
      <c r="K315" s="25" t="n">
        <v>0</v>
      </c>
      <c r="L315" s="25" t="n">
        <v>0</v>
      </c>
      <c r="M315" s="25"/>
      <c r="N315" s="6" t="s">
        <f>=I315+J315+K315+L315</f>
      </c>
      <c r="O315" s="23"/>
    </row>
    <row collapsed="false" customFormat="false" customHeight="false" hidden="false" ht="12.1" outlineLevel="0" r="316">
      <c r="A316" s="22" t="n">
        <v>44144.913171296</v>
      </c>
      <c r="B316" s="23" t="s">
        <v>347</v>
      </c>
      <c r="C316" s="23" t="s">
        <v>89</v>
      </c>
      <c r="D316" s="23" t="s">
        <v>347</v>
      </c>
      <c r="E316" s="23" t="s">
        <v>347</v>
      </c>
      <c r="F316" s="23" t="s">
        <v>19</v>
      </c>
      <c r="G316" s="24" t="n">
        <v>1</v>
      </c>
      <c r="H316" s="25" t="n">
        <v>1</v>
      </c>
      <c r="I316" s="25" t="n">
        <v>1740.17</v>
      </c>
      <c r="J316" s="25" t="n">
        <v>0</v>
      </c>
      <c r="K316" s="25" t="n">
        <v>0</v>
      </c>
      <c r="L316" s="25" t="n">
        <v>0</v>
      </c>
      <c r="M316" s="25"/>
      <c r="N316" s="6" t="s">
        <f>=I316+J316+K316+L316</f>
      </c>
      <c r="O316" s="23"/>
    </row>
    <row collapsed="false" customFormat="false" customHeight="false" hidden="false" ht="12.1" outlineLevel="0" r="317">
      <c r="A317" s="26" t="n">
        <v>44146.372430556</v>
      </c>
      <c r="B317" s="27" t="s">
        <v>370</v>
      </c>
      <c r="C317" s="27" t="s">
        <v>374</v>
      </c>
      <c r="D317" s="27" t="s">
        <v>370</v>
      </c>
      <c r="E317" s="27" t="s">
        <v>370</v>
      </c>
      <c r="F317" s="27" t="s">
        <v>19</v>
      </c>
      <c r="G317" s="28" t="n">
        <v>1</v>
      </c>
      <c r="H317" s="29" t="n">
        <v>-1</v>
      </c>
      <c r="I317" s="29" t="n">
        <v>-465</v>
      </c>
      <c r="J317" s="29" t="n">
        <v>0</v>
      </c>
      <c r="K317" s="29" t="n">
        <v>0</v>
      </c>
      <c r="L317" s="29" t="n">
        <v>0</v>
      </c>
      <c r="M317" s="29"/>
      <c r="N317" s="6" t="s">
        <f>=I317+J317+K317+L317</f>
      </c>
      <c r="O317" s="27"/>
    </row>
    <row collapsed="false" customFormat="false" customHeight="false" hidden="false" ht="12.1" outlineLevel="0" r="318">
      <c r="A318" s="34" t="n">
        <v>44146.372430556</v>
      </c>
      <c r="B318" s="35" t="s">
        <v>375</v>
      </c>
      <c r="C318" s="35" t="s">
        <v>95</v>
      </c>
      <c r="D318" s="35" t="s">
        <v>375</v>
      </c>
      <c r="E318" s="35" t="s">
        <v>375</v>
      </c>
      <c r="F318" s="35" t="s">
        <v>19</v>
      </c>
      <c r="G318" s="36" t="n">
        <v>1</v>
      </c>
      <c r="H318" s="37" t="n">
        <v>-94535</v>
      </c>
      <c r="I318" s="37" t="n">
        <v>-94535</v>
      </c>
      <c r="J318" s="37" t="n">
        <v>0</v>
      </c>
      <c r="K318" s="37" t="n">
        <v>0</v>
      </c>
      <c r="L318" s="37" t="n">
        <v>0</v>
      </c>
      <c r="M318" s="37"/>
      <c r="N318" s="6" t="s">
        <f>=I318+J318+K318+L318</f>
      </c>
      <c r="O318" s="35"/>
    </row>
    <row collapsed="false" customFormat="false" customHeight="false" hidden="false" ht="12.1" outlineLevel="0" r="319">
      <c r="A319" s="21" t="n">
        <v>44158.422997685</v>
      </c>
      <c r="B319" s="17" t="s">
        <v>275</v>
      </c>
      <c r="C319" s="17" t="s">
        <v>355</v>
      </c>
      <c r="D319" s="17" t="s">
        <v>267</v>
      </c>
      <c r="E319" s="17" t="s">
        <v>17</v>
      </c>
      <c r="F319" s="17" t="s">
        <v>19</v>
      </c>
      <c r="G319" s="7" t="n">
        <v>1</v>
      </c>
      <c r="H319" s="6" t="n">
        <v>520.1</v>
      </c>
      <c r="I319" s="6" t="n">
        <v>-520.1</v>
      </c>
      <c r="J319" s="6" t="n">
        <v>0</v>
      </c>
      <c r="K319" s="6" t="n">
        <v>-0.26</v>
      </c>
      <c r="L319" s="6" t="n">
        <v>0</v>
      </c>
      <c r="M319" s="6"/>
      <c r="N319" s="6" t="s">
        <f>=I319+J319+K319+L319</f>
      </c>
      <c r="O319" s="17"/>
    </row>
    <row collapsed="false" customFormat="false" customHeight="false" hidden="false" ht="12.1" outlineLevel="0" r="320">
      <c r="A320" s="30" t="n">
        <v>44159.576111111</v>
      </c>
      <c r="B320" s="31" t="s">
        <v>276</v>
      </c>
      <c r="C320" s="31" t="s">
        <v>356</v>
      </c>
      <c r="D320" s="31" t="s">
        <v>270</v>
      </c>
      <c r="E320" s="31" t="s">
        <v>17</v>
      </c>
      <c r="F320" s="31" t="s">
        <v>19</v>
      </c>
      <c r="G320" s="32" t="n">
        <v>-30000</v>
      </c>
      <c r="H320" s="33" t="n">
        <v>0.036575</v>
      </c>
      <c r="I320" s="33" t="n">
        <v>1097.25</v>
      </c>
      <c r="J320" s="33" t="n">
        <v>0</v>
      </c>
      <c r="K320" s="33" t="n">
        <v>-0.55</v>
      </c>
      <c r="L320" s="33" t="n">
        <v>0</v>
      </c>
      <c r="M320" s="33"/>
      <c r="N320" s="6" t="s">
        <f>=I320+J320+K320+L320</f>
      </c>
      <c r="O320" s="31"/>
    </row>
    <row collapsed="false" customFormat="false" customHeight="false" hidden="false" ht="12.1" outlineLevel="0" r="321">
      <c r="A321" s="21" t="n">
        <v>44159.585671296</v>
      </c>
      <c r="B321" s="17" t="s">
        <v>24</v>
      </c>
      <c r="C321" s="17" t="s">
        <v>410</v>
      </c>
      <c r="D321" s="17" t="s">
        <v>267</v>
      </c>
      <c r="E321" s="17" t="s">
        <v>17</v>
      </c>
      <c r="F321" s="17" t="s">
        <v>19</v>
      </c>
      <c r="G321" s="7" t="n">
        <v>1</v>
      </c>
      <c r="H321" s="6" t="n">
        <v>1128.6</v>
      </c>
      <c r="I321" s="6" t="n">
        <v>-1128.6</v>
      </c>
      <c r="J321" s="6" t="n">
        <v>0</v>
      </c>
      <c r="K321" s="6" t="n">
        <v>-0.56</v>
      </c>
      <c r="L321" s="6" t="n">
        <v>0</v>
      </c>
      <c r="M321" s="6"/>
      <c r="N321" s="6" t="s">
        <f>=I321+J321+K321+L321</f>
      </c>
      <c r="O321" s="17"/>
    </row>
    <row collapsed="false" customFormat="false" customHeight="false" hidden="false" ht="12.1" outlineLevel="0" r="322">
      <c r="A322" s="26" t="n">
        <v>44159.62556713</v>
      </c>
      <c r="B322" s="27" t="s">
        <v>370</v>
      </c>
      <c r="C322" s="27" t="s">
        <v>462</v>
      </c>
      <c r="D322" s="27" t="s">
        <v>370</v>
      </c>
      <c r="E322" s="27" t="s">
        <v>370</v>
      </c>
      <c r="F322" s="27" t="s">
        <v>19</v>
      </c>
      <c r="G322" s="28" t="n">
        <v>1</v>
      </c>
      <c r="H322" s="29" t="n">
        <v>-1</v>
      </c>
      <c r="I322" s="29" t="n">
        <v>-39</v>
      </c>
      <c r="J322" s="29" t="n">
        <v>0</v>
      </c>
      <c r="K322" s="29" t="n">
        <v>0</v>
      </c>
      <c r="L322" s="29" t="n">
        <v>0</v>
      </c>
      <c r="M322" s="29"/>
      <c r="N322" s="6" t="s">
        <f>=I322+J322+K322+L322</f>
      </c>
      <c r="O322" s="27"/>
    </row>
    <row collapsed="false" customFormat="false" customHeight="false" hidden="false" ht="12.1" outlineLevel="0" r="323">
      <c r="A323" s="22" t="n">
        <v>44159.62556713</v>
      </c>
      <c r="B323" s="23" t="s">
        <v>372</v>
      </c>
      <c r="C323" s="23" t="s">
        <v>463</v>
      </c>
      <c r="D323" s="23" t="s">
        <v>372</v>
      </c>
      <c r="E323" s="23" t="s">
        <v>372</v>
      </c>
      <c r="F323" s="23" t="s">
        <v>19</v>
      </c>
      <c r="G323" s="24" t="n">
        <v>1</v>
      </c>
      <c r="H323" s="25" t="n">
        <v>1</v>
      </c>
      <c r="I323" s="25" t="n">
        <v>300</v>
      </c>
      <c r="J323" s="25" t="n">
        <v>0</v>
      </c>
      <c r="K323" s="25" t="n">
        <v>0</v>
      </c>
      <c r="L323" s="25" t="n">
        <v>0</v>
      </c>
      <c r="M323" s="25"/>
      <c r="N323" s="6" t="s">
        <f>=I323+J323+K323+L323</f>
      </c>
      <c r="O323" s="23"/>
    </row>
    <row collapsed="false" customFormat="false" customHeight="false" hidden="false" ht="12.1" outlineLevel="0" r="324">
      <c r="A324" s="21" t="n">
        <v>44160.441909722</v>
      </c>
      <c r="B324" s="17" t="s">
        <v>57</v>
      </c>
      <c r="C324" s="17" t="s">
        <v>464</v>
      </c>
      <c r="D324" s="17" t="s">
        <v>267</v>
      </c>
      <c r="E324" s="17" t="s">
        <v>17</v>
      </c>
      <c r="F324" s="17" t="s">
        <v>19</v>
      </c>
      <c r="G324" s="7" t="n">
        <v>1</v>
      </c>
      <c r="H324" s="6" t="n">
        <v>3188</v>
      </c>
      <c r="I324" s="6" t="n">
        <v>-3188</v>
      </c>
      <c r="J324" s="6" t="n">
        <v>0</v>
      </c>
      <c r="K324" s="6" t="n">
        <v>-1.59</v>
      </c>
      <c r="L324" s="6" t="n">
        <v>0</v>
      </c>
      <c r="M324" s="6"/>
      <c r="N324" s="6" t="s">
        <f>=I324+J324+K324+L324</f>
      </c>
      <c r="O324" s="17"/>
    </row>
    <row collapsed="false" customFormat="false" customHeight="false" hidden="false" ht="12.1" outlineLevel="0" r="325">
      <c r="A325" s="22" t="n">
        <v>44160.483668981</v>
      </c>
      <c r="B325" s="23" t="s">
        <v>347</v>
      </c>
      <c r="C325" s="23" t="s">
        <v>89</v>
      </c>
      <c r="D325" s="23" t="s">
        <v>347</v>
      </c>
      <c r="E325" s="23" t="s">
        <v>347</v>
      </c>
      <c r="F325" s="23" t="s">
        <v>19</v>
      </c>
      <c r="G325" s="24" t="n">
        <v>1</v>
      </c>
      <c r="H325" s="25" t="n">
        <v>1</v>
      </c>
      <c r="I325" s="25" t="n">
        <v>3190.6</v>
      </c>
      <c r="J325" s="25" t="n">
        <v>0</v>
      </c>
      <c r="K325" s="25" t="n">
        <v>0</v>
      </c>
      <c r="L325" s="25" t="n">
        <v>0</v>
      </c>
      <c r="M325" s="25"/>
      <c r="N325" s="6" t="s">
        <f>=I325+J325+K325+L325</f>
      </c>
      <c r="O325" s="23"/>
    </row>
    <row collapsed="false" customFormat="false" customHeight="false" hidden="false" ht="12.1" outlineLevel="0" r="326">
      <c r="A326" s="21" t="n">
        <v>44161.600196759</v>
      </c>
      <c r="B326" s="17" t="s">
        <v>33</v>
      </c>
      <c r="C326" s="17" t="s">
        <v>383</v>
      </c>
      <c r="D326" s="17" t="s">
        <v>267</v>
      </c>
      <c r="E326" s="17" t="s">
        <v>17</v>
      </c>
      <c r="F326" s="17" t="s">
        <v>19</v>
      </c>
      <c r="G326" s="7" t="n">
        <v>10</v>
      </c>
      <c r="H326" s="6" t="n">
        <v>197.22</v>
      </c>
      <c r="I326" s="6" t="n">
        <v>-1972.2</v>
      </c>
      <c r="J326" s="6" t="n">
        <v>0</v>
      </c>
      <c r="K326" s="6" t="n">
        <v>-0.99</v>
      </c>
      <c r="L326" s="6" t="n">
        <v>0</v>
      </c>
      <c r="M326" s="6"/>
      <c r="N326" s="6" t="s">
        <f>=I326+J326+K326+L326</f>
      </c>
      <c r="O326" s="17"/>
    </row>
    <row collapsed="false" customFormat="false" customHeight="false" hidden="false" ht="12.1" outlineLevel="0" r="327">
      <c r="A327" s="22" t="n">
        <v>44161.649039352</v>
      </c>
      <c r="B327" s="23" t="s">
        <v>347</v>
      </c>
      <c r="C327" s="23" t="s">
        <v>89</v>
      </c>
      <c r="D327" s="23" t="s">
        <v>347</v>
      </c>
      <c r="E327" s="23" t="s">
        <v>347</v>
      </c>
      <c r="F327" s="23" t="s">
        <v>19</v>
      </c>
      <c r="G327" s="24" t="n">
        <v>1</v>
      </c>
      <c r="H327" s="25" t="n">
        <v>1</v>
      </c>
      <c r="I327" s="25" t="n">
        <v>1979.19</v>
      </c>
      <c r="J327" s="25" t="n">
        <v>0</v>
      </c>
      <c r="K327" s="25" t="n">
        <v>0</v>
      </c>
      <c r="L327" s="25" t="n">
        <v>0</v>
      </c>
      <c r="M327" s="25"/>
      <c r="N327" s="6" t="s">
        <f>=I327+J327+K327+L327</f>
      </c>
      <c r="O327" s="23"/>
    </row>
    <row collapsed="false" customFormat="false" customHeight="false" hidden="false" ht="12.1" outlineLevel="0" r="328">
      <c r="A328" s="21" t="n">
        <v>44166.470358796</v>
      </c>
      <c r="B328" s="17" t="s">
        <v>67</v>
      </c>
      <c r="C328" s="17" t="s">
        <v>465</v>
      </c>
      <c r="D328" s="17" t="s">
        <v>267</v>
      </c>
      <c r="E328" s="17" t="s">
        <v>17</v>
      </c>
      <c r="F328" s="17" t="s">
        <v>19</v>
      </c>
      <c r="G328" s="7" t="n">
        <v>1</v>
      </c>
      <c r="H328" s="6" t="n">
        <v>2794.5</v>
      </c>
      <c r="I328" s="6" t="n">
        <v>-2794.5</v>
      </c>
      <c r="J328" s="6" t="n">
        <v>0</v>
      </c>
      <c r="K328" s="6" t="n">
        <v>-1.4</v>
      </c>
      <c r="L328" s="6" t="n">
        <v>0</v>
      </c>
      <c r="M328" s="6"/>
      <c r="N328" s="6" t="s">
        <f>=I328+J328+K328+L328</f>
      </c>
      <c r="O328" s="17"/>
    </row>
    <row collapsed="false" customFormat="false" customHeight="false" hidden="false" ht="12.1" outlineLevel="0" r="329">
      <c r="A329" s="22" t="n">
        <v>44166.504930556</v>
      </c>
      <c r="B329" s="23" t="s">
        <v>347</v>
      </c>
      <c r="C329" s="23" t="s">
        <v>89</v>
      </c>
      <c r="D329" s="23" t="s">
        <v>347</v>
      </c>
      <c r="E329" s="23" t="s">
        <v>347</v>
      </c>
      <c r="F329" s="23" t="s">
        <v>19</v>
      </c>
      <c r="G329" s="24" t="n">
        <v>1</v>
      </c>
      <c r="H329" s="25" t="n">
        <v>1</v>
      </c>
      <c r="I329" s="25" t="n">
        <v>3095.41</v>
      </c>
      <c r="J329" s="25" t="n">
        <v>0</v>
      </c>
      <c r="K329" s="25" t="n">
        <v>0</v>
      </c>
      <c r="L329" s="25" t="n">
        <v>0</v>
      </c>
      <c r="M329" s="25"/>
      <c r="N329" s="6" t="s">
        <f>=I329+J329+K329+L329</f>
      </c>
      <c r="O329" s="23"/>
    </row>
    <row collapsed="false" customFormat="false" customHeight="false" hidden="false" ht="12.1" outlineLevel="0" r="330">
      <c r="A330" s="30" t="n">
        <v>44166.741655093</v>
      </c>
      <c r="B330" s="31" t="s">
        <v>283</v>
      </c>
      <c r="C330" s="31" t="s">
        <v>365</v>
      </c>
      <c r="D330" s="31" t="s">
        <v>270</v>
      </c>
      <c r="E330" s="31" t="s">
        <v>17</v>
      </c>
      <c r="F330" s="31" t="s">
        <v>53</v>
      </c>
      <c r="G330" s="32" t="n">
        <v>-1</v>
      </c>
      <c r="H330" s="33" t="n">
        <v>22.31</v>
      </c>
      <c r="I330" s="33" t="n">
        <v>22.31</v>
      </c>
      <c r="J330" s="33" t="n">
        <v>0</v>
      </c>
      <c r="K330" s="33" t="n">
        <v>-0.01</v>
      </c>
      <c r="L330" s="33" t="n">
        <v>0</v>
      </c>
      <c r="M330" s="6" t="s">
        <f>=I330+J330+K330+L330</f>
      </c>
      <c r="N330" s="33"/>
      <c r="O330" s="31"/>
    </row>
    <row collapsed="false" customFormat="false" customHeight="false" hidden="false" ht="12.1" outlineLevel="0" r="331">
      <c r="A331" s="30" t="n">
        <v>44166.741655093</v>
      </c>
      <c r="B331" s="31" t="s">
        <v>283</v>
      </c>
      <c r="C331" s="31" t="s">
        <v>365</v>
      </c>
      <c r="D331" s="31" t="s">
        <v>270</v>
      </c>
      <c r="E331" s="31" t="s">
        <v>17</v>
      </c>
      <c r="F331" s="31" t="s">
        <v>53</v>
      </c>
      <c r="G331" s="32" t="n">
        <v>-1</v>
      </c>
      <c r="H331" s="33" t="n">
        <v>22.31</v>
      </c>
      <c r="I331" s="33" t="n">
        <v>22.31</v>
      </c>
      <c r="J331" s="33" t="n">
        <v>0</v>
      </c>
      <c r="K331" s="33" t="n">
        <v>-0.01</v>
      </c>
      <c r="L331" s="33" t="n">
        <v>0</v>
      </c>
      <c r="M331" s="6" t="s">
        <f>=I331+J331+K331+L331</f>
      </c>
      <c r="N331" s="33"/>
      <c r="O331" s="31"/>
    </row>
    <row collapsed="false" customFormat="false" customHeight="false" hidden="false" ht="12.1" outlineLevel="0" r="332">
      <c r="A332" s="21" t="n">
        <v>44166.741886574</v>
      </c>
      <c r="B332" s="17" t="s">
        <v>51</v>
      </c>
      <c r="C332" s="17" t="s">
        <v>52</v>
      </c>
      <c r="D332" s="17" t="s">
        <v>267</v>
      </c>
      <c r="E332" s="17" t="s">
        <v>17</v>
      </c>
      <c r="F332" s="17" t="s">
        <v>53</v>
      </c>
      <c r="G332" s="7" t="n">
        <v>1</v>
      </c>
      <c r="H332" s="6" t="n">
        <v>27.74</v>
      </c>
      <c r="I332" s="6" t="n">
        <v>-27.74</v>
      </c>
      <c r="J332" s="6" t="n">
        <v>0</v>
      </c>
      <c r="K332" s="6" t="n">
        <v>-0.01</v>
      </c>
      <c r="L332" s="6" t="n">
        <v>0</v>
      </c>
      <c r="M332" s="6" t="s">
        <f>=I332+J332+K332+L332</f>
      </c>
      <c r="N332" s="6"/>
      <c r="O332" s="17"/>
    </row>
    <row collapsed="false" customFormat="false" customHeight="false" hidden="false" ht="12.1" outlineLevel="0" r="333">
      <c r="A333" s="30" t="n">
        <v>44167.430775463</v>
      </c>
      <c r="B333" s="31" t="s">
        <v>309</v>
      </c>
      <c r="C333" s="31" t="s">
        <v>433</v>
      </c>
      <c r="D333" s="31" t="s">
        <v>270</v>
      </c>
      <c r="E333" s="31" t="s">
        <v>352</v>
      </c>
      <c r="F333" s="31" t="s">
        <v>53</v>
      </c>
      <c r="G333" s="32" t="n">
        <v>-1977</v>
      </c>
      <c r="H333" s="33" t="n">
        <v>0.0928</v>
      </c>
      <c r="I333" s="33" t="n">
        <v>183.47</v>
      </c>
      <c r="J333" s="33" t="n">
        <v>0</v>
      </c>
      <c r="K333" s="33" t="n">
        <v>0</v>
      </c>
      <c r="L333" s="33" t="n">
        <v>0</v>
      </c>
      <c r="M333" s="6" t="s">
        <f>=I333+J333+K333+L333</f>
      </c>
      <c r="N333" s="33"/>
      <c r="O333" s="31"/>
    </row>
    <row collapsed="false" customFormat="false" customHeight="false" hidden="false" ht="12.1" outlineLevel="0" r="334">
      <c r="A334" s="21" t="n">
        <v>44167.430972222</v>
      </c>
      <c r="B334" s="17" t="s">
        <v>51</v>
      </c>
      <c r="C334" s="17" t="s">
        <v>52</v>
      </c>
      <c r="D334" s="17" t="s">
        <v>267</v>
      </c>
      <c r="E334" s="17" t="s">
        <v>17</v>
      </c>
      <c r="F334" s="17" t="s">
        <v>53</v>
      </c>
      <c r="G334" s="7" t="n">
        <v>3</v>
      </c>
      <c r="H334" s="6" t="n">
        <v>28.99</v>
      </c>
      <c r="I334" s="6" t="n">
        <v>-86.97</v>
      </c>
      <c r="J334" s="6" t="n">
        <v>0</v>
      </c>
      <c r="K334" s="6" t="n">
        <v>-0.04</v>
      </c>
      <c r="L334" s="6" t="n">
        <v>0</v>
      </c>
      <c r="M334" s="6" t="s">
        <f>=I334+J334+K334+L334</f>
      </c>
      <c r="N334" s="6"/>
      <c r="O334" s="17"/>
    </row>
    <row collapsed="false" customFormat="false" customHeight="false" hidden="false" ht="12.1" outlineLevel="0" r="335">
      <c r="A335" s="21" t="n">
        <v>44167.430972222</v>
      </c>
      <c r="B335" s="17" t="s">
        <v>51</v>
      </c>
      <c r="C335" s="17" t="s">
        <v>52</v>
      </c>
      <c r="D335" s="17" t="s">
        <v>267</v>
      </c>
      <c r="E335" s="17" t="s">
        <v>17</v>
      </c>
      <c r="F335" s="17" t="s">
        <v>53</v>
      </c>
      <c r="G335" s="7" t="n">
        <v>3</v>
      </c>
      <c r="H335" s="6" t="n">
        <v>28.99</v>
      </c>
      <c r="I335" s="6" t="n">
        <v>-86.97</v>
      </c>
      <c r="J335" s="6" t="n">
        <v>0</v>
      </c>
      <c r="K335" s="6" t="n">
        <v>-0.04</v>
      </c>
      <c r="L335" s="6" t="n">
        <v>0</v>
      </c>
      <c r="M335" s="6" t="s">
        <f>=I335+J335+K335+L335</f>
      </c>
      <c r="N335" s="6"/>
      <c r="O335" s="17"/>
    </row>
    <row collapsed="false" customFormat="false" customHeight="false" hidden="false" ht="12.1" outlineLevel="0" r="336">
      <c r="A336" s="26" t="n">
        <v>44168</v>
      </c>
      <c r="B336" s="27" t="s">
        <v>349</v>
      </c>
      <c r="C336" s="27" t="s">
        <v>350</v>
      </c>
      <c r="D336" s="27" t="s">
        <v>349</v>
      </c>
      <c r="E336" s="27" t="s">
        <v>349</v>
      </c>
      <c r="F336" s="27" t="s">
        <v>19</v>
      </c>
      <c r="G336" s="28" t="n">
        <v>1</v>
      </c>
      <c r="H336" s="29" t="n">
        <v>-1</v>
      </c>
      <c r="I336" s="29" t="n">
        <v>-290</v>
      </c>
      <c r="J336" s="29" t="n">
        <v>0</v>
      </c>
      <c r="K336" s="29" t="n">
        <v>0</v>
      </c>
      <c r="L336" s="29" t="n">
        <v>0</v>
      </c>
      <c r="M336" s="29"/>
      <c r="N336" s="6" t="s">
        <f>=I336+J336+K336+L336</f>
      </c>
      <c r="O336" s="27"/>
    </row>
    <row collapsed="false" customFormat="false" customHeight="false" hidden="false" ht="12.1" outlineLevel="0" r="337">
      <c r="A337" s="21" t="n">
        <v>44169.501111111</v>
      </c>
      <c r="B337" s="17" t="s">
        <v>430</v>
      </c>
      <c r="C337" s="17" t="s">
        <v>431</v>
      </c>
      <c r="D337" s="17" t="s">
        <v>267</v>
      </c>
      <c r="E337" s="17" t="s">
        <v>432</v>
      </c>
      <c r="F337" s="17" t="s">
        <v>19</v>
      </c>
      <c r="G337" s="7" t="n">
        <v>3</v>
      </c>
      <c r="H337" s="6" t="n">
        <v>74.3025</v>
      </c>
      <c r="I337" s="6" t="n">
        <v>-222.91</v>
      </c>
      <c r="J337" s="6" t="n">
        <v>0</v>
      </c>
      <c r="K337" s="6" t="n">
        <v>-0.11</v>
      </c>
      <c r="L337" s="6" t="n">
        <v>0</v>
      </c>
      <c r="M337" s="6"/>
      <c r="N337" s="6" t="s">
        <f>=I337+J337+K337+L337</f>
      </c>
      <c r="O337" s="17"/>
    </row>
    <row collapsed="false" customFormat="false" customHeight="false" hidden="false" ht="12.1" outlineLevel="0" r="338">
      <c r="A338" s="21" t="n">
        <v>44169.50125</v>
      </c>
      <c r="B338" s="17" t="s">
        <v>51</v>
      </c>
      <c r="C338" s="17" t="s">
        <v>52</v>
      </c>
      <c r="D338" s="17" t="s">
        <v>267</v>
      </c>
      <c r="E338" s="17" t="s">
        <v>17</v>
      </c>
      <c r="F338" s="17" t="s">
        <v>53</v>
      </c>
      <c r="G338" s="7" t="n">
        <v>1</v>
      </c>
      <c r="H338" s="6" t="n">
        <v>28.44</v>
      </c>
      <c r="I338" s="6" t="n">
        <v>-28.44</v>
      </c>
      <c r="J338" s="6" t="n">
        <v>0</v>
      </c>
      <c r="K338" s="6" t="n">
        <v>-0.01</v>
      </c>
      <c r="L338" s="6" t="n">
        <v>0</v>
      </c>
      <c r="M338" s="6" t="s">
        <f>=I338+J338+K338+L338</f>
      </c>
      <c r="N338" s="6"/>
      <c r="O338" s="17"/>
    </row>
    <row collapsed="false" customFormat="false" customHeight="false" hidden="false" ht="12.1" outlineLevel="0" r="339">
      <c r="A339" s="30" t="n">
        <v>44172.796412037</v>
      </c>
      <c r="B339" s="31" t="s">
        <v>294</v>
      </c>
      <c r="C339" s="31" t="s">
        <v>391</v>
      </c>
      <c r="D339" s="31" t="s">
        <v>270</v>
      </c>
      <c r="E339" s="31" t="s">
        <v>17</v>
      </c>
      <c r="F339" s="31" t="s">
        <v>53</v>
      </c>
      <c r="G339" s="32" t="n">
        <v>-1</v>
      </c>
      <c r="H339" s="33" t="n">
        <v>22.96</v>
      </c>
      <c r="I339" s="33" t="n">
        <v>22.96</v>
      </c>
      <c r="J339" s="33" t="n">
        <v>0</v>
      </c>
      <c r="K339" s="33" t="n">
        <v>-0.01</v>
      </c>
      <c r="L339" s="33" t="n">
        <v>0</v>
      </c>
      <c r="M339" s="6" t="s">
        <f>=I339+J339+K339+L339</f>
      </c>
      <c r="N339" s="33"/>
      <c r="O339" s="31"/>
    </row>
    <row collapsed="false" customFormat="false" customHeight="false" hidden="false" ht="12.1" outlineLevel="0" r="340">
      <c r="A340" s="26" t="n">
        <v>44188.030891204</v>
      </c>
      <c r="B340" s="27" t="s">
        <v>370</v>
      </c>
      <c r="C340" s="27" t="s">
        <v>466</v>
      </c>
      <c r="D340" s="27" t="s">
        <v>370</v>
      </c>
      <c r="E340" s="27" t="s">
        <v>370</v>
      </c>
      <c r="F340" s="27" t="s">
        <v>19</v>
      </c>
      <c r="G340" s="28" t="n">
        <v>1</v>
      </c>
      <c r="H340" s="29" t="n">
        <v>-1</v>
      </c>
      <c r="I340" s="29" t="n">
        <v>-29</v>
      </c>
      <c r="J340" s="29" t="n">
        <v>0</v>
      </c>
      <c r="K340" s="29" t="n">
        <v>0</v>
      </c>
      <c r="L340" s="29" t="n">
        <v>0</v>
      </c>
      <c r="M340" s="29"/>
      <c r="N340" s="6" t="s">
        <f>=I340+J340+K340+L340</f>
      </c>
      <c r="O340" s="27"/>
    </row>
    <row collapsed="false" customFormat="false" customHeight="false" hidden="false" ht="12.1" outlineLevel="0" r="341">
      <c r="A341" s="22" t="n">
        <v>44188.030891204</v>
      </c>
      <c r="B341" s="23" t="s">
        <v>372</v>
      </c>
      <c r="C341" s="23" t="s">
        <v>467</v>
      </c>
      <c r="D341" s="23" t="s">
        <v>372</v>
      </c>
      <c r="E341" s="23" t="s">
        <v>372</v>
      </c>
      <c r="F341" s="23" t="s">
        <v>19</v>
      </c>
      <c r="G341" s="24" t="n">
        <v>1</v>
      </c>
      <c r="H341" s="25" t="n">
        <v>1</v>
      </c>
      <c r="I341" s="25" t="n">
        <v>224.04</v>
      </c>
      <c r="J341" s="25" t="n">
        <v>0</v>
      </c>
      <c r="K341" s="25" t="n">
        <v>0</v>
      </c>
      <c r="L341" s="25" t="n">
        <v>0</v>
      </c>
      <c r="M341" s="25"/>
      <c r="N341" s="6" t="s">
        <f>=I341+J341+K341+L341</f>
      </c>
      <c r="O341" s="23"/>
    </row>
    <row collapsed="false" customFormat="false" customHeight="false" hidden="false" ht="12.1" outlineLevel="0" r="342">
      <c r="A342" s="26" t="n">
        <v>44194.394780093</v>
      </c>
      <c r="B342" s="27" t="s">
        <v>370</v>
      </c>
      <c r="C342" s="27" t="s">
        <v>468</v>
      </c>
      <c r="D342" s="27" t="s">
        <v>370</v>
      </c>
      <c r="E342" s="27" t="s">
        <v>370</v>
      </c>
      <c r="F342" s="27" t="s">
        <v>19</v>
      </c>
      <c r="G342" s="28" t="n">
        <v>1</v>
      </c>
      <c r="H342" s="29" t="n">
        <v>-1</v>
      </c>
      <c r="I342" s="29" t="n">
        <v>-6</v>
      </c>
      <c r="J342" s="29" t="n">
        <v>0</v>
      </c>
      <c r="K342" s="29" t="n">
        <v>0</v>
      </c>
      <c r="L342" s="29" t="n">
        <v>0</v>
      </c>
      <c r="M342" s="29"/>
      <c r="N342" s="6" t="s">
        <f>=I342+J342+K342+L342</f>
      </c>
      <c r="O342" s="27"/>
    </row>
    <row collapsed="false" customFormat="false" customHeight="false" hidden="false" ht="12.1" outlineLevel="0" r="343">
      <c r="A343" s="22" t="n">
        <v>44194.394780093</v>
      </c>
      <c r="B343" s="23" t="s">
        <v>372</v>
      </c>
      <c r="C343" s="23" t="s">
        <v>469</v>
      </c>
      <c r="D343" s="23" t="s">
        <v>372</v>
      </c>
      <c r="E343" s="23" t="s">
        <v>372</v>
      </c>
      <c r="F343" s="23" t="s">
        <v>19</v>
      </c>
      <c r="G343" s="24" t="n">
        <v>1</v>
      </c>
      <c r="H343" s="25" t="n">
        <v>1</v>
      </c>
      <c r="I343" s="25" t="n">
        <v>46</v>
      </c>
      <c r="J343" s="25" t="n">
        <v>0</v>
      </c>
      <c r="K343" s="25" t="n">
        <v>0</v>
      </c>
      <c r="L343" s="25" t="n">
        <v>0</v>
      </c>
      <c r="M343" s="25"/>
      <c r="N343" s="6" t="s">
        <f>=I343+J343+K343+L343</f>
      </c>
      <c r="O343" s="23"/>
    </row>
    <row collapsed="false" customFormat="false" customHeight="false" hidden="false" ht="12.1" outlineLevel="0" r="344">
      <c r="A344" s="26" t="n">
        <v>44195.032673611</v>
      </c>
      <c r="B344" s="27" t="s">
        <v>370</v>
      </c>
      <c r="C344" s="27" t="s">
        <v>459</v>
      </c>
      <c r="D344" s="27" t="s">
        <v>370</v>
      </c>
      <c r="E344" s="27" t="s">
        <v>370</v>
      </c>
      <c r="F344" s="27" t="s">
        <v>19</v>
      </c>
      <c r="G344" s="28" t="n">
        <v>1</v>
      </c>
      <c r="H344" s="29" t="n">
        <v>-1</v>
      </c>
      <c r="I344" s="29" t="n">
        <v>-16</v>
      </c>
      <c r="J344" s="29" t="n">
        <v>0</v>
      </c>
      <c r="K344" s="29" t="n">
        <v>0</v>
      </c>
      <c r="L344" s="29" t="n">
        <v>0</v>
      </c>
      <c r="M344" s="29"/>
      <c r="N344" s="6" t="s">
        <f>=I344+J344+K344+L344</f>
      </c>
      <c r="O344" s="27"/>
    </row>
    <row collapsed="false" customFormat="false" customHeight="false" hidden="false" ht="12.1" outlineLevel="0" r="345">
      <c r="A345" s="22" t="n">
        <v>44195.032673611</v>
      </c>
      <c r="B345" s="23" t="s">
        <v>372</v>
      </c>
      <c r="C345" s="23" t="s">
        <v>460</v>
      </c>
      <c r="D345" s="23" t="s">
        <v>372</v>
      </c>
      <c r="E345" s="23" t="s">
        <v>372</v>
      </c>
      <c r="F345" s="23" t="s">
        <v>19</v>
      </c>
      <c r="G345" s="24" t="n">
        <v>1</v>
      </c>
      <c r="H345" s="25" t="n">
        <v>1</v>
      </c>
      <c r="I345" s="25" t="n">
        <v>123</v>
      </c>
      <c r="J345" s="25" t="n">
        <v>0</v>
      </c>
      <c r="K345" s="25" t="n">
        <v>0</v>
      </c>
      <c r="L345" s="25" t="n">
        <v>0</v>
      </c>
      <c r="M345" s="25"/>
      <c r="N345" s="6" t="s">
        <f>=I345+J345+K345+L345</f>
      </c>
      <c r="O345" s="23"/>
    </row>
    <row collapsed="false" customFormat="false" customHeight="false" hidden="false" ht="12.1" outlineLevel="0" r="346">
      <c r="A346" s="26" t="n">
        <v>44195.047939815</v>
      </c>
      <c r="B346" s="27" t="s">
        <v>370</v>
      </c>
      <c r="C346" s="27" t="s">
        <v>470</v>
      </c>
      <c r="D346" s="27" t="s">
        <v>370</v>
      </c>
      <c r="E346" s="27" t="s">
        <v>370</v>
      </c>
      <c r="F346" s="27" t="s">
        <v>19</v>
      </c>
      <c r="G346" s="28" t="n">
        <v>1</v>
      </c>
      <c r="H346" s="29" t="n">
        <v>-1</v>
      </c>
      <c r="I346" s="29" t="n">
        <v>-14</v>
      </c>
      <c r="J346" s="29" t="n">
        <v>0</v>
      </c>
      <c r="K346" s="29" t="n">
        <v>0</v>
      </c>
      <c r="L346" s="29" t="n">
        <v>0</v>
      </c>
      <c r="M346" s="29"/>
      <c r="N346" s="6" t="s">
        <f>=I346+J346+K346+L346</f>
      </c>
      <c r="O346" s="27"/>
    </row>
    <row collapsed="false" customFormat="false" customHeight="false" hidden="false" ht="12.1" outlineLevel="0" r="347">
      <c r="A347" s="22" t="n">
        <v>44195.047939815</v>
      </c>
      <c r="B347" s="23" t="s">
        <v>372</v>
      </c>
      <c r="C347" s="23" t="s">
        <v>471</v>
      </c>
      <c r="D347" s="23" t="s">
        <v>372</v>
      </c>
      <c r="E347" s="23" t="s">
        <v>372</v>
      </c>
      <c r="F347" s="23" t="s">
        <v>19</v>
      </c>
      <c r="G347" s="24" t="n">
        <v>1</v>
      </c>
      <c r="H347" s="25" t="n">
        <v>1</v>
      </c>
      <c r="I347" s="25" t="n">
        <v>111.02</v>
      </c>
      <c r="J347" s="25" t="n">
        <v>0</v>
      </c>
      <c r="K347" s="25" t="n">
        <v>0</v>
      </c>
      <c r="L347" s="25" t="n">
        <v>0</v>
      </c>
      <c r="M347" s="25"/>
      <c r="N347" s="6" t="s">
        <f>=I347+J347+K347+L347</f>
      </c>
      <c r="O347" s="23"/>
    </row>
    <row collapsed="false" customFormat="false" customHeight="false" hidden="false" ht="12.1" outlineLevel="0" r="348">
      <c r="A348" s="26" t="n">
        <v>44195.080821759</v>
      </c>
      <c r="B348" s="27" t="s">
        <v>370</v>
      </c>
      <c r="C348" s="27" t="s">
        <v>472</v>
      </c>
      <c r="D348" s="27" t="s">
        <v>370</v>
      </c>
      <c r="E348" s="27" t="s">
        <v>370</v>
      </c>
      <c r="F348" s="27" t="s">
        <v>19</v>
      </c>
      <c r="G348" s="28" t="n">
        <v>1</v>
      </c>
      <c r="H348" s="29" t="n">
        <v>-1</v>
      </c>
      <c r="I348" s="29" t="n">
        <v>-81</v>
      </c>
      <c r="J348" s="29" t="n">
        <v>0</v>
      </c>
      <c r="K348" s="29" t="n">
        <v>0</v>
      </c>
      <c r="L348" s="29" t="n">
        <v>0</v>
      </c>
      <c r="M348" s="29"/>
      <c r="N348" s="6" t="s">
        <f>=I348+J348+K348+L348</f>
      </c>
      <c r="O348" s="27"/>
    </row>
    <row collapsed="false" customFormat="false" customHeight="false" hidden="false" ht="12.1" outlineLevel="0" r="349">
      <c r="A349" s="22" t="n">
        <v>44195.080821759</v>
      </c>
      <c r="B349" s="23" t="s">
        <v>372</v>
      </c>
      <c r="C349" s="23" t="s">
        <v>473</v>
      </c>
      <c r="D349" s="23" t="s">
        <v>372</v>
      </c>
      <c r="E349" s="23" t="s">
        <v>372</v>
      </c>
      <c r="F349" s="23" t="s">
        <v>19</v>
      </c>
      <c r="G349" s="24" t="n">
        <v>1</v>
      </c>
      <c r="H349" s="25" t="n">
        <v>1</v>
      </c>
      <c r="I349" s="25" t="n">
        <v>623.35</v>
      </c>
      <c r="J349" s="25" t="n">
        <v>0</v>
      </c>
      <c r="K349" s="25" t="n">
        <v>0</v>
      </c>
      <c r="L349" s="25" t="n">
        <v>0</v>
      </c>
      <c r="M349" s="25"/>
      <c r="N349" s="6" t="s">
        <f>=I349+J349+K349+L349</f>
      </c>
      <c r="O349" s="23"/>
    </row>
    <row collapsed="false" customFormat="false" customHeight="false" hidden="false" ht="12.1" outlineLevel="0" r="350">
      <c r="A350" s="22" t="n">
        <v>44196.052488426</v>
      </c>
      <c r="B350" s="23" t="s">
        <v>372</v>
      </c>
      <c r="C350" s="23" t="s">
        <v>474</v>
      </c>
      <c r="D350" s="23" t="s">
        <v>372</v>
      </c>
      <c r="E350" s="23" t="s">
        <v>372</v>
      </c>
      <c r="F350" s="23" t="s">
        <v>53</v>
      </c>
      <c r="G350" s="24" t="n">
        <v>1</v>
      </c>
      <c r="H350" s="25" t="n">
        <v>1</v>
      </c>
      <c r="I350" s="25" t="n">
        <v>0.8</v>
      </c>
      <c r="J350" s="25" t="n">
        <v>0</v>
      </c>
      <c r="K350" s="25" t="n">
        <v>0</v>
      </c>
      <c r="L350" s="25" t="n">
        <v>0</v>
      </c>
      <c r="M350" s="6" t="s">
        <f>=I350+J350+K350+L350</f>
      </c>
      <c r="N350" s="25"/>
      <c r="O350" s="23"/>
    </row>
    <row collapsed="false" customFormat="false" customHeight="false" hidden="false" ht="12.1" outlineLevel="0" r="351">
      <c r="A351" s="26" t="n">
        <v>44200</v>
      </c>
      <c r="B351" s="27" t="s">
        <v>370</v>
      </c>
      <c r="C351" s="27" t="s">
        <v>374</v>
      </c>
      <c r="D351" s="27" t="s">
        <v>370</v>
      </c>
      <c r="E351" s="27" t="s">
        <v>370</v>
      </c>
      <c r="F351" s="27" t="s">
        <v>19</v>
      </c>
      <c r="G351" s="28" t="n">
        <v>1</v>
      </c>
      <c r="H351" s="29" t="n">
        <v>-1</v>
      </c>
      <c r="I351" s="29" t="n">
        <v>-194</v>
      </c>
      <c r="J351" s="29" t="n">
        <v>0</v>
      </c>
      <c r="K351" s="29" t="n">
        <v>0</v>
      </c>
      <c r="L351" s="29" t="n">
        <v>0</v>
      </c>
      <c r="M351" s="29"/>
      <c r="N351" s="6" t="s">
        <f>=I351+J351+K351+L351</f>
      </c>
      <c r="O351" s="27"/>
    </row>
    <row collapsed="false" customFormat="false" customHeight="false" hidden="false" ht="12.1" outlineLevel="0" r="352">
      <c r="A352" s="26" t="n">
        <v>44200.135532407</v>
      </c>
      <c r="B352" s="27" t="s">
        <v>370</v>
      </c>
      <c r="C352" s="27" t="s">
        <v>441</v>
      </c>
      <c r="D352" s="27" t="s">
        <v>370</v>
      </c>
      <c r="E352" s="27" t="s">
        <v>370</v>
      </c>
      <c r="F352" s="27" t="s">
        <v>19</v>
      </c>
      <c r="G352" s="28" t="n">
        <v>1</v>
      </c>
      <c r="H352" s="29" t="n">
        <v>-1</v>
      </c>
      <c r="I352" s="29" t="n">
        <v>-26</v>
      </c>
      <c r="J352" s="29" t="n">
        <v>0</v>
      </c>
      <c r="K352" s="29" t="n">
        <v>0</v>
      </c>
      <c r="L352" s="29" t="n">
        <v>0</v>
      </c>
      <c r="M352" s="29"/>
      <c r="N352" s="6" t="s">
        <f>=I352+J352+K352+L352</f>
      </c>
      <c r="O352" s="27"/>
    </row>
    <row collapsed="false" customFormat="false" customHeight="false" hidden="false" ht="12.1" outlineLevel="0" r="353">
      <c r="A353" s="22" t="n">
        <v>44200.135532407</v>
      </c>
      <c r="B353" s="23" t="s">
        <v>372</v>
      </c>
      <c r="C353" s="23" t="s">
        <v>442</v>
      </c>
      <c r="D353" s="23" t="s">
        <v>372</v>
      </c>
      <c r="E353" s="23" t="s">
        <v>372</v>
      </c>
      <c r="F353" s="23" t="s">
        <v>19</v>
      </c>
      <c r="G353" s="24" t="n">
        <v>1</v>
      </c>
      <c r="H353" s="25" t="n">
        <v>1</v>
      </c>
      <c r="I353" s="25" t="n">
        <v>203.2</v>
      </c>
      <c r="J353" s="25" t="n">
        <v>0</v>
      </c>
      <c r="K353" s="25" t="n">
        <v>0</v>
      </c>
      <c r="L353" s="25" t="n">
        <v>0</v>
      </c>
      <c r="M353" s="25"/>
      <c r="N353" s="6" t="s">
        <f>=I353+J353+K353+L353</f>
      </c>
      <c r="O353" s="23"/>
    </row>
    <row collapsed="false" customFormat="false" customHeight="false" hidden="false" ht="12.1" outlineLevel="0" r="354">
      <c r="A354" s="26" t="n">
        <v>44210.513287037</v>
      </c>
      <c r="B354" s="27" t="s">
        <v>370</v>
      </c>
      <c r="C354" s="27" t="s">
        <v>475</v>
      </c>
      <c r="D354" s="27" t="s">
        <v>370</v>
      </c>
      <c r="E354" s="27" t="s">
        <v>370</v>
      </c>
      <c r="F354" s="27" t="s">
        <v>19</v>
      </c>
      <c r="G354" s="28" t="n">
        <v>1</v>
      </c>
      <c r="H354" s="29" t="n">
        <v>-1</v>
      </c>
      <c r="I354" s="29" t="n">
        <v>-32</v>
      </c>
      <c r="J354" s="29" t="n">
        <v>0</v>
      </c>
      <c r="K354" s="29" t="n">
        <v>0</v>
      </c>
      <c r="L354" s="29" t="n">
        <v>0</v>
      </c>
      <c r="M354" s="29"/>
      <c r="N354" s="6" t="s">
        <f>=I354+J354+K354+L354</f>
      </c>
      <c r="O354" s="27"/>
    </row>
    <row collapsed="false" customFormat="false" customHeight="false" hidden="false" ht="12.1" outlineLevel="0" r="355">
      <c r="A355" s="22" t="n">
        <v>44210.513287037</v>
      </c>
      <c r="B355" s="23" t="s">
        <v>372</v>
      </c>
      <c r="C355" s="23" t="s">
        <v>476</v>
      </c>
      <c r="D355" s="23" t="s">
        <v>372</v>
      </c>
      <c r="E355" s="23" t="s">
        <v>372</v>
      </c>
      <c r="F355" s="23" t="s">
        <v>19</v>
      </c>
      <c r="G355" s="24" t="n">
        <v>1</v>
      </c>
      <c r="H355" s="25" t="n">
        <v>1</v>
      </c>
      <c r="I355" s="25" t="n">
        <v>245.31</v>
      </c>
      <c r="J355" s="25" t="n">
        <v>0</v>
      </c>
      <c r="K355" s="25" t="n">
        <v>0</v>
      </c>
      <c r="L355" s="25" t="n">
        <v>0</v>
      </c>
      <c r="M355" s="25"/>
      <c r="N355" s="6" t="s">
        <f>=I355+J355+K355+L355</f>
      </c>
      <c r="O355" s="23"/>
    </row>
    <row collapsed="false" customFormat="false" customHeight="false" hidden="false" ht="12.1" outlineLevel="0" r="356">
      <c r="A356" s="26" t="n">
        <v>44211.460115741</v>
      </c>
      <c r="B356" s="27" t="s">
        <v>370</v>
      </c>
      <c r="C356" s="27" t="s">
        <v>477</v>
      </c>
      <c r="D356" s="27" t="s">
        <v>370</v>
      </c>
      <c r="E356" s="27" t="s">
        <v>370</v>
      </c>
      <c r="F356" s="27" t="s">
        <v>19</v>
      </c>
      <c r="G356" s="28" t="n">
        <v>1</v>
      </c>
      <c r="H356" s="29" t="n">
        <v>-1</v>
      </c>
      <c r="I356" s="29" t="n">
        <v>-42</v>
      </c>
      <c r="J356" s="29" t="n">
        <v>0</v>
      </c>
      <c r="K356" s="29" t="n">
        <v>0</v>
      </c>
      <c r="L356" s="29" t="n">
        <v>0</v>
      </c>
      <c r="M356" s="29"/>
      <c r="N356" s="6" t="s">
        <f>=I356+J356+K356+L356</f>
      </c>
      <c r="O356" s="27"/>
    </row>
    <row collapsed="false" customFormat="false" customHeight="false" hidden="false" ht="12.1" outlineLevel="0" r="357">
      <c r="A357" s="22" t="n">
        <v>44211.460115741</v>
      </c>
      <c r="B357" s="23" t="s">
        <v>372</v>
      </c>
      <c r="C357" s="23" t="s">
        <v>478</v>
      </c>
      <c r="D357" s="23" t="s">
        <v>372</v>
      </c>
      <c r="E357" s="23" t="s">
        <v>372</v>
      </c>
      <c r="F357" s="23" t="s">
        <v>19</v>
      </c>
      <c r="G357" s="24" t="n">
        <v>1</v>
      </c>
      <c r="H357" s="25" t="n">
        <v>1</v>
      </c>
      <c r="I357" s="25" t="n">
        <v>321.5</v>
      </c>
      <c r="J357" s="25" t="n">
        <v>0</v>
      </c>
      <c r="K357" s="25" t="n">
        <v>0</v>
      </c>
      <c r="L357" s="25" t="n">
        <v>0</v>
      </c>
      <c r="M357" s="25"/>
      <c r="N357" s="6" t="s">
        <f>=I357+J357+K357+L357</f>
      </c>
      <c r="O357" s="23"/>
    </row>
    <row collapsed="false" customFormat="false" customHeight="false" hidden="false" ht="12.1" outlineLevel="0" r="358">
      <c r="A358" s="30" t="n">
        <v>44230.428194444</v>
      </c>
      <c r="B358" s="31" t="s">
        <v>278</v>
      </c>
      <c r="C358" s="31" t="s">
        <v>358</v>
      </c>
      <c r="D358" s="31" t="s">
        <v>270</v>
      </c>
      <c r="E358" s="31" t="s">
        <v>17</v>
      </c>
      <c r="F358" s="31" t="s">
        <v>19</v>
      </c>
      <c r="G358" s="32" t="n">
        <v>-30</v>
      </c>
      <c r="H358" s="33" t="n">
        <v>18.12</v>
      </c>
      <c r="I358" s="33" t="n">
        <v>543.6</v>
      </c>
      <c r="J358" s="33" t="n">
        <v>0</v>
      </c>
      <c r="K358" s="33" t="n">
        <v>-0.27</v>
      </c>
      <c r="L358" s="33" t="n">
        <v>0</v>
      </c>
      <c r="M358" s="33"/>
      <c r="N358" s="6" t="s">
        <f>=I358+J358+K358+L358</f>
      </c>
      <c r="O358" s="31"/>
    </row>
    <row collapsed="false" customFormat="false" customHeight="false" hidden="false" ht="12.1" outlineLevel="0" r="359">
      <c r="A359" s="21" t="n">
        <v>44230.429178241</v>
      </c>
      <c r="B359" s="17" t="s">
        <v>430</v>
      </c>
      <c r="C359" s="17" t="s">
        <v>431</v>
      </c>
      <c r="D359" s="17" t="s">
        <v>267</v>
      </c>
      <c r="E359" s="17" t="s">
        <v>432</v>
      </c>
      <c r="F359" s="17" t="s">
        <v>19</v>
      </c>
      <c r="G359" s="7" t="n">
        <v>25</v>
      </c>
      <c r="H359" s="6" t="n">
        <v>75.9775</v>
      </c>
      <c r="I359" s="6" t="n">
        <v>-1899.44</v>
      </c>
      <c r="J359" s="6" t="n">
        <v>0</v>
      </c>
      <c r="K359" s="6" t="n">
        <v>-0.95</v>
      </c>
      <c r="L359" s="6" t="n">
        <v>0</v>
      </c>
      <c r="M359" s="6"/>
      <c r="N359" s="6" t="s">
        <f>=I359+J359+K359+L359</f>
      </c>
      <c r="O359" s="17"/>
    </row>
    <row collapsed="false" customFormat="false" customHeight="false" hidden="false" ht="12.1" outlineLevel="0" r="360">
      <c r="A360" s="21" t="n">
        <v>44230.429837963</v>
      </c>
      <c r="B360" s="17" t="s">
        <v>430</v>
      </c>
      <c r="C360" s="17" t="s">
        <v>431</v>
      </c>
      <c r="D360" s="17" t="s">
        <v>267</v>
      </c>
      <c r="E360" s="17" t="s">
        <v>432</v>
      </c>
      <c r="F360" s="17" t="s">
        <v>19</v>
      </c>
      <c r="G360" s="7" t="n">
        <v>4</v>
      </c>
      <c r="H360" s="6" t="n">
        <v>76.02</v>
      </c>
      <c r="I360" s="6" t="n">
        <v>-304.08</v>
      </c>
      <c r="J360" s="6" t="n">
        <v>0</v>
      </c>
      <c r="K360" s="6" t="n">
        <v>-0.15</v>
      </c>
      <c r="L360" s="6" t="n">
        <v>0</v>
      </c>
      <c r="M360" s="6"/>
      <c r="N360" s="6" t="s">
        <f>=I360+J360+K360+L360</f>
      </c>
      <c r="O360" s="17"/>
    </row>
    <row collapsed="false" customFormat="false" customHeight="false" hidden="false" ht="12.1" outlineLevel="0" r="361">
      <c r="A361" s="21" t="n">
        <v>44230.430104167</v>
      </c>
      <c r="B361" s="17" t="s">
        <v>51</v>
      </c>
      <c r="C361" s="17" t="s">
        <v>52</v>
      </c>
      <c r="D361" s="17" t="s">
        <v>267</v>
      </c>
      <c r="E361" s="17" t="s">
        <v>17</v>
      </c>
      <c r="F361" s="17" t="s">
        <v>53</v>
      </c>
      <c r="G361" s="7" t="n">
        <v>1</v>
      </c>
      <c r="H361" s="6" t="n">
        <v>50.39</v>
      </c>
      <c r="I361" s="6" t="n">
        <v>-50.39</v>
      </c>
      <c r="J361" s="6" t="n">
        <v>0</v>
      </c>
      <c r="K361" s="6" t="n">
        <v>-0.03</v>
      </c>
      <c r="L361" s="6" t="n">
        <v>0</v>
      </c>
      <c r="M361" s="6" t="s">
        <f>=I361+J361+K361+L361</f>
      </c>
      <c r="N361" s="6"/>
      <c r="O361" s="17"/>
    </row>
    <row collapsed="false" customFormat="false" customHeight="false" hidden="false" ht="12.1" outlineLevel="0" r="362">
      <c r="A362" s="22" t="n">
        <v>44230.432453704</v>
      </c>
      <c r="B362" s="23" t="s">
        <v>347</v>
      </c>
      <c r="C362" s="23" t="s">
        <v>89</v>
      </c>
      <c r="D362" s="23" t="s">
        <v>347</v>
      </c>
      <c r="E362" s="23" t="s">
        <v>347</v>
      </c>
      <c r="F362" s="23" t="s">
        <v>19</v>
      </c>
      <c r="G362" s="24" t="n">
        <v>1</v>
      </c>
      <c r="H362" s="25" t="n">
        <v>1</v>
      </c>
      <c r="I362" s="25" t="n">
        <v>304.24</v>
      </c>
      <c r="J362" s="25" t="n">
        <v>0</v>
      </c>
      <c r="K362" s="25" t="n">
        <v>0</v>
      </c>
      <c r="L362" s="25" t="n">
        <v>0</v>
      </c>
      <c r="M362" s="25"/>
      <c r="N362" s="6" t="s">
        <f>=I362+J362+K362+L362</f>
      </c>
      <c r="O362" s="23"/>
    </row>
    <row collapsed="false" customFormat="false" customHeight="false" hidden="false" ht="12.1" outlineLevel="0" r="363">
      <c r="A363" s="21" t="n">
        <v>44231.455590278</v>
      </c>
      <c r="B363" s="17" t="s">
        <v>24</v>
      </c>
      <c r="C363" s="17" t="s">
        <v>410</v>
      </c>
      <c r="D363" s="17" t="s">
        <v>267</v>
      </c>
      <c r="E363" s="17" t="s">
        <v>17</v>
      </c>
      <c r="F363" s="17" t="s">
        <v>19</v>
      </c>
      <c r="G363" s="7" t="n">
        <v>1</v>
      </c>
      <c r="H363" s="6" t="n">
        <v>1309.8</v>
      </c>
      <c r="I363" s="6" t="n">
        <v>-1309.8</v>
      </c>
      <c r="J363" s="6" t="n">
        <v>0</v>
      </c>
      <c r="K363" s="6" t="n">
        <v>-0.65</v>
      </c>
      <c r="L363" s="6" t="n">
        <v>0</v>
      </c>
      <c r="M363" s="6"/>
      <c r="N363" s="6" t="s">
        <f>=I363+J363+K363+L363</f>
      </c>
      <c r="O363" s="17"/>
    </row>
    <row collapsed="false" customFormat="false" customHeight="false" hidden="false" ht="12.1" outlineLevel="0" r="364">
      <c r="A364" s="21" t="n">
        <v>44231.456678241</v>
      </c>
      <c r="B364" s="17" t="s">
        <v>16</v>
      </c>
      <c r="C364" s="17" t="s">
        <v>415</v>
      </c>
      <c r="D364" s="17" t="s">
        <v>267</v>
      </c>
      <c r="E364" s="17" t="s">
        <v>17</v>
      </c>
      <c r="F364" s="17" t="s">
        <v>19</v>
      </c>
      <c r="G364" s="7" t="n">
        <v>1</v>
      </c>
      <c r="H364" s="6" t="n">
        <v>3662</v>
      </c>
      <c r="I364" s="6" t="n">
        <v>-3662</v>
      </c>
      <c r="J364" s="6" t="n">
        <v>0</v>
      </c>
      <c r="K364" s="6" t="n">
        <v>-1.83</v>
      </c>
      <c r="L364" s="6" t="n">
        <v>0</v>
      </c>
      <c r="M364" s="6"/>
      <c r="N364" s="6" t="s">
        <f>=I364+J364+K364+L364</f>
      </c>
      <c r="O364" s="17"/>
    </row>
    <row collapsed="false" customFormat="false" customHeight="false" hidden="false" ht="12.1" outlineLevel="0" r="365">
      <c r="A365" s="22" t="n">
        <v>44231.463125</v>
      </c>
      <c r="B365" s="23" t="s">
        <v>347</v>
      </c>
      <c r="C365" s="23" t="s">
        <v>89</v>
      </c>
      <c r="D365" s="23" t="s">
        <v>347</v>
      </c>
      <c r="E365" s="23" t="s">
        <v>347</v>
      </c>
      <c r="F365" s="23" t="s">
        <v>19</v>
      </c>
      <c r="G365" s="24" t="n">
        <v>1</v>
      </c>
      <c r="H365" s="25" t="n">
        <v>1</v>
      </c>
      <c r="I365" s="25" t="n">
        <v>3674.84</v>
      </c>
      <c r="J365" s="25" t="n">
        <v>0</v>
      </c>
      <c r="K365" s="25" t="n">
        <v>0</v>
      </c>
      <c r="L365" s="25" t="n">
        <v>0</v>
      </c>
      <c r="M365" s="25"/>
      <c r="N365" s="6" t="s">
        <f>=I365+J365+K365+L365</f>
      </c>
      <c r="O365" s="23"/>
    </row>
    <row collapsed="false" customFormat="false" customHeight="false" hidden="false" ht="12.1" outlineLevel="0" r="366">
      <c r="A366" s="22" t="n">
        <v>44231.467256944</v>
      </c>
      <c r="B366" s="23" t="s">
        <v>347</v>
      </c>
      <c r="C366" s="23" t="s">
        <v>89</v>
      </c>
      <c r="D366" s="23" t="s">
        <v>347</v>
      </c>
      <c r="E366" s="23" t="s">
        <v>347</v>
      </c>
      <c r="F366" s="23" t="s">
        <v>19</v>
      </c>
      <c r="G366" s="24" t="n">
        <v>1</v>
      </c>
      <c r="H366" s="25" t="n">
        <v>1</v>
      </c>
      <c r="I366" s="25" t="n">
        <v>1314.46</v>
      </c>
      <c r="J366" s="25" t="n">
        <v>0</v>
      </c>
      <c r="K366" s="25" t="n">
        <v>0</v>
      </c>
      <c r="L366" s="25" t="n">
        <v>0</v>
      </c>
      <c r="M366" s="25"/>
      <c r="N366" s="6" t="s">
        <f>=I366+J366+K366+L366</f>
      </c>
      <c r="O366" s="23"/>
    </row>
    <row collapsed="false" customFormat="false" customHeight="false" hidden="false" ht="12.1" outlineLevel="0" r="367">
      <c r="A367" s="21" t="n">
        <v>44231.469166667</v>
      </c>
      <c r="B367" s="17" t="s">
        <v>21</v>
      </c>
      <c r="C367" s="17" t="s">
        <v>382</v>
      </c>
      <c r="D367" s="17" t="s">
        <v>267</v>
      </c>
      <c r="E367" s="17" t="s">
        <v>17</v>
      </c>
      <c r="F367" s="17" t="s">
        <v>19</v>
      </c>
      <c r="G367" s="7" t="n">
        <v>20</v>
      </c>
      <c r="H367" s="6" t="n">
        <v>265.36</v>
      </c>
      <c r="I367" s="6" t="n">
        <v>-5307.2</v>
      </c>
      <c r="J367" s="6" t="n">
        <v>0</v>
      </c>
      <c r="K367" s="6" t="n">
        <v>-2.65</v>
      </c>
      <c r="L367" s="6" t="n">
        <v>0</v>
      </c>
      <c r="M367" s="6"/>
      <c r="N367" s="6" t="s">
        <f>=I367+J367+K367+L367</f>
      </c>
      <c r="O367" s="17"/>
    </row>
    <row collapsed="false" customFormat="false" customHeight="false" hidden="false" ht="12.1" outlineLevel="0" r="368">
      <c r="A368" s="22" t="n">
        <v>44231.479016204</v>
      </c>
      <c r="B368" s="23" t="s">
        <v>347</v>
      </c>
      <c r="C368" s="23" t="s">
        <v>89</v>
      </c>
      <c r="D368" s="23" t="s">
        <v>347</v>
      </c>
      <c r="E368" s="23" t="s">
        <v>347</v>
      </c>
      <c r="F368" s="23" t="s">
        <v>19</v>
      </c>
      <c r="G368" s="24" t="n">
        <v>1</v>
      </c>
      <c r="H368" s="25" t="n">
        <v>1</v>
      </c>
      <c r="I368" s="25" t="n">
        <v>5325.27</v>
      </c>
      <c r="J368" s="25" t="n">
        <v>0</v>
      </c>
      <c r="K368" s="25" t="n">
        <v>0</v>
      </c>
      <c r="L368" s="25" t="n">
        <v>0</v>
      </c>
      <c r="M368" s="25"/>
      <c r="N368" s="6" t="s">
        <f>=I368+J368+K368+L368</f>
      </c>
      <c r="O368" s="23"/>
    </row>
    <row collapsed="false" customFormat="false" customHeight="false" hidden="false" ht="12.1" outlineLevel="0" r="369">
      <c r="A369" s="30" t="n">
        <v>44231.490208333</v>
      </c>
      <c r="B369" s="31" t="s">
        <v>434</v>
      </c>
      <c r="C369" s="31" t="s">
        <v>435</v>
      </c>
      <c r="D369" s="31" t="s">
        <v>270</v>
      </c>
      <c r="E369" s="31" t="s">
        <v>432</v>
      </c>
      <c r="F369" s="31" t="s">
        <v>19</v>
      </c>
      <c r="G369" s="32" t="n">
        <v>-4</v>
      </c>
      <c r="H369" s="33" t="n">
        <v>75.9425</v>
      </c>
      <c r="I369" s="33" t="n">
        <v>303.77</v>
      </c>
      <c r="J369" s="33" t="n">
        <v>0</v>
      </c>
      <c r="K369" s="33" t="n">
        <v>0</v>
      </c>
      <c r="L369" s="33" t="n">
        <v>0</v>
      </c>
      <c r="M369" s="33"/>
      <c r="N369" s="6" t="s">
        <f>=I369+J369+K369+L369</f>
      </c>
      <c r="O369" s="31"/>
    </row>
    <row collapsed="false" customFormat="false" customHeight="false" hidden="false" ht="12.1" outlineLevel="0" r="370">
      <c r="A370" s="21" t="n">
        <v>44231.490208333</v>
      </c>
      <c r="B370" s="17" t="s">
        <v>430</v>
      </c>
      <c r="C370" s="17" t="s">
        <v>431</v>
      </c>
      <c r="D370" s="17" t="s">
        <v>267</v>
      </c>
      <c r="E370" s="17" t="s">
        <v>432</v>
      </c>
      <c r="F370" s="17" t="s">
        <v>19</v>
      </c>
      <c r="G370" s="7" t="n">
        <v>4</v>
      </c>
      <c r="H370" s="6" t="n">
        <v>75.9425</v>
      </c>
      <c r="I370" s="6" t="n">
        <v>-303.77</v>
      </c>
      <c r="J370" s="6" t="n">
        <v>0</v>
      </c>
      <c r="K370" s="6" t="n">
        <v>0</v>
      </c>
      <c r="L370" s="6" t="n">
        <v>0</v>
      </c>
      <c r="M370" s="6"/>
      <c r="N370" s="6" t="s">
        <f>=I370+J370+K370+L370</f>
      </c>
      <c r="O370" s="17"/>
    </row>
    <row collapsed="false" customFormat="false" customHeight="false" hidden="false" ht="12.1" outlineLevel="0" r="371">
      <c r="A371" s="26" t="n">
        <v>44232</v>
      </c>
      <c r="B371" s="27" t="s">
        <v>349</v>
      </c>
      <c r="C371" s="27" t="s">
        <v>350</v>
      </c>
      <c r="D371" s="27" t="s">
        <v>349</v>
      </c>
      <c r="E371" s="27" t="s">
        <v>349</v>
      </c>
      <c r="F371" s="27" t="s">
        <v>19</v>
      </c>
      <c r="G371" s="28" t="n">
        <v>1</v>
      </c>
      <c r="H371" s="29" t="n">
        <v>-1</v>
      </c>
      <c r="I371" s="29" t="n">
        <v>-290</v>
      </c>
      <c r="J371" s="29" t="n">
        <v>0</v>
      </c>
      <c r="K371" s="29" t="n">
        <v>0</v>
      </c>
      <c r="L371" s="29" t="n">
        <v>0</v>
      </c>
      <c r="M371" s="29"/>
      <c r="N371" s="6" t="s">
        <f>=I371+J371+K371+L371</f>
      </c>
      <c r="O371" s="27"/>
    </row>
    <row collapsed="false" customFormat="false" customHeight="false" hidden="false" ht="12.1" outlineLevel="0" r="372">
      <c r="A372" s="30" t="n">
        <v>44232.485798611</v>
      </c>
      <c r="B372" s="31" t="s">
        <v>303</v>
      </c>
      <c r="C372" s="31" t="s">
        <v>413</v>
      </c>
      <c r="D372" s="31" t="s">
        <v>270</v>
      </c>
      <c r="E372" s="31" t="s">
        <v>17</v>
      </c>
      <c r="F372" s="31" t="s">
        <v>19</v>
      </c>
      <c r="G372" s="32" t="n">
        <v>-10</v>
      </c>
      <c r="H372" s="33" t="n">
        <v>332.8</v>
      </c>
      <c r="I372" s="33" t="n">
        <v>3328</v>
      </c>
      <c r="J372" s="33" t="n">
        <v>0</v>
      </c>
      <c r="K372" s="33" t="n">
        <v>-1.66</v>
      </c>
      <c r="L372" s="33" t="n">
        <v>0</v>
      </c>
      <c r="M372" s="33"/>
      <c r="N372" s="6" t="s">
        <f>=I372+J372+K372+L372</f>
      </c>
      <c r="O372" s="31"/>
    </row>
    <row collapsed="false" customFormat="false" customHeight="false" hidden="false" ht="12.1" outlineLevel="0" r="373">
      <c r="A373" s="30" t="n">
        <v>44232.488333333</v>
      </c>
      <c r="B373" s="31" t="s">
        <v>275</v>
      </c>
      <c r="C373" s="31" t="s">
        <v>355</v>
      </c>
      <c r="D373" s="31" t="s">
        <v>270</v>
      </c>
      <c r="E373" s="31" t="s">
        <v>17</v>
      </c>
      <c r="F373" s="31" t="s">
        <v>19</v>
      </c>
      <c r="G373" s="32" t="n">
        <v>-3</v>
      </c>
      <c r="H373" s="33" t="n">
        <v>508.7</v>
      </c>
      <c r="I373" s="33" t="n">
        <v>1526.1</v>
      </c>
      <c r="J373" s="33" t="n">
        <v>0</v>
      </c>
      <c r="K373" s="33" t="n">
        <v>-0.76</v>
      </c>
      <c r="L373" s="33" t="n">
        <v>0</v>
      </c>
      <c r="M373" s="33"/>
      <c r="N373" s="6" t="s">
        <f>=I373+J373+K373+L373</f>
      </c>
      <c r="O373" s="31"/>
    </row>
    <row collapsed="false" customFormat="false" customHeight="false" hidden="false" ht="12.1" outlineLevel="0" r="374">
      <c r="A374" s="30" t="n">
        <v>44232.798888889</v>
      </c>
      <c r="B374" s="31" t="s">
        <v>308</v>
      </c>
      <c r="C374" s="31" t="s">
        <v>425</v>
      </c>
      <c r="D374" s="31" t="s">
        <v>270</v>
      </c>
      <c r="E374" s="31" t="s">
        <v>17</v>
      </c>
      <c r="F374" s="31" t="s">
        <v>19</v>
      </c>
      <c r="G374" s="32" t="n">
        <v>-100</v>
      </c>
      <c r="H374" s="33" t="n">
        <v>40.715</v>
      </c>
      <c r="I374" s="33" t="n">
        <v>4071.5</v>
      </c>
      <c r="J374" s="33" t="n">
        <v>0</v>
      </c>
      <c r="K374" s="33" t="n">
        <v>-2.04</v>
      </c>
      <c r="L374" s="33" t="n">
        <v>0</v>
      </c>
      <c r="M374" s="33"/>
      <c r="N374" s="6" t="s">
        <f>=I374+J374+K374+L374</f>
      </c>
      <c r="O374" s="31"/>
    </row>
    <row collapsed="false" customFormat="false" customHeight="false" hidden="false" ht="12.1" outlineLevel="0" r="375">
      <c r="A375" s="21" t="n">
        <v>44232.808668981</v>
      </c>
      <c r="B375" s="17" t="s">
        <v>430</v>
      </c>
      <c r="C375" s="17" t="s">
        <v>431</v>
      </c>
      <c r="D375" s="17" t="s">
        <v>267</v>
      </c>
      <c r="E375" s="17" t="s">
        <v>432</v>
      </c>
      <c r="F375" s="17" t="s">
        <v>19</v>
      </c>
      <c r="G375" s="7" t="n">
        <v>120</v>
      </c>
      <c r="H375" s="6" t="n">
        <v>74.62</v>
      </c>
      <c r="I375" s="6" t="n">
        <v>-8954.4</v>
      </c>
      <c r="J375" s="6" t="n">
        <v>0</v>
      </c>
      <c r="K375" s="6" t="n">
        <v>-4.48</v>
      </c>
      <c r="L375" s="6" t="n">
        <v>0</v>
      </c>
      <c r="M375" s="6"/>
      <c r="N375" s="6" t="s">
        <f>=I375+J375+K375+L375</f>
      </c>
      <c r="O375" s="17"/>
    </row>
    <row collapsed="false" customFormat="false" customHeight="false" hidden="false" ht="12.1" outlineLevel="0" r="376">
      <c r="A376" s="21" t="n">
        <v>44232.8121875</v>
      </c>
      <c r="B376" s="17" t="s">
        <v>51</v>
      </c>
      <c r="C376" s="17" t="s">
        <v>52</v>
      </c>
      <c r="D376" s="17" t="s">
        <v>267</v>
      </c>
      <c r="E376" s="17" t="s">
        <v>17</v>
      </c>
      <c r="F376" s="17" t="s">
        <v>53</v>
      </c>
      <c r="G376" s="7" t="n">
        <v>2</v>
      </c>
      <c r="H376" s="6" t="n">
        <v>53.94</v>
      </c>
      <c r="I376" s="6" t="n">
        <v>-107.88</v>
      </c>
      <c r="J376" s="6" t="n">
        <v>0</v>
      </c>
      <c r="K376" s="6" t="n">
        <v>-0.05</v>
      </c>
      <c r="L376" s="6" t="n">
        <v>0</v>
      </c>
      <c r="M376" s="6" t="s">
        <f>=I376+J376+K376+L376</f>
      </c>
      <c r="N376" s="6"/>
      <c r="O376" s="17"/>
    </row>
    <row collapsed="false" customFormat="false" customHeight="false" hidden="false" ht="12.1" outlineLevel="0" r="377">
      <c r="A377" s="21" t="n">
        <v>44235.488043981</v>
      </c>
      <c r="B377" s="17" t="s">
        <v>312</v>
      </c>
      <c r="C377" s="17" t="s">
        <v>479</v>
      </c>
      <c r="D377" s="17" t="s">
        <v>267</v>
      </c>
      <c r="E377" s="17" t="s">
        <v>17</v>
      </c>
      <c r="F377" s="17" t="s">
        <v>53</v>
      </c>
      <c r="G377" s="7" t="n">
        <v>1</v>
      </c>
      <c r="H377" s="6" t="n">
        <v>8.89</v>
      </c>
      <c r="I377" s="6" t="n">
        <v>-8.89</v>
      </c>
      <c r="J377" s="6" t="n">
        <v>0</v>
      </c>
      <c r="K377" s="6" t="n">
        <v>-0.01</v>
      </c>
      <c r="L377" s="6" t="n">
        <v>0</v>
      </c>
      <c r="M377" s="6" t="s">
        <f>=I377+J377+K377+L377</f>
      </c>
      <c r="N377" s="6"/>
      <c r="O377" s="17"/>
    </row>
    <row collapsed="false" customFormat="false" customHeight="false" hidden="false" ht="12.1" outlineLevel="0" r="378">
      <c r="A378" s="30" t="n">
        <v>44235.542511574</v>
      </c>
      <c r="B378" s="31" t="s">
        <v>434</v>
      </c>
      <c r="C378" s="31" t="s">
        <v>435</v>
      </c>
      <c r="D378" s="31" t="s">
        <v>270</v>
      </c>
      <c r="E378" s="31" t="s">
        <v>432</v>
      </c>
      <c r="F378" s="31" t="s">
        <v>19</v>
      </c>
      <c r="G378" s="32" t="n">
        <v>-120</v>
      </c>
      <c r="H378" s="33" t="n">
        <v>74.54</v>
      </c>
      <c r="I378" s="33" t="n">
        <v>8944.8</v>
      </c>
      <c r="J378" s="33" t="n">
        <v>0</v>
      </c>
      <c r="K378" s="33" t="n">
        <v>0</v>
      </c>
      <c r="L378" s="33" t="n">
        <v>0</v>
      </c>
      <c r="M378" s="33"/>
      <c r="N378" s="6" t="s">
        <f>=I378+J378+K378+L378</f>
      </c>
      <c r="O378" s="31"/>
    </row>
    <row collapsed="false" customFormat="false" customHeight="false" hidden="false" ht="12.1" outlineLevel="0" r="379">
      <c r="A379" s="21" t="n">
        <v>44235.542511574</v>
      </c>
      <c r="B379" s="17" t="s">
        <v>430</v>
      </c>
      <c r="C379" s="17" t="s">
        <v>431</v>
      </c>
      <c r="D379" s="17" t="s">
        <v>267</v>
      </c>
      <c r="E379" s="17" t="s">
        <v>432</v>
      </c>
      <c r="F379" s="17" t="s">
        <v>19</v>
      </c>
      <c r="G379" s="7" t="n">
        <v>120</v>
      </c>
      <c r="H379" s="6" t="n">
        <v>74.54</v>
      </c>
      <c r="I379" s="6" t="n">
        <v>-8944.8</v>
      </c>
      <c r="J379" s="6" t="n">
        <v>0</v>
      </c>
      <c r="K379" s="6" t="n">
        <v>0</v>
      </c>
      <c r="L379" s="6" t="n">
        <v>0</v>
      </c>
      <c r="M379" s="6"/>
      <c r="N379" s="6" t="s">
        <f>=I379+J379+K379+L379</f>
      </c>
      <c r="O379" s="17"/>
    </row>
    <row collapsed="false" customFormat="false" customHeight="false" hidden="false" ht="12.1" outlineLevel="0" r="380">
      <c r="A380" s="30" t="n">
        <v>44245.554861111</v>
      </c>
      <c r="B380" s="31" t="s">
        <v>51</v>
      </c>
      <c r="C380" s="31" t="s">
        <v>52</v>
      </c>
      <c r="D380" s="31" t="s">
        <v>270</v>
      </c>
      <c r="E380" s="31" t="s">
        <v>17</v>
      </c>
      <c r="F380" s="31" t="s">
        <v>53</v>
      </c>
      <c r="G380" s="32" t="n">
        <v>-3</v>
      </c>
      <c r="H380" s="33" t="n">
        <v>48.26</v>
      </c>
      <c r="I380" s="33" t="n">
        <v>144.78</v>
      </c>
      <c r="J380" s="33" t="n">
        <v>0</v>
      </c>
      <c r="K380" s="33" t="n">
        <v>0</v>
      </c>
      <c r="L380" s="33" t="n">
        <v>0</v>
      </c>
      <c r="M380" s="6" t="s">
        <f>=I380+J380+K380+L380</f>
      </c>
      <c r="N380" s="33"/>
      <c r="O380" s="31"/>
    </row>
    <row collapsed="false" customFormat="false" customHeight="false" hidden="false" ht="12.1" outlineLevel="0" r="381">
      <c r="A381" s="30" t="n">
        <v>44245.554861111</v>
      </c>
      <c r="B381" s="31" t="s">
        <v>51</v>
      </c>
      <c r="C381" s="31" t="s">
        <v>52</v>
      </c>
      <c r="D381" s="31" t="s">
        <v>270</v>
      </c>
      <c r="E381" s="31" t="s">
        <v>17</v>
      </c>
      <c r="F381" s="31" t="s">
        <v>53</v>
      </c>
      <c r="G381" s="32" t="n">
        <v>-2</v>
      </c>
      <c r="H381" s="33" t="n">
        <v>48.26</v>
      </c>
      <c r="I381" s="33" t="n">
        <v>96.52</v>
      </c>
      <c r="J381" s="33" t="n">
        <v>0</v>
      </c>
      <c r="K381" s="33" t="n">
        <v>0</v>
      </c>
      <c r="L381" s="33" t="n">
        <v>0</v>
      </c>
      <c r="M381" s="6" t="s">
        <f>=I381+J381+K381+L381</f>
      </c>
      <c r="N381" s="33"/>
      <c r="O381" s="31"/>
    </row>
    <row collapsed="false" customFormat="false" customHeight="false" hidden="false" ht="12.1" outlineLevel="0" r="382">
      <c r="A382" s="30" t="n">
        <v>44245.554861111</v>
      </c>
      <c r="B382" s="31" t="s">
        <v>51</v>
      </c>
      <c r="C382" s="31" t="s">
        <v>52</v>
      </c>
      <c r="D382" s="31" t="s">
        <v>270</v>
      </c>
      <c r="E382" s="31" t="s">
        <v>17</v>
      </c>
      <c r="F382" s="31" t="s">
        <v>53</v>
      </c>
      <c r="G382" s="32" t="n">
        <v>-2</v>
      </c>
      <c r="H382" s="33" t="n">
        <v>48.26</v>
      </c>
      <c r="I382" s="33" t="n">
        <v>96.52</v>
      </c>
      <c r="J382" s="33" t="n">
        <v>0</v>
      </c>
      <c r="K382" s="33" t="n">
        <v>0</v>
      </c>
      <c r="L382" s="33" t="n">
        <v>0</v>
      </c>
      <c r="M382" s="6" t="s">
        <f>=I382+J382+K382+L382</f>
      </c>
      <c r="N382" s="33"/>
      <c r="O382" s="31"/>
    </row>
    <row collapsed="false" customFormat="false" customHeight="false" hidden="false" ht="12.1" outlineLevel="0" r="383">
      <c r="A383" s="30" t="n">
        <v>44245.554861111</v>
      </c>
      <c r="B383" s="31" t="s">
        <v>51</v>
      </c>
      <c r="C383" s="31" t="s">
        <v>52</v>
      </c>
      <c r="D383" s="31" t="s">
        <v>270</v>
      </c>
      <c r="E383" s="31" t="s">
        <v>17</v>
      </c>
      <c r="F383" s="31" t="s">
        <v>53</v>
      </c>
      <c r="G383" s="32" t="n">
        <v>-2</v>
      </c>
      <c r="H383" s="33" t="n">
        <v>48.26</v>
      </c>
      <c r="I383" s="33" t="n">
        <v>96.52</v>
      </c>
      <c r="J383" s="33" t="n">
        <v>0</v>
      </c>
      <c r="K383" s="33" t="n">
        <v>0</v>
      </c>
      <c r="L383" s="33" t="n">
        <v>0</v>
      </c>
      <c r="M383" s="6" t="s">
        <f>=I383+J383+K383+L383</f>
      </c>
      <c r="N383" s="33"/>
      <c r="O383" s="31"/>
    </row>
    <row collapsed="false" customFormat="false" customHeight="false" hidden="false" ht="12.1" outlineLevel="0" r="384">
      <c r="A384" s="30" t="n">
        <v>44245.554861111</v>
      </c>
      <c r="B384" s="31" t="s">
        <v>51</v>
      </c>
      <c r="C384" s="31" t="s">
        <v>52</v>
      </c>
      <c r="D384" s="31" t="s">
        <v>270</v>
      </c>
      <c r="E384" s="31" t="s">
        <v>17</v>
      </c>
      <c r="F384" s="31" t="s">
        <v>53</v>
      </c>
      <c r="G384" s="32" t="n">
        <v>-2</v>
      </c>
      <c r="H384" s="33" t="n">
        <v>48.26</v>
      </c>
      <c r="I384" s="33" t="n">
        <v>96.52</v>
      </c>
      <c r="J384" s="33" t="n">
        <v>0</v>
      </c>
      <c r="K384" s="33" t="n">
        <v>0</v>
      </c>
      <c r="L384" s="33" t="n">
        <v>0</v>
      </c>
      <c r="M384" s="6" t="s">
        <f>=I384+J384+K384+L384</f>
      </c>
      <c r="N384" s="33"/>
      <c r="O384" s="31"/>
    </row>
    <row collapsed="false" customFormat="false" customHeight="false" hidden="false" ht="12.1" outlineLevel="0" r="385">
      <c r="A385" s="30" t="n">
        <v>44245.554861111</v>
      </c>
      <c r="B385" s="31" t="s">
        <v>51</v>
      </c>
      <c r="C385" s="31" t="s">
        <v>52</v>
      </c>
      <c r="D385" s="31" t="s">
        <v>270</v>
      </c>
      <c r="E385" s="31" t="s">
        <v>17</v>
      </c>
      <c r="F385" s="31" t="s">
        <v>53</v>
      </c>
      <c r="G385" s="32" t="n">
        <v>-2</v>
      </c>
      <c r="H385" s="33" t="n">
        <v>48.26</v>
      </c>
      <c r="I385" s="33" t="n">
        <v>96.52</v>
      </c>
      <c r="J385" s="33" t="n">
        <v>0</v>
      </c>
      <c r="K385" s="33" t="n">
        <v>0</v>
      </c>
      <c r="L385" s="33" t="n">
        <v>0</v>
      </c>
      <c r="M385" s="6" t="s">
        <f>=I385+J385+K385+L385</f>
      </c>
      <c r="N385" s="33"/>
      <c r="O385" s="31"/>
    </row>
    <row collapsed="false" customFormat="false" customHeight="false" hidden="false" ht="12.1" outlineLevel="0" r="386">
      <c r="A386" s="30" t="n">
        <v>44245.716388889</v>
      </c>
      <c r="B386" s="31" t="s">
        <v>312</v>
      </c>
      <c r="C386" s="31" t="s">
        <v>479</v>
      </c>
      <c r="D386" s="31" t="s">
        <v>270</v>
      </c>
      <c r="E386" s="31" t="s">
        <v>17</v>
      </c>
      <c r="F386" s="31" t="s">
        <v>53</v>
      </c>
      <c r="G386" s="32" t="n">
        <v>-1</v>
      </c>
      <c r="H386" s="33" t="n">
        <v>8.32</v>
      </c>
      <c r="I386" s="33" t="n">
        <v>8.32</v>
      </c>
      <c r="J386" s="33" t="n">
        <v>0</v>
      </c>
      <c r="K386" s="33" t="n">
        <v>0</v>
      </c>
      <c r="L386" s="33" t="n">
        <v>0</v>
      </c>
      <c r="M386" s="6" t="s">
        <f>=I386+J386+K386+L386</f>
      </c>
      <c r="N386" s="33"/>
      <c r="O386" s="31"/>
    </row>
    <row collapsed="false" customFormat="false" customHeight="false" hidden="false" ht="12.1" outlineLevel="0" r="387">
      <c r="A387" s="30" t="n">
        <v>44247.772604167</v>
      </c>
      <c r="B387" s="31" t="s">
        <v>306</v>
      </c>
      <c r="C387" s="31" t="s">
        <v>418</v>
      </c>
      <c r="D387" s="31" t="s">
        <v>270</v>
      </c>
      <c r="E387" s="31" t="s">
        <v>17</v>
      </c>
      <c r="F387" s="31" t="s">
        <v>19</v>
      </c>
      <c r="G387" s="32" t="n">
        <v>-1000</v>
      </c>
      <c r="H387" s="33" t="n">
        <v>2.859</v>
      </c>
      <c r="I387" s="33" t="n">
        <v>2859</v>
      </c>
      <c r="J387" s="33" t="n">
        <v>0</v>
      </c>
      <c r="K387" s="33" t="n">
        <v>-1.43</v>
      </c>
      <c r="L387" s="33" t="n">
        <v>0</v>
      </c>
      <c r="M387" s="33"/>
      <c r="N387" s="6" t="s">
        <f>=I387+J387+K387+L387</f>
      </c>
      <c r="O387" s="31"/>
    </row>
    <row collapsed="false" customFormat="false" customHeight="false" hidden="false" ht="12.1" outlineLevel="0" r="388">
      <c r="A388" s="30" t="n">
        <v>44247.772997685</v>
      </c>
      <c r="B388" s="31" t="s">
        <v>284</v>
      </c>
      <c r="C388" s="31" t="s">
        <v>366</v>
      </c>
      <c r="D388" s="31" t="s">
        <v>270</v>
      </c>
      <c r="E388" s="31" t="s">
        <v>17</v>
      </c>
      <c r="F388" s="31" t="s">
        <v>19</v>
      </c>
      <c r="G388" s="32" t="n">
        <v>-3</v>
      </c>
      <c r="H388" s="33" t="n">
        <v>1601.1</v>
      </c>
      <c r="I388" s="33" t="n">
        <v>4803.3</v>
      </c>
      <c r="J388" s="33" t="n">
        <v>0</v>
      </c>
      <c r="K388" s="33" t="n">
        <v>-2.4</v>
      </c>
      <c r="L388" s="33" t="n">
        <v>0</v>
      </c>
      <c r="M388" s="33"/>
      <c r="N388" s="6" t="s">
        <f>=I388+J388+K388+L388</f>
      </c>
      <c r="O388" s="31"/>
    </row>
    <row collapsed="false" customFormat="false" customHeight="false" hidden="false" ht="12.1" outlineLevel="0" r="389">
      <c r="A389" s="30" t="n">
        <v>44249.659039352</v>
      </c>
      <c r="B389" s="31" t="s">
        <v>310</v>
      </c>
      <c r="C389" s="31" t="s">
        <v>458</v>
      </c>
      <c r="D389" s="31" t="s">
        <v>270</v>
      </c>
      <c r="E389" s="31" t="s">
        <v>17</v>
      </c>
      <c r="F389" s="31" t="s">
        <v>19</v>
      </c>
      <c r="G389" s="32" t="n">
        <v>-30</v>
      </c>
      <c r="H389" s="33" t="n">
        <v>90.22</v>
      </c>
      <c r="I389" s="33" t="n">
        <v>2706.6</v>
      </c>
      <c r="J389" s="33" t="n">
        <v>0</v>
      </c>
      <c r="K389" s="33" t="n">
        <v>-1.35</v>
      </c>
      <c r="L389" s="33" t="n">
        <v>0</v>
      </c>
      <c r="M389" s="33"/>
      <c r="N389" s="6" t="s">
        <f>=I389+J389+K389+L389</f>
      </c>
      <c r="O389" s="31"/>
    </row>
    <row collapsed="false" customFormat="false" customHeight="false" hidden="false" ht="12.1" outlineLevel="0" r="390">
      <c r="A390" s="21" t="n">
        <v>44251.455868056</v>
      </c>
      <c r="B390" s="17" t="s">
        <v>16</v>
      </c>
      <c r="C390" s="17" t="s">
        <v>415</v>
      </c>
      <c r="D390" s="17" t="s">
        <v>267</v>
      </c>
      <c r="E390" s="17" t="s">
        <v>17</v>
      </c>
      <c r="F390" s="17" t="s">
        <v>19</v>
      </c>
      <c r="G390" s="7" t="n">
        <v>1</v>
      </c>
      <c r="H390" s="6" t="n">
        <v>3935</v>
      </c>
      <c r="I390" s="6" t="n">
        <v>-3935</v>
      </c>
      <c r="J390" s="6" t="n">
        <v>0</v>
      </c>
      <c r="K390" s="6" t="n">
        <v>-1.97</v>
      </c>
      <c r="L390" s="6" t="n">
        <v>0</v>
      </c>
      <c r="M390" s="6"/>
      <c r="N390" s="6" t="s">
        <f>=I390+J390+K390+L390</f>
      </c>
      <c r="O390" s="17"/>
    </row>
    <row collapsed="false" customFormat="false" customHeight="false" hidden="false" ht="12.1" outlineLevel="0" r="391">
      <c r="A391" s="21" t="n">
        <v>44251.474594907</v>
      </c>
      <c r="B391" s="17" t="s">
        <v>60</v>
      </c>
      <c r="C391" s="17" t="s">
        <v>480</v>
      </c>
      <c r="D391" s="17" t="s">
        <v>267</v>
      </c>
      <c r="E391" s="17" t="s">
        <v>17</v>
      </c>
      <c r="F391" s="17" t="s">
        <v>19</v>
      </c>
      <c r="G391" s="7" t="n">
        <v>1</v>
      </c>
      <c r="H391" s="6" t="n">
        <v>4982</v>
      </c>
      <c r="I391" s="6" t="n">
        <v>-4982</v>
      </c>
      <c r="J391" s="6" t="n">
        <v>0</v>
      </c>
      <c r="K391" s="6" t="n">
        <v>-2.49</v>
      </c>
      <c r="L391" s="6" t="n">
        <v>0</v>
      </c>
      <c r="M391" s="6"/>
      <c r="N391" s="6" t="s">
        <f>=I391+J391+K391+L391</f>
      </c>
      <c r="O391" s="17"/>
    </row>
    <row collapsed="false" customFormat="false" customHeight="false" hidden="false" ht="12.1" outlineLevel="0" r="392">
      <c r="A392" s="21" t="n">
        <v>44251.627094907</v>
      </c>
      <c r="B392" s="17" t="s">
        <v>51</v>
      </c>
      <c r="C392" s="17" t="s">
        <v>52</v>
      </c>
      <c r="D392" s="17" t="s">
        <v>267</v>
      </c>
      <c r="E392" s="17" t="s">
        <v>17</v>
      </c>
      <c r="F392" s="17" t="s">
        <v>53</v>
      </c>
      <c r="G392" s="7" t="n">
        <v>13</v>
      </c>
      <c r="H392" s="6" t="n">
        <v>45.3</v>
      </c>
      <c r="I392" s="6" t="n">
        <v>-588.9</v>
      </c>
      <c r="J392" s="6" t="n">
        <v>0</v>
      </c>
      <c r="K392" s="6" t="n">
        <v>-0.29</v>
      </c>
      <c r="L392" s="6" t="n">
        <v>0</v>
      </c>
      <c r="M392" s="6" t="s">
        <f>=I392+J392+K392+L392</f>
      </c>
      <c r="N392" s="6"/>
      <c r="O392" s="17"/>
    </row>
    <row collapsed="false" customFormat="false" customHeight="false" hidden="false" ht="12.1" outlineLevel="0" r="393">
      <c r="A393" s="21" t="n">
        <v>44251.628831019</v>
      </c>
      <c r="B393" s="17" t="s">
        <v>51</v>
      </c>
      <c r="C393" s="17" t="s">
        <v>52</v>
      </c>
      <c r="D393" s="17" t="s">
        <v>267</v>
      </c>
      <c r="E393" s="17" t="s">
        <v>17</v>
      </c>
      <c r="F393" s="17" t="s">
        <v>53</v>
      </c>
      <c r="G393" s="7" t="n">
        <v>1</v>
      </c>
      <c r="H393" s="6" t="n">
        <v>45.29</v>
      </c>
      <c r="I393" s="6" t="n">
        <v>-45.29</v>
      </c>
      <c r="J393" s="6" t="n">
        <v>0</v>
      </c>
      <c r="K393" s="6" t="n">
        <v>-0.02</v>
      </c>
      <c r="L393" s="6" t="n">
        <v>0</v>
      </c>
      <c r="M393" s="6" t="s">
        <f>=I393+J393+K393+L393</f>
      </c>
      <c r="N393" s="6"/>
      <c r="O393" s="17"/>
    </row>
    <row collapsed="false" customFormat="false" customHeight="false" hidden="false" ht="12.1" outlineLevel="0" r="394">
      <c r="A394" s="21" t="n">
        <v>44251.724895833</v>
      </c>
      <c r="B394" s="17" t="s">
        <v>288</v>
      </c>
      <c r="C394" s="17" t="s">
        <v>377</v>
      </c>
      <c r="D394" s="17" t="s">
        <v>267</v>
      </c>
      <c r="E394" s="17" t="s">
        <v>17</v>
      </c>
      <c r="F394" s="17" t="s">
        <v>19</v>
      </c>
      <c r="G394" s="7" t="n">
        <v>10</v>
      </c>
      <c r="H394" s="6" t="n">
        <v>108.32</v>
      </c>
      <c r="I394" s="6" t="n">
        <v>-1083.2</v>
      </c>
      <c r="J394" s="6" t="n">
        <v>0</v>
      </c>
      <c r="K394" s="6" t="n">
        <v>-0.54</v>
      </c>
      <c r="L394" s="6" t="n">
        <v>0</v>
      </c>
      <c r="M394" s="6"/>
      <c r="N394" s="6" t="s">
        <f>=I394+J394+K394+L394</f>
      </c>
      <c r="O394" s="17"/>
    </row>
    <row collapsed="false" customFormat="false" customHeight="false" hidden="false" ht="12.1" outlineLevel="0" r="395">
      <c r="A395" s="30" t="n">
        <v>44252.499583333</v>
      </c>
      <c r="B395" s="31" t="s">
        <v>295</v>
      </c>
      <c r="C395" s="31" t="s">
        <v>394</v>
      </c>
      <c r="D395" s="31" t="s">
        <v>270</v>
      </c>
      <c r="E395" s="31" t="s">
        <v>17</v>
      </c>
      <c r="F395" s="31" t="s">
        <v>19</v>
      </c>
      <c r="G395" s="32" t="n">
        <v>-1</v>
      </c>
      <c r="H395" s="33" t="n">
        <v>23706</v>
      </c>
      <c r="I395" s="33" t="n">
        <v>23706</v>
      </c>
      <c r="J395" s="33" t="n">
        <v>0</v>
      </c>
      <c r="K395" s="33" t="n">
        <v>-11.85</v>
      </c>
      <c r="L395" s="33" t="n">
        <v>0</v>
      </c>
      <c r="M395" s="33"/>
      <c r="N395" s="6" t="s">
        <f>=I395+J395+K395+L395</f>
      </c>
      <c r="O395" s="31"/>
    </row>
    <row collapsed="false" customFormat="false" customHeight="false" hidden="false" ht="12.1" outlineLevel="0" r="396">
      <c r="A396" s="30" t="n">
        <v>44256.649733796</v>
      </c>
      <c r="B396" s="31" t="s">
        <v>285</v>
      </c>
      <c r="C396" s="31" t="s">
        <v>367</v>
      </c>
      <c r="D396" s="31" t="s">
        <v>270</v>
      </c>
      <c r="E396" s="31" t="s">
        <v>17</v>
      </c>
      <c r="F396" s="31" t="s">
        <v>19</v>
      </c>
      <c r="G396" s="32" t="n">
        <v>-4</v>
      </c>
      <c r="H396" s="33" t="n">
        <v>845.6</v>
      </c>
      <c r="I396" s="33" t="n">
        <v>3382.4</v>
      </c>
      <c r="J396" s="33" t="n">
        <v>0</v>
      </c>
      <c r="K396" s="33" t="n">
        <v>-1.69</v>
      </c>
      <c r="L396" s="33" t="n">
        <v>0</v>
      </c>
      <c r="M396" s="33"/>
      <c r="N396" s="6" t="s">
        <f>=I396+J396+K396+L396</f>
      </c>
      <c r="O396" s="31"/>
    </row>
    <row collapsed="false" customFormat="false" customHeight="false" hidden="false" ht="12.1" outlineLevel="0" r="397">
      <c r="A397" s="26" t="n">
        <v>44258</v>
      </c>
      <c r="B397" s="27" t="s">
        <v>349</v>
      </c>
      <c r="C397" s="27" t="s">
        <v>350</v>
      </c>
      <c r="D397" s="27" t="s">
        <v>349</v>
      </c>
      <c r="E397" s="27" t="s">
        <v>349</v>
      </c>
      <c r="F397" s="27" t="s">
        <v>19</v>
      </c>
      <c r="G397" s="28" t="n">
        <v>1</v>
      </c>
      <c r="H397" s="29" t="n">
        <v>-1</v>
      </c>
      <c r="I397" s="29" t="n">
        <v>-290</v>
      </c>
      <c r="J397" s="29" t="n">
        <v>0</v>
      </c>
      <c r="K397" s="29" t="n">
        <v>0</v>
      </c>
      <c r="L397" s="29" t="n">
        <v>0</v>
      </c>
      <c r="M397" s="29"/>
      <c r="N397" s="6" t="s">
        <f>=I397+J397+K397+L397</f>
      </c>
      <c r="O397" s="27"/>
    </row>
    <row collapsed="false" customFormat="false" customHeight="false" hidden="false" ht="12.1" outlineLevel="0" r="398">
      <c r="A398" s="22" t="n">
        <v>44266.097175926</v>
      </c>
      <c r="B398" s="23" t="s">
        <v>372</v>
      </c>
      <c r="C398" s="23" t="s">
        <v>481</v>
      </c>
      <c r="D398" s="23" t="s">
        <v>372</v>
      </c>
      <c r="E398" s="23" t="s">
        <v>372</v>
      </c>
      <c r="F398" s="23" t="s">
        <v>53</v>
      </c>
      <c r="G398" s="24" t="n">
        <v>1</v>
      </c>
      <c r="H398" s="25" t="n">
        <v>1</v>
      </c>
      <c r="I398" s="25" t="n">
        <v>0.04</v>
      </c>
      <c r="J398" s="25" t="n">
        <v>0</v>
      </c>
      <c r="K398" s="25" t="n">
        <v>0</v>
      </c>
      <c r="L398" s="25" t="n">
        <v>0</v>
      </c>
      <c r="M398" s="6" t="s">
        <f>=I398+J398+K398+L398</f>
      </c>
      <c r="N398" s="25"/>
      <c r="O398" s="23"/>
    </row>
    <row collapsed="false" customFormat="false" customHeight="false" hidden="false" ht="12.1" outlineLevel="0" r="399">
      <c r="A399" s="30" t="n">
        <v>44267.689594907</v>
      </c>
      <c r="B399" s="31" t="s">
        <v>298</v>
      </c>
      <c r="C399" s="31" t="s">
        <v>402</v>
      </c>
      <c r="D399" s="31" t="s">
        <v>270</v>
      </c>
      <c r="E399" s="31" t="s">
        <v>17</v>
      </c>
      <c r="F399" s="31" t="s">
        <v>19</v>
      </c>
      <c r="G399" s="32" t="n">
        <v>-1</v>
      </c>
      <c r="H399" s="33" t="n">
        <v>1813</v>
      </c>
      <c r="I399" s="33" t="n">
        <v>1813</v>
      </c>
      <c r="J399" s="33" t="n">
        <v>0</v>
      </c>
      <c r="K399" s="33" t="n">
        <v>-0.91</v>
      </c>
      <c r="L399" s="33" t="n">
        <v>0</v>
      </c>
      <c r="M399" s="33"/>
      <c r="N399" s="6" t="s">
        <f>=I399+J399+K399+L399</f>
      </c>
      <c r="O399" s="31"/>
    </row>
    <row collapsed="false" customFormat="false" customHeight="false" hidden="false" ht="12.1" outlineLevel="0" r="400">
      <c r="A400" s="30" t="n">
        <v>44267.689594907</v>
      </c>
      <c r="B400" s="31" t="s">
        <v>298</v>
      </c>
      <c r="C400" s="31" t="s">
        <v>402</v>
      </c>
      <c r="D400" s="31" t="s">
        <v>270</v>
      </c>
      <c r="E400" s="31" t="s">
        <v>17</v>
      </c>
      <c r="F400" s="31" t="s">
        <v>19</v>
      </c>
      <c r="G400" s="32" t="n">
        <v>-1</v>
      </c>
      <c r="H400" s="33" t="n">
        <v>1812.8</v>
      </c>
      <c r="I400" s="33" t="n">
        <v>1812.8</v>
      </c>
      <c r="J400" s="33" t="n">
        <v>0</v>
      </c>
      <c r="K400" s="33" t="n">
        <v>-0.91</v>
      </c>
      <c r="L400" s="33" t="n">
        <v>0</v>
      </c>
      <c r="M400" s="33"/>
      <c r="N400" s="6" t="s">
        <f>=I400+J400+K400+L400</f>
      </c>
      <c r="O400" s="31"/>
    </row>
    <row collapsed="false" customFormat="false" customHeight="false" hidden="false" ht="12.1" outlineLevel="0" r="401">
      <c r="A401" s="30" t="n">
        <v>44267.690601852</v>
      </c>
      <c r="B401" s="31" t="s">
        <v>289</v>
      </c>
      <c r="C401" s="31" t="s">
        <v>380</v>
      </c>
      <c r="D401" s="31" t="s">
        <v>270</v>
      </c>
      <c r="E401" s="31" t="s">
        <v>17</v>
      </c>
      <c r="F401" s="31" t="s">
        <v>19</v>
      </c>
      <c r="G401" s="32" t="n">
        <v>-20</v>
      </c>
      <c r="H401" s="33" t="n">
        <v>105.31</v>
      </c>
      <c r="I401" s="33" t="n">
        <v>2106.2</v>
      </c>
      <c r="J401" s="33" t="n">
        <v>0</v>
      </c>
      <c r="K401" s="33" t="n">
        <v>-1.05</v>
      </c>
      <c r="L401" s="33" t="n">
        <v>0</v>
      </c>
      <c r="M401" s="33"/>
      <c r="N401" s="6" t="s">
        <f>=I401+J401+K401+L401</f>
      </c>
      <c r="O401" s="31"/>
    </row>
    <row collapsed="false" customFormat="false" customHeight="false" hidden="false" ht="12.1" outlineLevel="0" r="402">
      <c r="A402" s="21" t="n">
        <v>44273.451400463</v>
      </c>
      <c r="B402" s="17" t="s">
        <v>33</v>
      </c>
      <c r="C402" s="17" t="s">
        <v>383</v>
      </c>
      <c r="D402" s="17" t="s">
        <v>267</v>
      </c>
      <c r="E402" s="17" t="s">
        <v>17</v>
      </c>
      <c r="F402" s="17" t="s">
        <v>19</v>
      </c>
      <c r="G402" s="7" t="n">
        <v>50</v>
      </c>
      <c r="H402" s="6" t="n">
        <v>216.66</v>
      </c>
      <c r="I402" s="6" t="n">
        <v>-10833</v>
      </c>
      <c r="J402" s="6" t="n">
        <v>0</v>
      </c>
      <c r="K402" s="6" t="n">
        <v>-5.42</v>
      </c>
      <c r="L402" s="6" t="n">
        <v>0</v>
      </c>
      <c r="M402" s="6"/>
      <c r="N402" s="6" t="s">
        <f>=I402+J402+K402+L402</f>
      </c>
      <c r="O402" s="17"/>
    </row>
    <row collapsed="false" customFormat="false" customHeight="false" hidden="false" ht="12.1" outlineLevel="0" r="403">
      <c r="A403" s="21" t="n">
        <v>44273.452152778</v>
      </c>
      <c r="B403" s="17" t="s">
        <v>16</v>
      </c>
      <c r="C403" s="17" t="s">
        <v>415</v>
      </c>
      <c r="D403" s="17" t="s">
        <v>267</v>
      </c>
      <c r="E403" s="17" t="s">
        <v>17</v>
      </c>
      <c r="F403" s="17" t="s">
        <v>19</v>
      </c>
      <c r="G403" s="7" t="n">
        <v>1</v>
      </c>
      <c r="H403" s="6" t="n">
        <v>3986</v>
      </c>
      <c r="I403" s="6" t="n">
        <v>-3986</v>
      </c>
      <c r="J403" s="6" t="n">
        <v>0</v>
      </c>
      <c r="K403" s="6" t="n">
        <v>-1.99</v>
      </c>
      <c r="L403" s="6" t="n">
        <v>0</v>
      </c>
      <c r="M403" s="6"/>
      <c r="N403" s="6" t="s">
        <f>=I403+J403+K403+L403</f>
      </c>
      <c r="O403" s="17"/>
    </row>
    <row collapsed="false" customFormat="false" customHeight="false" hidden="false" ht="12.1" outlineLevel="0" r="404">
      <c r="A404" s="21" t="n">
        <v>44273.453773148</v>
      </c>
      <c r="B404" s="17" t="s">
        <v>21</v>
      </c>
      <c r="C404" s="17" t="s">
        <v>382</v>
      </c>
      <c r="D404" s="17" t="s">
        <v>267</v>
      </c>
      <c r="E404" s="17" t="s">
        <v>17</v>
      </c>
      <c r="F404" s="17" t="s">
        <v>19</v>
      </c>
      <c r="G404" s="7" t="n">
        <v>20</v>
      </c>
      <c r="H404" s="6" t="n">
        <v>284.21</v>
      </c>
      <c r="I404" s="6" t="n">
        <v>-5684.2</v>
      </c>
      <c r="J404" s="6" t="n">
        <v>0</v>
      </c>
      <c r="K404" s="6" t="n">
        <v>-2.84</v>
      </c>
      <c r="L404" s="6" t="n">
        <v>0</v>
      </c>
      <c r="M404" s="6"/>
      <c r="N404" s="6" t="s">
        <f>=I404+J404+K404+L404</f>
      </c>
      <c r="O404" s="17"/>
    </row>
    <row collapsed="false" customFormat="false" customHeight="false" hidden="false" ht="12.1" outlineLevel="0" r="405">
      <c r="A405" s="21" t="n">
        <v>44273.453993056</v>
      </c>
      <c r="B405" s="17" t="s">
        <v>24</v>
      </c>
      <c r="C405" s="17" t="s">
        <v>410</v>
      </c>
      <c r="D405" s="17" t="s">
        <v>267</v>
      </c>
      <c r="E405" s="17" t="s">
        <v>17</v>
      </c>
      <c r="F405" s="17" t="s">
        <v>19</v>
      </c>
      <c r="G405" s="7" t="n">
        <v>1</v>
      </c>
      <c r="H405" s="6" t="n">
        <v>1426.6</v>
      </c>
      <c r="I405" s="6" t="n">
        <v>-1426.6</v>
      </c>
      <c r="J405" s="6" t="n">
        <v>0</v>
      </c>
      <c r="K405" s="6" t="n">
        <v>-0.71</v>
      </c>
      <c r="L405" s="6" t="n">
        <v>0</v>
      </c>
      <c r="M405" s="6"/>
      <c r="N405" s="6" t="s">
        <f>=I405+J405+K405+L405</f>
      </c>
      <c r="O405" s="17"/>
    </row>
    <row collapsed="false" customFormat="false" customHeight="false" hidden="false" ht="12.1" outlineLevel="0" r="406">
      <c r="A406" s="21" t="n">
        <v>44273.463252315</v>
      </c>
      <c r="B406" s="17" t="s">
        <v>27</v>
      </c>
      <c r="C406" s="17" t="s">
        <v>482</v>
      </c>
      <c r="D406" s="17" t="s">
        <v>267</v>
      </c>
      <c r="E406" s="17" t="s">
        <v>17</v>
      </c>
      <c r="F406" s="17" t="s">
        <v>19</v>
      </c>
      <c r="G406" s="7" t="n">
        <v>4</v>
      </c>
      <c r="H406" s="6" t="n">
        <v>2427.5</v>
      </c>
      <c r="I406" s="6" t="n">
        <v>-9710</v>
      </c>
      <c r="J406" s="6" t="n">
        <v>0</v>
      </c>
      <c r="K406" s="6" t="n">
        <v>-4.86</v>
      </c>
      <c r="L406" s="6" t="n">
        <v>0</v>
      </c>
      <c r="M406" s="6"/>
      <c r="N406" s="6" t="s">
        <f>=I406+J406+K406+L406</f>
      </c>
      <c r="O406" s="17"/>
    </row>
    <row collapsed="false" customFormat="false" customHeight="false" hidden="false" ht="12.1" outlineLevel="0" r="407">
      <c r="A407" s="21" t="n">
        <v>44273.465138889</v>
      </c>
      <c r="B407" s="17" t="s">
        <v>313</v>
      </c>
      <c r="C407" s="17" t="s">
        <v>483</v>
      </c>
      <c r="D407" s="17" t="s">
        <v>267</v>
      </c>
      <c r="E407" s="17" t="s">
        <v>17</v>
      </c>
      <c r="F407" s="17" t="s">
        <v>19</v>
      </c>
      <c r="G407" s="7" t="n">
        <v>4</v>
      </c>
      <c r="H407" s="6" t="n">
        <v>272.3</v>
      </c>
      <c r="I407" s="6" t="n">
        <v>-1089.2</v>
      </c>
      <c r="J407" s="6" t="n">
        <v>0</v>
      </c>
      <c r="K407" s="6" t="n">
        <v>-0.54</v>
      </c>
      <c r="L407" s="6" t="n">
        <v>0</v>
      </c>
      <c r="M407" s="6"/>
      <c r="N407" s="6" t="s">
        <f>=I407+J407+K407+L407</f>
      </c>
      <c r="O407" s="17"/>
    </row>
    <row collapsed="false" customFormat="false" customHeight="false" hidden="false" ht="12.1" outlineLevel="0" r="408">
      <c r="A408" s="21" t="n">
        <v>44273.730023148</v>
      </c>
      <c r="B408" s="17" t="s">
        <v>313</v>
      </c>
      <c r="C408" s="17" t="s">
        <v>483</v>
      </c>
      <c r="D408" s="17" t="s">
        <v>267</v>
      </c>
      <c r="E408" s="17" t="s">
        <v>17</v>
      </c>
      <c r="F408" s="17" t="s">
        <v>19</v>
      </c>
      <c r="G408" s="7" t="n">
        <v>4</v>
      </c>
      <c r="H408" s="6" t="n">
        <v>260.7</v>
      </c>
      <c r="I408" s="6" t="n">
        <v>-1042.8</v>
      </c>
      <c r="J408" s="6" t="n">
        <v>0</v>
      </c>
      <c r="K408" s="6" t="n">
        <v>-0.52</v>
      </c>
      <c r="L408" s="6" t="n">
        <v>0</v>
      </c>
      <c r="M408" s="6"/>
      <c r="N408" s="6" t="s">
        <f>=I408+J408+K408+L408</f>
      </c>
      <c r="O408" s="17"/>
    </row>
    <row collapsed="false" customFormat="false" customHeight="false" hidden="false" ht="12.1" outlineLevel="0" r="409">
      <c r="A409" s="22" t="n">
        <v>44273.730740741</v>
      </c>
      <c r="B409" s="23" t="s">
        <v>347</v>
      </c>
      <c r="C409" s="23" t="s">
        <v>89</v>
      </c>
      <c r="D409" s="23" t="s">
        <v>347</v>
      </c>
      <c r="E409" s="23" t="s">
        <v>347</v>
      </c>
      <c r="F409" s="23" t="s">
        <v>19</v>
      </c>
      <c r="G409" s="24" t="n">
        <v>1</v>
      </c>
      <c r="H409" s="25" t="n">
        <v>1</v>
      </c>
      <c r="I409" s="25" t="n">
        <v>1046.93</v>
      </c>
      <c r="J409" s="25" t="n">
        <v>0</v>
      </c>
      <c r="K409" s="25" t="n">
        <v>0</v>
      </c>
      <c r="L409" s="25" t="n">
        <v>0</v>
      </c>
      <c r="M409" s="25"/>
      <c r="N409" s="6" t="s">
        <f>=I409+J409+K409+L409</f>
      </c>
      <c r="O409" s="23"/>
    </row>
    <row collapsed="false" customFormat="false" customHeight="false" hidden="false" ht="12.1" outlineLevel="0" r="410">
      <c r="A410" s="22" t="n">
        <v>44273.760752315</v>
      </c>
      <c r="B410" s="23" t="s">
        <v>347</v>
      </c>
      <c r="C410" s="23" t="s">
        <v>89</v>
      </c>
      <c r="D410" s="23" t="s">
        <v>347</v>
      </c>
      <c r="E410" s="23" t="s">
        <v>347</v>
      </c>
      <c r="F410" s="23" t="s">
        <v>19</v>
      </c>
      <c r="G410" s="24" t="n">
        <v>1</v>
      </c>
      <c r="H410" s="25" t="n">
        <v>1</v>
      </c>
      <c r="I410" s="25" t="n">
        <v>5709.26</v>
      </c>
      <c r="J410" s="25" t="n">
        <v>0</v>
      </c>
      <c r="K410" s="25" t="n">
        <v>0</v>
      </c>
      <c r="L410" s="25" t="n">
        <v>0</v>
      </c>
      <c r="M410" s="25"/>
      <c r="N410" s="6" t="s">
        <f>=I410+J410+K410+L410</f>
      </c>
      <c r="O410" s="23"/>
    </row>
    <row collapsed="false" customFormat="false" customHeight="false" hidden="false" ht="12.1" outlineLevel="0" r="411">
      <c r="A411" s="21" t="n">
        <v>44281.757222222</v>
      </c>
      <c r="B411" s="17" t="s">
        <v>24</v>
      </c>
      <c r="C411" s="17" t="s">
        <v>410</v>
      </c>
      <c r="D411" s="17" t="s">
        <v>267</v>
      </c>
      <c r="E411" s="17" t="s">
        <v>17</v>
      </c>
      <c r="F411" s="17" t="s">
        <v>19</v>
      </c>
      <c r="G411" s="7" t="n">
        <v>3</v>
      </c>
      <c r="H411" s="6" t="n">
        <v>1419</v>
      </c>
      <c r="I411" s="6" t="n">
        <v>-4257</v>
      </c>
      <c r="J411" s="6" t="n">
        <v>0</v>
      </c>
      <c r="K411" s="6" t="n">
        <v>-2.13</v>
      </c>
      <c r="L411" s="6" t="n">
        <v>0</v>
      </c>
      <c r="M411" s="6"/>
      <c r="N411" s="6" t="s">
        <f>=I411+J411+K411+L411</f>
      </c>
      <c r="O411" s="17"/>
    </row>
    <row collapsed="false" customFormat="false" customHeight="false" hidden="false" ht="12.1" outlineLevel="0" r="412">
      <c r="A412" s="21" t="n">
        <v>44281.75787037</v>
      </c>
      <c r="B412" s="17" t="s">
        <v>313</v>
      </c>
      <c r="C412" s="17" t="s">
        <v>483</v>
      </c>
      <c r="D412" s="17" t="s">
        <v>267</v>
      </c>
      <c r="E412" s="17" t="s">
        <v>17</v>
      </c>
      <c r="F412" s="17" t="s">
        <v>19</v>
      </c>
      <c r="G412" s="7" t="n">
        <v>6</v>
      </c>
      <c r="H412" s="6" t="n">
        <v>247</v>
      </c>
      <c r="I412" s="6" t="n">
        <v>-1482</v>
      </c>
      <c r="J412" s="6" t="n">
        <v>0</v>
      </c>
      <c r="K412" s="6" t="n">
        <v>-0.74</v>
      </c>
      <c r="L412" s="6" t="n">
        <v>0</v>
      </c>
      <c r="M412" s="6"/>
      <c r="N412" s="6" t="s">
        <f>=I412+J412+K412+L412</f>
      </c>
      <c r="O412" s="17"/>
    </row>
    <row collapsed="false" customFormat="false" customHeight="false" hidden="false" ht="12.1" outlineLevel="0" r="413">
      <c r="A413" s="21" t="n">
        <v>44287.503518519</v>
      </c>
      <c r="B413" s="17" t="s">
        <v>314</v>
      </c>
      <c r="C413" s="17" t="s">
        <v>484</v>
      </c>
      <c r="D413" s="17" t="s">
        <v>267</v>
      </c>
      <c r="E413" s="17" t="s">
        <v>17</v>
      </c>
      <c r="F413" s="17" t="s">
        <v>19</v>
      </c>
      <c r="G413" s="7" t="n">
        <v>1000</v>
      </c>
      <c r="H413" s="6" t="n">
        <v>2.659</v>
      </c>
      <c r="I413" s="6" t="n">
        <v>-2659</v>
      </c>
      <c r="J413" s="6" t="n">
        <v>0</v>
      </c>
      <c r="K413" s="6" t="n">
        <v>-7.98</v>
      </c>
      <c r="L413" s="6" t="n">
        <v>0</v>
      </c>
      <c r="M413" s="6"/>
      <c r="N413" s="6" t="s">
        <f>=I413+J413+K413+L413</f>
      </c>
      <c r="O413" s="17"/>
    </row>
    <row collapsed="false" customFormat="false" customHeight="false" hidden="false" ht="12.1" outlineLevel="0" r="414">
      <c r="A414" s="22" t="n">
        <v>44287.503912037</v>
      </c>
      <c r="B414" s="23" t="s">
        <v>347</v>
      </c>
      <c r="C414" s="23" t="s">
        <v>89</v>
      </c>
      <c r="D414" s="23" t="s">
        <v>347</v>
      </c>
      <c r="E414" s="23" t="s">
        <v>347</v>
      </c>
      <c r="F414" s="23" t="s">
        <v>19</v>
      </c>
      <c r="G414" s="24" t="n">
        <v>1</v>
      </c>
      <c r="H414" s="25" t="n">
        <v>1</v>
      </c>
      <c r="I414" s="25" t="n">
        <v>2747.22</v>
      </c>
      <c r="J414" s="25" t="n">
        <v>0</v>
      </c>
      <c r="K414" s="25" t="n">
        <v>0</v>
      </c>
      <c r="L414" s="25" t="n">
        <v>0</v>
      </c>
      <c r="M414" s="25"/>
      <c r="N414" s="6" t="s">
        <f>=I414+J414+K414+L414</f>
      </c>
      <c r="O414" s="23"/>
    </row>
    <row collapsed="false" customFormat="false" customHeight="false" hidden="false" ht="12.1" outlineLevel="0" r="415">
      <c r="A415" s="21" t="n">
        <v>44288.468414352</v>
      </c>
      <c r="B415" s="17" t="s">
        <v>27</v>
      </c>
      <c r="C415" s="17" t="s">
        <v>482</v>
      </c>
      <c r="D415" s="17" t="s">
        <v>267</v>
      </c>
      <c r="E415" s="17" t="s">
        <v>17</v>
      </c>
      <c r="F415" s="17" t="s">
        <v>19</v>
      </c>
      <c r="G415" s="7" t="n">
        <v>1</v>
      </c>
      <c r="H415" s="6" t="n">
        <v>2358.5</v>
      </c>
      <c r="I415" s="6" t="n">
        <v>-2358.5</v>
      </c>
      <c r="J415" s="6" t="n">
        <v>0</v>
      </c>
      <c r="K415" s="6" t="n">
        <v>-7.08</v>
      </c>
      <c r="L415" s="6" t="n">
        <v>0</v>
      </c>
      <c r="M415" s="6"/>
      <c r="N415" s="6" t="s">
        <f>=I415+J415+K415+L415</f>
      </c>
      <c r="O415" s="17"/>
    </row>
    <row collapsed="false" customFormat="false" customHeight="false" hidden="false" ht="12.1" outlineLevel="0" r="416">
      <c r="A416" s="22" t="n">
        <v>44288.469027778</v>
      </c>
      <c r="B416" s="23" t="s">
        <v>347</v>
      </c>
      <c r="C416" s="23" t="s">
        <v>89</v>
      </c>
      <c r="D416" s="23" t="s">
        <v>347</v>
      </c>
      <c r="E416" s="23" t="s">
        <v>347</v>
      </c>
      <c r="F416" s="23" t="s">
        <v>19</v>
      </c>
      <c r="G416" s="24" t="n">
        <v>1</v>
      </c>
      <c r="H416" s="25" t="n">
        <v>1</v>
      </c>
      <c r="I416" s="25" t="n">
        <v>2373.1</v>
      </c>
      <c r="J416" s="25" t="n">
        <v>0</v>
      </c>
      <c r="K416" s="25" t="n">
        <v>0</v>
      </c>
      <c r="L416" s="25" t="n">
        <v>0</v>
      </c>
      <c r="M416" s="25"/>
      <c r="N416" s="6" t="s">
        <f>=I416+J416+K416+L416</f>
      </c>
      <c r="O416" s="23"/>
    </row>
    <row collapsed="false" customFormat="false" customHeight="false" hidden="false" ht="12.1" outlineLevel="0" r="417">
      <c r="A417" s="30" t="n">
        <v>44288.65962963</v>
      </c>
      <c r="B417" s="31" t="s">
        <v>314</v>
      </c>
      <c r="C417" s="31" t="s">
        <v>484</v>
      </c>
      <c r="D417" s="31" t="s">
        <v>270</v>
      </c>
      <c r="E417" s="31" t="s">
        <v>17</v>
      </c>
      <c r="F417" s="31" t="s">
        <v>19</v>
      </c>
      <c r="G417" s="32" t="n">
        <v>-1000</v>
      </c>
      <c r="H417" s="33" t="n">
        <v>3.375</v>
      </c>
      <c r="I417" s="33" t="n">
        <v>3375</v>
      </c>
      <c r="J417" s="33" t="n">
        <v>0</v>
      </c>
      <c r="K417" s="33" t="n">
        <v>-10.13</v>
      </c>
      <c r="L417" s="33" t="n">
        <v>0</v>
      </c>
      <c r="M417" s="33"/>
      <c r="N417" s="6" t="s">
        <f>=I417+J417+K417+L417</f>
      </c>
      <c r="O417" s="31"/>
    </row>
    <row collapsed="false" customFormat="false" customHeight="false" hidden="false" ht="12.1" outlineLevel="0" r="418">
      <c r="A418" s="21" t="n">
        <v>44291.433136574</v>
      </c>
      <c r="B418" s="17" t="s">
        <v>314</v>
      </c>
      <c r="C418" s="17" t="s">
        <v>484</v>
      </c>
      <c r="D418" s="17" t="s">
        <v>267</v>
      </c>
      <c r="E418" s="17" t="s">
        <v>17</v>
      </c>
      <c r="F418" s="17" t="s">
        <v>19</v>
      </c>
      <c r="G418" s="7" t="n">
        <v>600</v>
      </c>
      <c r="H418" s="6" t="n">
        <v>3.773</v>
      </c>
      <c r="I418" s="6" t="n">
        <v>-2263.8</v>
      </c>
      <c r="J418" s="6" t="n">
        <v>0</v>
      </c>
      <c r="K418" s="6" t="n">
        <v>-6.79</v>
      </c>
      <c r="L418" s="6" t="n">
        <v>0</v>
      </c>
      <c r="M418" s="6"/>
      <c r="N418" s="6" t="s">
        <f>=I418+J418+K418+L418</f>
      </c>
      <c r="O418" s="17"/>
    </row>
    <row collapsed="false" customFormat="false" customHeight="false" hidden="false" ht="12.1" outlineLevel="0" r="419">
      <c r="A419" s="30" t="n">
        <v>44292.721469907</v>
      </c>
      <c r="B419" s="31" t="s">
        <v>314</v>
      </c>
      <c r="C419" s="31" t="s">
        <v>484</v>
      </c>
      <c r="D419" s="31" t="s">
        <v>270</v>
      </c>
      <c r="E419" s="31" t="s">
        <v>17</v>
      </c>
      <c r="F419" s="31" t="s">
        <v>19</v>
      </c>
      <c r="G419" s="32" t="n">
        <v>-600</v>
      </c>
      <c r="H419" s="33" t="n">
        <v>2.817</v>
      </c>
      <c r="I419" s="33" t="n">
        <v>1690.2</v>
      </c>
      <c r="J419" s="33" t="n">
        <v>0</v>
      </c>
      <c r="K419" s="33" t="n">
        <v>-5.07</v>
      </c>
      <c r="L419" s="33" t="n">
        <v>0</v>
      </c>
      <c r="M419" s="33"/>
      <c r="N419" s="6" t="s">
        <f>=I419+J419+K419+L419</f>
      </c>
      <c r="O419" s="31"/>
    </row>
    <row collapsed="false" customFormat="false" customHeight="false" hidden="false" ht="12.1" outlineLevel="0" r="420">
      <c r="A420" s="21" t="n">
        <v>44292.777280093</v>
      </c>
      <c r="B420" s="17" t="s">
        <v>24</v>
      </c>
      <c r="C420" s="17" t="s">
        <v>410</v>
      </c>
      <c r="D420" s="17" t="s">
        <v>267</v>
      </c>
      <c r="E420" s="17" t="s">
        <v>17</v>
      </c>
      <c r="F420" s="17" t="s">
        <v>19</v>
      </c>
      <c r="G420" s="7" t="n">
        <v>2</v>
      </c>
      <c r="H420" s="6" t="n">
        <v>1508.4</v>
      </c>
      <c r="I420" s="6" t="n">
        <v>-3016.8</v>
      </c>
      <c r="J420" s="6" t="n">
        <v>0</v>
      </c>
      <c r="K420" s="6" t="n">
        <v>-9.05</v>
      </c>
      <c r="L420" s="6" t="n">
        <v>0</v>
      </c>
      <c r="M420" s="6"/>
      <c r="N420" s="6" t="s">
        <f>=I420+J420+K420+L420</f>
      </c>
      <c r="O420" s="17"/>
    </row>
    <row collapsed="false" customFormat="false" customHeight="false" hidden="false" ht="12.1" outlineLevel="0" r="421">
      <c r="A421" s="22" t="n">
        <v>44292.779236111</v>
      </c>
      <c r="B421" s="23" t="s">
        <v>347</v>
      </c>
      <c r="C421" s="23" t="s">
        <v>89</v>
      </c>
      <c r="D421" s="23" t="s">
        <v>347</v>
      </c>
      <c r="E421" s="23" t="s">
        <v>347</v>
      </c>
      <c r="F421" s="23" t="s">
        <v>19</v>
      </c>
      <c r="G421" s="24" t="n">
        <v>1</v>
      </c>
      <c r="H421" s="25" t="n">
        <v>1</v>
      </c>
      <c r="I421" s="25" t="n">
        <v>500</v>
      </c>
      <c r="J421" s="25" t="n">
        <v>0</v>
      </c>
      <c r="K421" s="25" t="n">
        <v>0</v>
      </c>
      <c r="L421" s="25" t="n">
        <v>0</v>
      </c>
      <c r="M421" s="25"/>
      <c r="N421" s="6" t="s">
        <f>=I421+J421+K421+L421</f>
      </c>
      <c r="O421" s="23"/>
    </row>
    <row collapsed="false" customFormat="false" customHeight="false" hidden="false" ht="12.1" outlineLevel="0" r="422">
      <c r="A422" s="21" t="n">
        <v>44293.519212963</v>
      </c>
      <c r="B422" s="17" t="s">
        <v>315</v>
      </c>
      <c r="C422" s="17" t="s">
        <v>485</v>
      </c>
      <c r="D422" s="17" t="s">
        <v>267</v>
      </c>
      <c r="E422" s="17" t="s">
        <v>17</v>
      </c>
      <c r="F422" s="17" t="s">
        <v>53</v>
      </c>
      <c r="G422" s="7" t="n">
        <v>2</v>
      </c>
      <c r="H422" s="6" t="n">
        <v>11.07</v>
      </c>
      <c r="I422" s="6" t="n">
        <v>-22.14</v>
      </c>
      <c r="J422" s="6" t="n">
        <v>0</v>
      </c>
      <c r="K422" s="6" t="n">
        <v>-0.07</v>
      </c>
      <c r="L422" s="6" t="n">
        <v>0</v>
      </c>
      <c r="M422" s="6" t="s">
        <f>=I422+J422+K422+L422</f>
      </c>
      <c r="N422" s="6"/>
      <c r="O422" s="17"/>
    </row>
    <row collapsed="false" customFormat="false" customHeight="false" hidden="false" ht="12.1" outlineLevel="0" r="423">
      <c r="A423" s="21" t="n">
        <v>44293.519212963</v>
      </c>
      <c r="B423" s="17" t="s">
        <v>315</v>
      </c>
      <c r="C423" s="17" t="s">
        <v>485</v>
      </c>
      <c r="D423" s="17" t="s">
        <v>267</v>
      </c>
      <c r="E423" s="17" t="s">
        <v>17</v>
      </c>
      <c r="F423" s="17" t="s">
        <v>53</v>
      </c>
      <c r="G423" s="7" t="n">
        <v>2</v>
      </c>
      <c r="H423" s="6" t="n">
        <v>11.07</v>
      </c>
      <c r="I423" s="6" t="n">
        <v>-22.14</v>
      </c>
      <c r="J423" s="6" t="n">
        <v>0</v>
      </c>
      <c r="K423" s="6" t="n">
        <v>-0.07</v>
      </c>
      <c r="L423" s="6" t="n">
        <v>0</v>
      </c>
      <c r="M423" s="6" t="s">
        <f>=I423+J423+K423+L423</f>
      </c>
      <c r="N423" s="6"/>
      <c r="O423" s="17"/>
    </row>
    <row collapsed="false" customFormat="false" customHeight="false" hidden="false" ht="12.1" outlineLevel="0" r="424">
      <c r="A424" s="22" t="n">
        <v>44293.520451389</v>
      </c>
      <c r="B424" s="23" t="s">
        <v>347</v>
      </c>
      <c r="C424" s="23" t="s">
        <v>89</v>
      </c>
      <c r="D424" s="23" t="s">
        <v>347</v>
      </c>
      <c r="E424" s="23" t="s">
        <v>347</v>
      </c>
      <c r="F424" s="23" t="s">
        <v>53</v>
      </c>
      <c r="G424" s="24" t="n">
        <v>1</v>
      </c>
      <c r="H424" s="25" t="n">
        <v>1</v>
      </c>
      <c r="I424" s="25" t="n">
        <v>44.58</v>
      </c>
      <c r="J424" s="25" t="n">
        <v>0</v>
      </c>
      <c r="K424" s="25" t="n">
        <v>0</v>
      </c>
      <c r="L424" s="25" t="n">
        <v>0</v>
      </c>
      <c r="M424" s="6" t="s">
        <f>=I424+J424+K424+L424</f>
      </c>
      <c r="N424" s="25"/>
      <c r="O424" s="23"/>
    </row>
    <row collapsed="false" customFormat="false" customHeight="false" hidden="false" ht="12.1" outlineLevel="0" r="425">
      <c r="A425" s="26" t="n">
        <v>44293.684953704</v>
      </c>
      <c r="B425" s="27" t="s">
        <v>370</v>
      </c>
      <c r="C425" s="27" t="s">
        <v>486</v>
      </c>
      <c r="D425" s="27" t="s">
        <v>370</v>
      </c>
      <c r="E425" s="27" t="s">
        <v>370</v>
      </c>
      <c r="F425" s="27" t="s">
        <v>19</v>
      </c>
      <c r="G425" s="28" t="n">
        <v>1</v>
      </c>
      <c r="H425" s="29" t="n">
        <v>-1</v>
      </c>
      <c r="I425" s="29" t="n">
        <v>-63</v>
      </c>
      <c r="J425" s="29" t="n">
        <v>0</v>
      </c>
      <c r="K425" s="29" t="n">
        <v>0</v>
      </c>
      <c r="L425" s="29" t="n">
        <v>0</v>
      </c>
      <c r="M425" s="29"/>
      <c r="N425" s="6" t="s">
        <f>=I425+J425+K425+L425</f>
      </c>
      <c r="O425" s="27"/>
    </row>
    <row collapsed="false" customFormat="false" customHeight="false" hidden="false" ht="12.1" outlineLevel="0" r="426">
      <c r="A426" s="22" t="n">
        <v>44293.684953704</v>
      </c>
      <c r="B426" s="23" t="s">
        <v>372</v>
      </c>
      <c r="C426" s="23" t="s">
        <v>487</v>
      </c>
      <c r="D426" s="23" t="s">
        <v>372</v>
      </c>
      <c r="E426" s="23" t="s">
        <v>372</v>
      </c>
      <c r="F426" s="23" t="s">
        <v>19</v>
      </c>
      <c r="G426" s="24" t="n">
        <v>1</v>
      </c>
      <c r="H426" s="25" t="n">
        <v>1</v>
      </c>
      <c r="I426" s="25" t="n">
        <v>481.68</v>
      </c>
      <c r="J426" s="25" t="n">
        <v>0</v>
      </c>
      <c r="K426" s="25" t="n">
        <v>0</v>
      </c>
      <c r="L426" s="25" t="n">
        <v>0</v>
      </c>
      <c r="M426" s="25"/>
      <c r="N426" s="6" t="s">
        <f>=I426+J426+K426+L426</f>
      </c>
      <c r="O426" s="23"/>
    </row>
    <row collapsed="false" customFormat="false" customHeight="false" hidden="false" ht="12.1" outlineLevel="0" r="427">
      <c r="A427" s="26" t="n">
        <v>44293.7</v>
      </c>
      <c r="B427" s="27" t="s">
        <v>370</v>
      </c>
      <c r="C427" s="27" t="s">
        <v>486</v>
      </c>
      <c r="D427" s="27" t="s">
        <v>370</v>
      </c>
      <c r="E427" s="27" t="s">
        <v>370</v>
      </c>
      <c r="F427" s="27" t="s">
        <v>19</v>
      </c>
      <c r="G427" s="28" t="n">
        <v>1</v>
      </c>
      <c r="H427" s="29" t="n">
        <v>-1</v>
      </c>
      <c r="I427" s="29" t="n">
        <v>-7</v>
      </c>
      <c r="J427" s="29" t="n">
        <v>0</v>
      </c>
      <c r="K427" s="29" t="n">
        <v>0</v>
      </c>
      <c r="L427" s="29" t="n">
        <v>0</v>
      </c>
      <c r="M427" s="29"/>
      <c r="N427" s="6" t="s">
        <f>=I427+J427+K427+L427</f>
      </c>
      <c r="O427" s="27"/>
    </row>
    <row collapsed="false" customFormat="false" customHeight="false" hidden="false" ht="12.1" outlineLevel="0" r="428">
      <c r="A428" s="22" t="n">
        <v>44293.7</v>
      </c>
      <c r="B428" s="23" t="s">
        <v>372</v>
      </c>
      <c r="C428" s="23" t="s">
        <v>487</v>
      </c>
      <c r="D428" s="23" t="s">
        <v>372</v>
      </c>
      <c r="E428" s="23" t="s">
        <v>372</v>
      </c>
      <c r="F428" s="23" t="s">
        <v>19</v>
      </c>
      <c r="G428" s="24" t="n">
        <v>1</v>
      </c>
      <c r="H428" s="25" t="n">
        <v>1</v>
      </c>
      <c r="I428" s="25" t="n">
        <v>54.32</v>
      </c>
      <c r="J428" s="25" t="n">
        <v>0</v>
      </c>
      <c r="K428" s="25" t="n">
        <v>0</v>
      </c>
      <c r="L428" s="25" t="n">
        <v>0</v>
      </c>
      <c r="M428" s="25"/>
      <c r="N428" s="6" t="s">
        <f>=I428+J428+K428+L428</f>
      </c>
      <c r="O428" s="23"/>
    </row>
    <row collapsed="false" customFormat="false" customHeight="false" hidden="false" ht="12.1" outlineLevel="0" r="429">
      <c r="A429" s="30" t="n">
        <v>44308.532974537</v>
      </c>
      <c r="B429" s="31" t="s">
        <v>311</v>
      </c>
      <c r="C429" s="31" t="s">
        <v>461</v>
      </c>
      <c r="D429" s="31" t="s">
        <v>270</v>
      </c>
      <c r="E429" s="31" t="s">
        <v>17</v>
      </c>
      <c r="F429" s="31" t="s">
        <v>19</v>
      </c>
      <c r="G429" s="32" t="n">
        <v>-10</v>
      </c>
      <c r="H429" s="33" t="n">
        <v>477.8</v>
      </c>
      <c r="I429" s="33" t="n">
        <v>4778</v>
      </c>
      <c r="J429" s="33" t="n">
        <v>0</v>
      </c>
      <c r="K429" s="33" t="n">
        <v>-14.33</v>
      </c>
      <c r="L429" s="33" t="n">
        <v>0</v>
      </c>
      <c r="M429" s="33"/>
      <c r="N429" s="6" t="s">
        <f>=I429+J429+K429+L429</f>
      </c>
      <c r="O429" s="31"/>
    </row>
    <row collapsed="false" customFormat="false" customHeight="false" hidden="false" ht="12.1" outlineLevel="0" r="430">
      <c r="A430" s="21" t="n">
        <v>44308.625868056</v>
      </c>
      <c r="B430" s="17" t="s">
        <v>299</v>
      </c>
      <c r="C430" s="17" t="s">
        <v>403</v>
      </c>
      <c r="D430" s="17" t="s">
        <v>267</v>
      </c>
      <c r="E430" s="17" t="s">
        <v>17</v>
      </c>
      <c r="F430" s="17" t="s">
        <v>19</v>
      </c>
      <c r="G430" s="7" t="n">
        <v>1</v>
      </c>
      <c r="H430" s="6" t="n">
        <v>889.8</v>
      </c>
      <c r="I430" s="6" t="n">
        <v>-889.8</v>
      </c>
      <c r="J430" s="6" t="n">
        <v>0</v>
      </c>
      <c r="K430" s="6" t="n">
        <v>-2.67</v>
      </c>
      <c r="L430" s="6" t="n">
        <v>0</v>
      </c>
      <c r="M430" s="6"/>
      <c r="N430" s="6" t="s">
        <f>=I430+J430+K430+L430</f>
      </c>
      <c r="O430" s="17"/>
    </row>
    <row collapsed="false" customFormat="false" customHeight="false" hidden="false" ht="12.1" outlineLevel="0" r="431">
      <c r="A431" s="21" t="n">
        <v>44308.625868056</v>
      </c>
      <c r="B431" s="17" t="s">
        <v>299</v>
      </c>
      <c r="C431" s="17" t="s">
        <v>403</v>
      </c>
      <c r="D431" s="17" t="s">
        <v>267</v>
      </c>
      <c r="E431" s="17" t="s">
        <v>17</v>
      </c>
      <c r="F431" s="17" t="s">
        <v>19</v>
      </c>
      <c r="G431" s="7" t="n">
        <v>5</v>
      </c>
      <c r="H431" s="6" t="n">
        <v>890</v>
      </c>
      <c r="I431" s="6" t="n">
        <v>-4450</v>
      </c>
      <c r="J431" s="6" t="n">
        <v>0</v>
      </c>
      <c r="K431" s="6" t="n">
        <v>-13.35</v>
      </c>
      <c r="L431" s="6" t="n">
        <v>0</v>
      </c>
      <c r="M431" s="6"/>
      <c r="N431" s="6" t="s">
        <f>=I431+J431+K431+L431</f>
      </c>
      <c r="O431" s="17"/>
    </row>
    <row collapsed="false" customFormat="false" customHeight="false" hidden="false" ht="12.1" outlineLevel="0" r="432">
      <c r="A432" s="30" t="n">
        <v>44309.427731481</v>
      </c>
      <c r="B432" s="31" t="s">
        <v>299</v>
      </c>
      <c r="C432" s="31" t="s">
        <v>403</v>
      </c>
      <c r="D432" s="31" t="s">
        <v>270</v>
      </c>
      <c r="E432" s="31" t="s">
        <v>17</v>
      </c>
      <c r="F432" s="31" t="s">
        <v>19</v>
      </c>
      <c r="G432" s="32" t="n">
        <v>-1</v>
      </c>
      <c r="H432" s="33" t="n">
        <v>892.2</v>
      </c>
      <c r="I432" s="33" t="n">
        <v>892.2</v>
      </c>
      <c r="J432" s="33" t="n">
        <v>0</v>
      </c>
      <c r="K432" s="33" t="n">
        <v>-2.68</v>
      </c>
      <c r="L432" s="33" t="n">
        <v>0</v>
      </c>
      <c r="M432" s="33"/>
      <c r="N432" s="6" t="s">
        <f>=I432+J432+K432+L432</f>
      </c>
      <c r="O432" s="31"/>
    </row>
    <row collapsed="false" customFormat="false" customHeight="false" hidden="false" ht="12.1" outlineLevel="0" r="433">
      <c r="A433" s="30" t="n">
        <v>44309.427731481</v>
      </c>
      <c r="B433" s="31" t="s">
        <v>299</v>
      </c>
      <c r="C433" s="31" t="s">
        <v>403</v>
      </c>
      <c r="D433" s="31" t="s">
        <v>270</v>
      </c>
      <c r="E433" s="31" t="s">
        <v>17</v>
      </c>
      <c r="F433" s="31" t="s">
        <v>19</v>
      </c>
      <c r="G433" s="32" t="n">
        <v>-5</v>
      </c>
      <c r="H433" s="33" t="n">
        <v>892.2</v>
      </c>
      <c r="I433" s="33" t="n">
        <v>4461</v>
      </c>
      <c r="J433" s="33" t="n">
        <v>0</v>
      </c>
      <c r="K433" s="33" t="n">
        <v>-13.38</v>
      </c>
      <c r="L433" s="33" t="n">
        <v>0</v>
      </c>
      <c r="M433" s="33"/>
      <c r="N433" s="6" t="s">
        <f>=I433+J433+K433+L433</f>
      </c>
      <c r="O433" s="31"/>
    </row>
    <row collapsed="false" customFormat="false" customHeight="false" hidden="false" ht="12.1" outlineLevel="0" r="434">
      <c r="A434" s="21" t="n">
        <v>44309.429571759</v>
      </c>
      <c r="B434" s="17" t="s">
        <v>24</v>
      </c>
      <c r="C434" s="17" t="s">
        <v>410</v>
      </c>
      <c r="D434" s="17" t="s">
        <v>267</v>
      </c>
      <c r="E434" s="17" t="s">
        <v>17</v>
      </c>
      <c r="F434" s="17" t="s">
        <v>19</v>
      </c>
      <c r="G434" s="7" t="n">
        <v>2</v>
      </c>
      <c r="H434" s="6" t="n">
        <v>1862</v>
      </c>
      <c r="I434" s="6" t="n">
        <v>-3724</v>
      </c>
      <c r="J434" s="6" t="n">
        <v>0</v>
      </c>
      <c r="K434" s="6" t="n">
        <v>-11.17</v>
      </c>
      <c r="L434" s="6" t="n">
        <v>0</v>
      </c>
      <c r="M434" s="6"/>
      <c r="N434" s="6" t="s">
        <f>=I434+J434+K434+L434</f>
      </c>
      <c r="O434" s="17"/>
    </row>
    <row collapsed="false" customFormat="false" customHeight="false" hidden="false" ht="12.1" outlineLevel="0" r="435">
      <c r="A435" s="21" t="n">
        <v>44309.432523148</v>
      </c>
      <c r="B435" s="17" t="s">
        <v>430</v>
      </c>
      <c r="C435" s="17" t="s">
        <v>431</v>
      </c>
      <c r="D435" s="17" t="s">
        <v>267</v>
      </c>
      <c r="E435" s="17" t="s">
        <v>432</v>
      </c>
      <c r="F435" s="17" t="s">
        <v>19</v>
      </c>
      <c r="G435" s="7" t="n">
        <v>25</v>
      </c>
      <c r="H435" s="6" t="n">
        <v>75.015</v>
      </c>
      <c r="I435" s="6" t="n">
        <v>-1875.38</v>
      </c>
      <c r="J435" s="6" t="n">
        <v>0</v>
      </c>
      <c r="K435" s="6" t="n">
        <v>-5.63</v>
      </c>
      <c r="L435" s="6" t="n">
        <v>0</v>
      </c>
      <c r="M435" s="6"/>
      <c r="N435" s="6" t="s">
        <f>=I435+J435+K435+L435</f>
      </c>
      <c r="O435" s="17"/>
    </row>
    <row collapsed="false" customFormat="false" customHeight="false" hidden="false" ht="12.1" outlineLevel="0" r="436">
      <c r="A436" s="21" t="n">
        <v>44309.432777778</v>
      </c>
      <c r="B436" s="17" t="s">
        <v>315</v>
      </c>
      <c r="C436" s="17" t="s">
        <v>485</v>
      </c>
      <c r="D436" s="17" t="s">
        <v>267</v>
      </c>
      <c r="E436" s="17" t="s">
        <v>17</v>
      </c>
      <c r="F436" s="17" t="s">
        <v>53</v>
      </c>
      <c r="G436" s="7" t="n">
        <v>1</v>
      </c>
      <c r="H436" s="6" t="n">
        <v>12.68</v>
      </c>
      <c r="I436" s="6" t="n">
        <v>-12.68</v>
      </c>
      <c r="J436" s="6" t="n">
        <v>0</v>
      </c>
      <c r="K436" s="6" t="n">
        <v>-0.04</v>
      </c>
      <c r="L436" s="6" t="n">
        <v>0</v>
      </c>
      <c r="M436" s="6" t="s">
        <f>=I436+J436+K436+L436</f>
      </c>
      <c r="N436" s="6"/>
      <c r="O436" s="17"/>
    </row>
    <row collapsed="false" customFormat="false" customHeight="false" hidden="false" ht="12.1" outlineLevel="0" r="437">
      <c r="A437" s="21" t="n">
        <v>44309.432777778</v>
      </c>
      <c r="B437" s="17" t="s">
        <v>315</v>
      </c>
      <c r="C437" s="17" t="s">
        <v>485</v>
      </c>
      <c r="D437" s="17" t="s">
        <v>267</v>
      </c>
      <c r="E437" s="17" t="s">
        <v>17</v>
      </c>
      <c r="F437" s="17" t="s">
        <v>53</v>
      </c>
      <c r="G437" s="7" t="n">
        <v>1</v>
      </c>
      <c r="H437" s="6" t="n">
        <v>12.68</v>
      </c>
      <c r="I437" s="6" t="n">
        <v>-12.68</v>
      </c>
      <c r="J437" s="6" t="n">
        <v>0</v>
      </c>
      <c r="K437" s="6" t="n">
        <v>-0.04</v>
      </c>
      <c r="L437" s="6" t="n">
        <v>0</v>
      </c>
      <c r="M437" s="6" t="s">
        <f>=I437+J437+K437+L437</f>
      </c>
      <c r="N437" s="6"/>
      <c r="O437" s="17"/>
    </row>
    <row collapsed="false" customFormat="false" customHeight="false" hidden="false" ht="12.1" outlineLevel="0" r="438">
      <c r="A438" s="21" t="n">
        <v>44312.365173611</v>
      </c>
      <c r="B438" s="17" t="s">
        <v>430</v>
      </c>
      <c r="C438" s="17" t="s">
        <v>431</v>
      </c>
      <c r="D438" s="17" t="s">
        <v>267</v>
      </c>
      <c r="E438" s="17" t="s">
        <v>432</v>
      </c>
      <c r="F438" s="17" t="s">
        <v>19</v>
      </c>
      <c r="G438" s="7" t="n">
        <v>21</v>
      </c>
      <c r="H438" s="6" t="n">
        <v>74.885</v>
      </c>
      <c r="I438" s="6" t="n">
        <v>-1572.59</v>
      </c>
      <c r="J438" s="6" t="n">
        <v>0</v>
      </c>
      <c r="K438" s="6" t="n">
        <v>0</v>
      </c>
      <c r="L438" s="6" t="n">
        <v>0</v>
      </c>
      <c r="M438" s="6"/>
      <c r="N438" s="6" t="s">
        <f>=I438+J438+K438+L438</f>
      </c>
      <c r="O438" s="17"/>
    </row>
    <row collapsed="false" customFormat="false" customHeight="false" hidden="false" ht="12.1" outlineLevel="0" r="439">
      <c r="A439" s="30" t="n">
        <v>44312.365173611</v>
      </c>
      <c r="B439" s="31" t="s">
        <v>434</v>
      </c>
      <c r="C439" s="31" t="s">
        <v>435</v>
      </c>
      <c r="D439" s="31" t="s">
        <v>270</v>
      </c>
      <c r="E439" s="31" t="s">
        <v>432</v>
      </c>
      <c r="F439" s="31" t="s">
        <v>19</v>
      </c>
      <c r="G439" s="32" t="n">
        <v>-21</v>
      </c>
      <c r="H439" s="33" t="n">
        <v>74.885</v>
      </c>
      <c r="I439" s="33" t="n">
        <v>1572.59</v>
      </c>
      <c r="J439" s="33" t="n">
        <v>0</v>
      </c>
      <c r="K439" s="33" t="n">
        <v>0</v>
      </c>
      <c r="L439" s="33" t="n">
        <v>0</v>
      </c>
      <c r="M439" s="33"/>
      <c r="N439" s="6" t="s">
        <f>=I439+J439+K439+L439</f>
      </c>
      <c r="O439" s="31"/>
    </row>
    <row collapsed="false" customFormat="false" customHeight="false" hidden="false" ht="12.1" outlineLevel="0" r="440">
      <c r="A440" s="21" t="n">
        <v>44312.84443287</v>
      </c>
      <c r="B440" s="17" t="s">
        <v>45</v>
      </c>
      <c r="C440" s="17" t="s">
        <v>388</v>
      </c>
      <c r="D440" s="17" t="s">
        <v>267</v>
      </c>
      <c r="E440" s="17" t="s">
        <v>17</v>
      </c>
      <c r="F440" s="17" t="s">
        <v>19</v>
      </c>
      <c r="G440" s="7" t="n">
        <v>100</v>
      </c>
      <c r="H440" s="6" t="n">
        <v>35.942</v>
      </c>
      <c r="I440" s="6" t="n">
        <v>-3594.2</v>
      </c>
      <c r="J440" s="6" t="n">
        <v>0</v>
      </c>
      <c r="K440" s="6" t="n">
        <v>-10.78</v>
      </c>
      <c r="L440" s="6" t="n">
        <v>0</v>
      </c>
      <c r="M440" s="6"/>
      <c r="N440" s="6" t="s">
        <f>=I440+J440+K440+L440</f>
      </c>
      <c r="O440" s="17"/>
    </row>
    <row collapsed="false" customFormat="false" customHeight="false" hidden="false" ht="12.1" outlineLevel="0" r="441">
      <c r="A441" s="22" t="n">
        <v>44312.844479167</v>
      </c>
      <c r="B441" s="23" t="s">
        <v>347</v>
      </c>
      <c r="C441" s="23" t="s">
        <v>89</v>
      </c>
      <c r="D441" s="23" t="s">
        <v>347</v>
      </c>
      <c r="E441" s="23" t="s">
        <v>347</v>
      </c>
      <c r="F441" s="23" t="s">
        <v>19</v>
      </c>
      <c r="G441" s="24" t="n">
        <v>1</v>
      </c>
      <c r="H441" s="25" t="n">
        <v>1</v>
      </c>
      <c r="I441" s="25" t="n">
        <v>3615.72</v>
      </c>
      <c r="J441" s="25" t="n">
        <v>0</v>
      </c>
      <c r="K441" s="25" t="n">
        <v>0</v>
      </c>
      <c r="L441" s="25" t="n">
        <v>0</v>
      </c>
      <c r="M441" s="25"/>
      <c r="N441" s="6" t="s">
        <f>=I441+J441+K441+L441</f>
      </c>
      <c r="O441" s="23"/>
    </row>
    <row collapsed="false" customFormat="false" customHeight="false" hidden="false" ht="12.1" outlineLevel="0" r="442">
      <c r="A442" s="30" t="n">
        <v>44313.473703704</v>
      </c>
      <c r="B442" s="31" t="s">
        <v>304</v>
      </c>
      <c r="C442" s="31" t="s">
        <v>414</v>
      </c>
      <c r="D442" s="31" t="s">
        <v>270</v>
      </c>
      <c r="E442" s="31" t="s">
        <v>17</v>
      </c>
      <c r="F442" s="31" t="s">
        <v>19</v>
      </c>
      <c r="G442" s="32" t="n">
        <v>-10</v>
      </c>
      <c r="H442" s="33" t="n">
        <v>97.15</v>
      </c>
      <c r="I442" s="33" t="n">
        <v>971.5</v>
      </c>
      <c r="J442" s="33" t="n">
        <v>0</v>
      </c>
      <c r="K442" s="33" t="n">
        <v>-2.91</v>
      </c>
      <c r="L442" s="33" t="n">
        <v>0</v>
      </c>
      <c r="M442" s="33"/>
      <c r="N442" s="6" t="s">
        <f>=I442+J442+K442+L442</f>
      </c>
      <c r="O442" s="31"/>
    </row>
    <row collapsed="false" customFormat="false" customHeight="false" hidden="false" ht="12.1" outlineLevel="0" r="443">
      <c r="A443" s="30" t="n">
        <v>44313.473703704</v>
      </c>
      <c r="B443" s="31" t="s">
        <v>304</v>
      </c>
      <c r="C443" s="31" t="s">
        <v>414</v>
      </c>
      <c r="D443" s="31" t="s">
        <v>270</v>
      </c>
      <c r="E443" s="31" t="s">
        <v>17</v>
      </c>
      <c r="F443" s="31" t="s">
        <v>19</v>
      </c>
      <c r="G443" s="32" t="n">
        <v>-20</v>
      </c>
      <c r="H443" s="33" t="n">
        <v>97.15</v>
      </c>
      <c r="I443" s="33" t="n">
        <v>1943</v>
      </c>
      <c r="J443" s="33" t="n">
        <v>0</v>
      </c>
      <c r="K443" s="33" t="n">
        <v>-5.83</v>
      </c>
      <c r="L443" s="33" t="n">
        <v>0</v>
      </c>
      <c r="M443" s="33"/>
      <c r="N443" s="6" t="s">
        <f>=I443+J443+K443+L443</f>
      </c>
      <c r="O443" s="31"/>
    </row>
    <row collapsed="false" customFormat="false" customHeight="false" hidden="false" ht="12.1" outlineLevel="0" r="444">
      <c r="A444" s="30" t="n">
        <v>44313.473703704</v>
      </c>
      <c r="B444" s="31" t="s">
        <v>304</v>
      </c>
      <c r="C444" s="31" t="s">
        <v>414</v>
      </c>
      <c r="D444" s="31" t="s">
        <v>270</v>
      </c>
      <c r="E444" s="31" t="s">
        <v>17</v>
      </c>
      <c r="F444" s="31" t="s">
        <v>19</v>
      </c>
      <c r="G444" s="32" t="n">
        <v>-10</v>
      </c>
      <c r="H444" s="33" t="n">
        <v>97.1</v>
      </c>
      <c r="I444" s="33" t="n">
        <v>971</v>
      </c>
      <c r="J444" s="33" t="n">
        <v>0</v>
      </c>
      <c r="K444" s="33" t="n">
        <v>-2.91</v>
      </c>
      <c r="L444" s="33" t="n">
        <v>0</v>
      </c>
      <c r="M444" s="33"/>
      <c r="N444" s="6" t="s">
        <f>=I444+J444+K444+L444</f>
      </c>
      <c r="O444" s="31"/>
    </row>
    <row collapsed="false" customFormat="false" customHeight="false" hidden="false" ht="12.1" outlineLevel="0" r="445">
      <c r="A445" s="30" t="n">
        <v>44313.479930556</v>
      </c>
      <c r="B445" s="31" t="s">
        <v>288</v>
      </c>
      <c r="C445" s="31" t="s">
        <v>377</v>
      </c>
      <c r="D445" s="31" t="s">
        <v>270</v>
      </c>
      <c r="E445" s="31" t="s">
        <v>17</v>
      </c>
      <c r="F445" s="31" t="s">
        <v>19</v>
      </c>
      <c r="G445" s="32" t="n">
        <v>-50</v>
      </c>
      <c r="H445" s="33" t="n">
        <v>105.33</v>
      </c>
      <c r="I445" s="33" t="n">
        <v>5266.5</v>
      </c>
      <c r="J445" s="33" t="n">
        <v>0</v>
      </c>
      <c r="K445" s="33" t="n">
        <v>-15.8</v>
      </c>
      <c r="L445" s="33" t="n">
        <v>0</v>
      </c>
      <c r="M445" s="33"/>
      <c r="N445" s="6" t="s">
        <f>=I445+J445+K445+L445</f>
      </c>
      <c r="O445" s="31"/>
    </row>
    <row collapsed="false" customFormat="false" customHeight="false" hidden="false" ht="12.1" outlineLevel="0" r="446">
      <c r="A446" s="30" t="n">
        <v>44313.483657407</v>
      </c>
      <c r="B446" s="31" t="s">
        <v>305</v>
      </c>
      <c r="C446" s="31" t="s">
        <v>417</v>
      </c>
      <c r="D446" s="31" t="s">
        <v>270</v>
      </c>
      <c r="E446" s="31" t="s">
        <v>17</v>
      </c>
      <c r="F446" s="31" t="s">
        <v>19</v>
      </c>
      <c r="G446" s="32" t="n">
        <v>-1</v>
      </c>
      <c r="H446" s="33" t="n">
        <v>16540</v>
      </c>
      <c r="I446" s="33" t="n">
        <v>16540</v>
      </c>
      <c r="J446" s="33" t="n">
        <v>0</v>
      </c>
      <c r="K446" s="33" t="n">
        <v>-49.62</v>
      </c>
      <c r="L446" s="33" t="n">
        <v>0</v>
      </c>
      <c r="M446" s="33"/>
      <c r="N446" s="6" t="s">
        <f>=I446+J446+K446+L446</f>
      </c>
      <c r="O446" s="31"/>
    </row>
    <row collapsed="false" customFormat="false" customHeight="false" hidden="false" ht="12.1" outlineLevel="0" r="447">
      <c r="A447" s="21" t="n">
        <v>44320.769074074</v>
      </c>
      <c r="B447" s="17" t="s">
        <v>24</v>
      </c>
      <c r="C447" s="17" t="s">
        <v>410</v>
      </c>
      <c r="D447" s="17" t="s">
        <v>267</v>
      </c>
      <c r="E447" s="17" t="s">
        <v>17</v>
      </c>
      <c r="F447" s="17" t="s">
        <v>19</v>
      </c>
      <c r="G447" s="7" t="n">
        <v>2</v>
      </c>
      <c r="H447" s="6" t="n">
        <v>1747</v>
      </c>
      <c r="I447" s="6" t="n">
        <v>-3494</v>
      </c>
      <c r="J447" s="6" t="n">
        <v>0</v>
      </c>
      <c r="K447" s="6" t="n">
        <v>-10.48</v>
      </c>
      <c r="L447" s="6" t="n">
        <v>0</v>
      </c>
      <c r="M447" s="6"/>
      <c r="N447" s="6" t="s">
        <f>=I447+J447+K447+L447</f>
      </c>
      <c r="O447" s="17"/>
    </row>
    <row collapsed="false" customFormat="false" customHeight="false" hidden="false" ht="12.1" outlineLevel="0" r="448">
      <c r="A448" s="21" t="n">
        <v>44320.769664352</v>
      </c>
      <c r="B448" s="17" t="s">
        <v>33</v>
      </c>
      <c r="C448" s="17" t="s">
        <v>383</v>
      </c>
      <c r="D448" s="17" t="s">
        <v>267</v>
      </c>
      <c r="E448" s="17" t="s">
        <v>17</v>
      </c>
      <c r="F448" s="17" t="s">
        <v>19</v>
      </c>
      <c r="G448" s="7" t="n">
        <v>10</v>
      </c>
      <c r="H448" s="6" t="n">
        <v>263.88</v>
      </c>
      <c r="I448" s="6" t="n">
        <v>-2638.8</v>
      </c>
      <c r="J448" s="6" t="n">
        <v>0</v>
      </c>
      <c r="K448" s="6" t="n">
        <v>-7.92</v>
      </c>
      <c r="L448" s="6" t="n">
        <v>0</v>
      </c>
      <c r="M448" s="6"/>
      <c r="N448" s="6" t="s">
        <f>=I448+J448+K448+L448</f>
      </c>
      <c r="O448" s="17"/>
    </row>
    <row collapsed="false" customFormat="false" customHeight="false" hidden="false" ht="12.1" outlineLevel="0" r="449">
      <c r="A449" s="21" t="n">
        <v>44320.770462963</v>
      </c>
      <c r="B449" s="17" t="s">
        <v>430</v>
      </c>
      <c r="C449" s="17" t="s">
        <v>431</v>
      </c>
      <c r="D449" s="17" t="s">
        <v>267</v>
      </c>
      <c r="E449" s="17" t="s">
        <v>432</v>
      </c>
      <c r="F449" s="17" t="s">
        <v>19</v>
      </c>
      <c r="G449" s="7" t="n">
        <v>10</v>
      </c>
      <c r="H449" s="6" t="n">
        <v>75.075</v>
      </c>
      <c r="I449" s="6" t="n">
        <v>-750.75</v>
      </c>
      <c r="J449" s="6" t="n">
        <v>0</v>
      </c>
      <c r="K449" s="6" t="n">
        <v>-2.25</v>
      </c>
      <c r="L449" s="6" t="n">
        <v>0</v>
      </c>
      <c r="M449" s="6"/>
      <c r="N449" s="6" t="s">
        <f>=I449+J449+K449+L449</f>
      </c>
      <c r="O449" s="17"/>
    </row>
    <row collapsed="false" customFormat="false" customHeight="false" hidden="false" ht="12.1" outlineLevel="0" r="450">
      <c r="A450" s="21" t="n">
        <v>44320.770636574</v>
      </c>
      <c r="B450" s="17" t="s">
        <v>315</v>
      </c>
      <c r="C450" s="17" t="s">
        <v>485</v>
      </c>
      <c r="D450" s="17" t="s">
        <v>267</v>
      </c>
      <c r="E450" s="17" t="s">
        <v>17</v>
      </c>
      <c r="F450" s="17" t="s">
        <v>53</v>
      </c>
      <c r="G450" s="7" t="n">
        <v>1</v>
      </c>
      <c r="H450" s="6" t="n">
        <v>14.05</v>
      </c>
      <c r="I450" s="6" t="n">
        <v>-14.05</v>
      </c>
      <c r="J450" s="6" t="n">
        <v>0</v>
      </c>
      <c r="K450" s="6" t="n">
        <v>-0.04</v>
      </c>
      <c r="L450" s="6" t="n">
        <v>0</v>
      </c>
      <c r="M450" s="6" t="s">
        <f>=I450+J450+K450+L450</f>
      </c>
      <c r="N450" s="6"/>
      <c r="O450" s="17"/>
    </row>
    <row collapsed="false" customFormat="false" customHeight="false" hidden="false" ht="12.1" outlineLevel="0" r="451">
      <c r="A451" s="21" t="n">
        <v>44320.77119213</v>
      </c>
      <c r="B451" s="17" t="s">
        <v>16</v>
      </c>
      <c r="C451" s="17" t="s">
        <v>415</v>
      </c>
      <c r="D451" s="17" t="s">
        <v>267</v>
      </c>
      <c r="E451" s="17" t="s">
        <v>17</v>
      </c>
      <c r="F451" s="17" t="s">
        <v>19</v>
      </c>
      <c r="G451" s="7" t="n">
        <v>1</v>
      </c>
      <c r="H451" s="6" t="n">
        <v>4359</v>
      </c>
      <c r="I451" s="6" t="n">
        <v>-4359</v>
      </c>
      <c r="J451" s="6" t="n">
        <v>0</v>
      </c>
      <c r="K451" s="6" t="n">
        <v>-13.08</v>
      </c>
      <c r="L451" s="6" t="n">
        <v>0</v>
      </c>
      <c r="M451" s="6"/>
      <c r="N451" s="6" t="s">
        <f>=I451+J451+K451+L451</f>
      </c>
      <c r="O451" s="17"/>
    </row>
    <row collapsed="false" customFormat="false" customHeight="false" hidden="false" ht="12.1" outlineLevel="0" r="452">
      <c r="A452" s="21" t="n">
        <v>44320.771539352</v>
      </c>
      <c r="B452" s="17" t="s">
        <v>21</v>
      </c>
      <c r="C452" s="17" t="s">
        <v>382</v>
      </c>
      <c r="D452" s="17" t="s">
        <v>267</v>
      </c>
      <c r="E452" s="17" t="s">
        <v>17</v>
      </c>
      <c r="F452" s="17" t="s">
        <v>19</v>
      </c>
      <c r="G452" s="7" t="n">
        <v>10</v>
      </c>
      <c r="H452" s="6" t="n">
        <v>301.36</v>
      </c>
      <c r="I452" s="6" t="n">
        <v>-3013.6</v>
      </c>
      <c r="J452" s="6" t="n">
        <v>0</v>
      </c>
      <c r="K452" s="6" t="n">
        <v>-9.04</v>
      </c>
      <c r="L452" s="6" t="n">
        <v>0</v>
      </c>
      <c r="M452" s="6"/>
      <c r="N452" s="6" t="s">
        <f>=I452+J452+K452+L452</f>
      </c>
      <c r="O452" s="17"/>
    </row>
    <row collapsed="false" customFormat="false" customHeight="false" hidden="false" ht="12.1" outlineLevel="0" r="453">
      <c r="A453" s="21" t="n">
        <v>44320.771828704</v>
      </c>
      <c r="B453" s="17" t="s">
        <v>45</v>
      </c>
      <c r="C453" s="17" t="s">
        <v>388</v>
      </c>
      <c r="D453" s="17" t="s">
        <v>267</v>
      </c>
      <c r="E453" s="17" t="s">
        <v>17</v>
      </c>
      <c r="F453" s="17" t="s">
        <v>19</v>
      </c>
      <c r="G453" s="7" t="n">
        <v>100</v>
      </c>
      <c r="H453" s="6" t="n">
        <v>33.514</v>
      </c>
      <c r="I453" s="6" t="n">
        <v>-3351.4</v>
      </c>
      <c r="J453" s="6" t="n">
        <v>0</v>
      </c>
      <c r="K453" s="6" t="n">
        <v>-10.05</v>
      </c>
      <c r="L453" s="6" t="n">
        <v>0</v>
      </c>
      <c r="M453" s="6"/>
      <c r="N453" s="6" t="s">
        <f>=I453+J453+K453+L453</f>
      </c>
      <c r="O453" s="17"/>
    </row>
    <row collapsed="false" customFormat="false" customHeight="false" hidden="false" ht="12.1" outlineLevel="0" r="454">
      <c r="A454" s="21" t="n">
        <v>44320.772430556</v>
      </c>
      <c r="B454" s="17" t="s">
        <v>42</v>
      </c>
      <c r="C454" s="17" t="s">
        <v>361</v>
      </c>
      <c r="D454" s="17" t="s">
        <v>267</v>
      </c>
      <c r="E454" s="17" t="s">
        <v>17</v>
      </c>
      <c r="F454" s="17" t="s">
        <v>19</v>
      </c>
      <c r="G454" s="7" t="n">
        <v>2</v>
      </c>
      <c r="H454" s="6" t="n">
        <v>1398.4</v>
      </c>
      <c r="I454" s="6" t="n">
        <v>-2796.8</v>
      </c>
      <c r="J454" s="6" t="n">
        <v>0</v>
      </c>
      <c r="K454" s="6" t="n">
        <v>-8.39</v>
      </c>
      <c r="L454" s="6" t="n">
        <v>0</v>
      </c>
      <c r="M454" s="6"/>
      <c r="N454" s="6" t="s">
        <f>=I454+J454+K454+L454</f>
      </c>
      <c r="O454" s="17"/>
    </row>
    <row collapsed="false" customFormat="false" customHeight="false" hidden="false" ht="12.1" outlineLevel="0" r="455">
      <c r="A455" s="22" t="n">
        <v>44320.779305556</v>
      </c>
      <c r="B455" s="23" t="s">
        <v>347</v>
      </c>
      <c r="C455" s="23" t="s">
        <v>89</v>
      </c>
      <c r="D455" s="23" t="s">
        <v>347</v>
      </c>
      <c r="E455" s="23" t="s">
        <v>347</v>
      </c>
      <c r="F455" s="23" t="s">
        <v>19</v>
      </c>
      <c r="G455" s="24" t="n">
        <v>1</v>
      </c>
      <c r="H455" s="25" t="n">
        <v>1</v>
      </c>
      <c r="I455" s="25" t="n">
        <v>1500</v>
      </c>
      <c r="J455" s="25" t="n">
        <v>0</v>
      </c>
      <c r="K455" s="25" t="n">
        <v>0</v>
      </c>
      <c r="L455" s="25" t="n">
        <v>0</v>
      </c>
      <c r="M455" s="25"/>
      <c r="N455" s="6" t="s">
        <f>=I455+J455+K455+L455</f>
      </c>
      <c r="O455" s="23"/>
    </row>
    <row collapsed="false" customFormat="false" customHeight="false" hidden="false" ht="12.1" outlineLevel="0" r="456">
      <c r="A456" s="30" t="n">
        <v>44329.405729167</v>
      </c>
      <c r="B456" s="31" t="s">
        <v>315</v>
      </c>
      <c r="C456" s="31" t="s">
        <v>485</v>
      </c>
      <c r="D456" s="31" t="s">
        <v>270</v>
      </c>
      <c r="E456" s="31" t="s">
        <v>17</v>
      </c>
      <c r="F456" s="31" t="s">
        <v>53</v>
      </c>
      <c r="G456" s="32" t="n">
        <v>-1</v>
      </c>
      <c r="H456" s="33" t="n">
        <v>14.4</v>
      </c>
      <c r="I456" s="33" t="n">
        <v>14.4</v>
      </c>
      <c r="J456" s="33" t="n">
        <v>0</v>
      </c>
      <c r="K456" s="33" t="n">
        <v>-0.04</v>
      </c>
      <c r="L456" s="33" t="n">
        <v>0</v>
      </c>
      <c r="M456" s="6" t="s">
        <f>=I456+J456+K456+L456</f>
      </c>
      <c r="N456" s="33"/>
      <c r="O456" s="31"/>
    </row>
    <row collapsed="false" customFormat="false" customHeight="false" hidden="false" ht="12.1" outlineLevel="0" r="457">
      <c r="A457" s="30" t="n">
        <v>44329.405729167</v>
      </c>
      <c r="B457" s="31" t="s">
        <v>315</v>
      </c>
      <c r="C457" s="31" t="s">
        <v>485</v>
      </c>
      <c r="D457" s="31" t="s">
        <v>270</v>
      </c>
      <c r="E457" s="31" t="s">
        <v>17</v>
      </c>
      <c r="F457" s="31" t="s">
        <v>53</v>
      </c>
      <c r="G457" s="32" t="n">
        <v>-1</v>
      </c>
      <c r="H457" s="33" t="n">
        <v>14.4</v>
      </c>
      <c r="I457" s="33" t="n">
        <v>14.4</v>
      </c>
      <c r="J457" s="33" t="n">
        <v>0</v>
      </c>
      <c r="K457" s="33" t="n">
        <v>-0.04</v>
      </c>
      <c r="L457" s="33" t="n">
        <v>0</v>
      </c>
      <c r="M457" s="6" t="s">
        <f>=I457+J457+K457+L457</f>
      </c>
      <c r="N457" s="33"/>
      <c r="O457" s="31"/>
    </row>
    <row collapsed="false" customFormat="false" customHeight="false" hidden="false" ht="12.1" outlineLevel="0" r="458">
      <c r="A458" s="30" t="n">
        <v>44329.405729167</v>
      </c>
      <c r="B458" s="31" t="s">
        <v>315</v>
      </c>
      <c r="C458" s="31" t="s">
        <v>485</v>
      </c>
      <c r="D458" s="31" t="s">
        <v>270</v>
      </c>
      <c r="E458" s="31" t="s">
        <v>17</v>
      </c>
      <c r="F458" s="31" t="s">
        <v>53</v>
      </c>
      <c r="G458" s="32" t="n">
        <v>-1</v>
      </c>
      <c r="H458" s="33" t="n">
        <v>14.4</v>
      </c>
      <c r="I458" s="33" t="n">
        <v>14.4</v>
      </c>
      <c r="J458" s="33" t="n">
        <v>0</v>
      </c>
      <c r="K458" s="33" t="n">
        <v>-0.04</v>
      </c>
      <c r="L458" s="33" t="n">
        <v>0</v>
      </c>
      <c r="M458" s="6" t="s">
        <f>=I458+J458+K458+L458</f>
      </c>
      <c r="N458" s="33"/>
      <c r="O458" s="31"/>
    </row>
    <row collapsed="false" customFormat="false" customHeight="false" hidden="false" ht="12.1" outlineLevel="0" r="459">
      <c r="A459" s="30" t="n">
        <v>44329.405729167</v>
      </c>
      <c r="B459" s="31" t="s">
        <v>315</v>
      </c>
      <c r="C459" s="31" t="s">
        <v>485</v>
      </c>
      <c r="D459" s="31" t="s">
        <v>270</v>
      </c>
      <c r="E459" s="31" t="s">
        <v>17</v>
      </c>
      <c r="F459" s="31" t="s">
        <v>53</v>
      </c>
      <c r="G459" s="32" t="n">
        <v>-1</v>
      </c>
      <c r="H459" s="33" t="n">
        <v>14.4</v>
      </c>
      <c r="I459" s="33" t="n">
        <v>14.4</v>
      </c>
      <c r="J459" s="33" t="n">
        <v>0</v>
      </c>
      <c r="K459" s="33" t="n">
        <v>-0.04</v>
      </c>
      <c r="L459" s="33" t="n">
        <v>0</v>
      </c>
      <c r="M459" s="6" t="s">
        <f>=I459+J459+K459+L459</f>
      </c>
      <c r="N459" s="33"/>
      <c r="O459" s="31"/>
    </row>
    <row collapsed="false" customFormat="false" customHeight="false" hidden="false" ht="12.1" outlineLevel="0" r="460">
      <c r="A460" s="30" t="n">
        <v>44329.405729167</v>
      </c>
      <c r="B460" s="31" t="s">
        <v>315</v>
      </c>
      <c r="C460" s="31" t="s">
        <v>485</v>
      </c>
      <c r="D460" s="31" t="s">
        <v>270</v>
      </c>
      <c r="E460" s="31" t="s">
        <v>17</v>
      </c>
      <c r="F460" s="31" t="s">
        <v>53</v>
      </c>
      <c r="G460" s="32" t="n">
        <v>-1</v>
      </c>
      <c r="H460" s="33" t="n">
        <v>14.4</v>
      </c>
      <c r="I460" s="33" t="n">
        <v>14.4</v>
      </c>
      <c r="J460" s="33" t="n">
        <v>0</v>
      </c>
      <c r="K460" s="33" t="n">
        <v>-0.04</v>
      </c>
      <c r="L460" s="33" t="n">
        <v>0</v>
      </c>
      <c r="M460" s="6" t="s">
        <f>=I460+J460+K460+L460</f>
      </c>
      <c r="N460" s="33"/>
      <c r="O460" s="31"/>
    </row>
    <row collapsed="false" customFormat="false" customHeight="false" hidden="false" ht="12.1" outlineLevel="0" r="461">
      <c r="A461" s="30" t="n">
        <v>44329.405729167</v>
      </c>
      <c r="B461" s="31" t="s">
        <v>315</v>
      </c>
      <c r="C461" s="31" t="s">
        <v>485</v>
      </c>
      <c r="D461" s="31" t="s">
        <v>270</v>
      </c>
      <c r="E461" s="31" t="s">
        <v>17</v>
      </c>
      <c r="F461" s="31" t="s">
        <v>53</v>
      </c>
      <c r="G461" s="32" t="n">
        <v>-1</v>
      </c>
      <c r="H461" s="33" t="n">
        <v>14.4</v>
      </c>
      <c r="I461" s="33" t="n">
        <v>14.4</v>
      </c>
      <c r="J461" s="33" t="n">
        <v>0</v>
      </c>
      <c r="K461" s="33" t="n">
        <v>-0.04</v>
      </c>
      <c r="L461" s="33" t="n">
        <v>0</v>
      </c>
      <c r="M461" s="6" t="s">
        <f>=I461+J461+K461+L461</f>
      </c>
      <c r="N461" s="33"/>
      <c r="O461" s="31"/>
    </row>
    <row collapsed="false" customFormat="false" customHeight="false" hidden="false" ht="12.1" outlineLevel="0" r="462">
      <c r="A462" s="30" t="n">
        <v>44329.405729167</v>
      </c>
      <c r="B462" s="31" t="s">
        <v>315</v>
      </c>
      <c r="C462" s="31" t="s">
        <v>485</v>
      </c>
      <c r="D462" s="31" t="s">
        <v>270</v>
      </c>
      <c r="E462" s="31" t="s">
        <v>17</v>
      </c>
      <c r="F462" s="31" t="s">
        <v>53</v>
      </c>
      <c r="G462" s="32" t="n">
        <v>-1</v>
      </c>
      <c r="H462" s="33" t="n">
        <v>14.4</v>
      </c>
      <c r="I462" s="33" t="n">
        <v>14.4</v>
      </c>
      <c r="J462" s="33" t="n">
        <v>0</v>
      </c>
      <c r="K462" s="33" t="n">
        <v>-0.04</v>
      </c>
      <c r="L462" s="33" t="n">
        <v>0</v>
      </c>
      <c r="M462" s="6" t="s">
        <f>=I462+J462+K462+L462</f>
      </c>
      <c r="N462" s="33"/>
      <c r="O462" s="31"/>
    </row>
    <row collapsed="false" customFormat="false" customHeight="false" hidden="false" ht="12.1" outlineLevel="0" r="463">
      <c r="A463" s="21" t="n">
        <v>44330.444560185</v>
      </c>
      <c r="B463" s="17" t="s">
        <v>24</v>
      </c>
      <c r="C463" s="17" t="s">
        <v>410</v>
      </c>
      <c r="D463" s="17" t="s">
        <v>267</v>
      </c>
      <c r="E463" s="17" t="s">
        <v>17</v>
      </c>
      <c r="F463" s="17" t="s">
        <v>19</v>
      </c>
      <c r="G463" s="7" t="n">
        <v>1</v>
      </c>
      <c r="H463" s="6" t="n">
        <v>1766</v>
      </c>
      <c r="I463" s="6" t="n">
        <v>-1766</v>
      </c>
      <c r="J463" s="6" t="n">
        <v>0</v>
      </c>
      <c r="K463" s="6" t="n">
        <v>-5.3</v>
      </c>
      <c r="L463" s="6" t="n">
        <v>0</v>
      </c>
      <c r="M463" s="6"/>
      <c r="N463" s="6" t="s">
        <f>=I463+J463+K463+L463</f>
      </c>
      <c r="O463" s="17"/>
    </row>
    <row collapsed="false" customFormat="false" customHeight="false" hidden="false" ht="12.1" outlineLevel="0" r="464">
      <c r="A464" s="21" t="n">
        <v>44330.44474537</v>
      </c>
      <c r="B464" s="17" t="s">
        <v>33</v>
      </c>
      <c r="C464" s="17" t="s">
        <v>383</v>
      </c>
      <c r="D464" s="17" t="s">
        <v>267</v>
      </c>
      <c r="E464" s="17" t="s">
        <v>17</v>
      </c>
      <c r="F464" s="17" t="s">
        <v>19</v>
      </c>
      <c r="G464" s="7" t="n">
        <v>10</v>
      </c>
      <c r="H464" s="6" t="n">
        <v>266.72</v>
      </c>
      <c r="I464" s="6" t="n">
        <v>-2667.2</v>
      </c>
      <c r="J464" s="6" t="n">
        <v>0</v>
      </c>
      <c r="K464" s="6" t="n">
        <v>-8</v>
      </c>
      <c r="L464" s="6" t="n">
        <v>0</v>
      </c>
      <c r="M464" s="6"/>
      <c r="N464" s="6" t="s">
        <f>=I464+J464+K464+L464</f>
      </c>
      <c r="O464" s="17"/>
    </row>
    <row collapsed="false" customFormat="false" customHeight="false" hidden="false" ht="12.1" outlineLevel="0" r="465">
      <c r="A465" s="21" t="n">
        <v>44330.450706019</v>
      </c>
      <c r="B465" s="17" t="s">
        <v>54</v>
      </c>
      <c r="C465" s="17" t="s">
        <v>488</v>
      </c>
      <c r="D465" s="17" t="s">
        <v>267</v>
      </c>
      <c r="E465" s="17" t="s">
        <v>17</v>
      </c>
      <c r="F465" s="17" t="s">
        <v>19</v>
      </c>
      <c r="G465" s="7" t="n">
        <v>2</v>
      </c>
      <c r="H465" s="6" t="n">
        <v>961</v>
      </c>
      <c r="I465" s="6" t="n">
        <v>-1922</v>
      </c>
      <c r="J465" s="6" t="n">
        <v>0</v>
      </c>
      <c r="K465" s="6" t="n">
        <v>-5.77</v>
      </c>
      <c r="L465" s="6" t="n">
        <v>0</v>
      </c>
      <c r="M465" s="6"/>
      <c r="N465" s="6" t="s">
        <f>=I465+J465+K465+L465</f>
      </c>
      <c r="O465" s="17"/>
    </row>
    <row collapsed="false" customFormat="false" customHeight="false" hidden="false" ht="12.1" outlineLevel="0" r="466">
      <c r="A466" s="21" t="n">
        <v>44333.41912037</v>
      </c>
      <c r="B466" s="17" t="s">
        <v>54</v>
      </c>
      <c r="C466" s="17" t="s">
        <v>488</v>
      </c>
      <c r="D466" s="17" t="s">
        <v>267</v>
      </c>
      <c r="E466" s="17" t="s">
        <v>17</v>
      </c>
      <c r="F466" s="17" t="s">
        <v>19</v>
      </c>
      <c r="G466" s="7" t="n">
        <v>2</v>
      </c>
      <c r="H466" s="6" t="n">
        <v>959.5</v>
      </c>
      <c r="I466" s="6" t="n">
        <v>-1919</v>
      </c>
      <c r="J466" s="6" t="n">
        <v>0</v>
      </c>
      <c r="K466" s="6" t="n">
        <v>-5.76</v>
      </c>
      <c r="L466" s="6" t="n">
        <v>0</v>
      </c>
      <c r="M466" s="6"/>
      <c r="N466" s="6" t="s">
        <f>=I466+J466+K466+L466</f>
      </c>
      <c r="O466" s="17"/>
    </row>
    <row collapsed="false" customFormat="false" customHeight="false" hidden="false" ht="12.1" outlineLevel="0" r="467">
      <c r="A467" s="22" t="n">
        <v>44333.420717593</v>
      </c>
      <c r="B467" s="23" t="s">
        <v>347</v>
      </c>
      <c r="C467" s="23" t="s">
        <v>89</v>
      </c>
      <c r="D467" s="23" t="s">
        <v>347</v>
      </c>
      <c r="E467" s="23" t="s">
        <v>347</v>
      </c>
      <c r="F467" s="23" t="s">
        <v>19</v>
      </c>
      <c r="G467" s="24" t="n">
        <v>1</v>
      </c>
      <c r="H467" s="25" t="n">
        <v>1</v>
      </c>
      <c r="I467" s="25" t="n">
        <v>1931.78</v>
      </c>
      <c r="J467" s="25" t="n">
        <v>0</v>
      </c>
      <c r="K467" s="25" t="n">
        <v>0</v>
      </c>
      <c r="L467" s="25" t="n">
        <v>0</v>
      </c>
      <c r="M467" s="25"/>
      <c r="N467" s="6" t="s">
        <f>=I467+J467+K467+L467</f>
      </c>
      <c r="O467" s="23"/>
    </row>
    <row collapsed="false" customFormat="false" customHeight="false" hidden="false" ht="12.1" outlineLevel="0" r="468">
      <c r="A468" s="26" t="n">
        <v>44334.031678241</v>
      </c>
      <c r="B468" s="27" t="s">
        <v>370</v>
      </c>
      <c r="C468" s="27" t="s">
        <v>489</v>
      </c>
      <c r="D468" s="27" t="s">
        <v>370</v>
      </c>
      <c r="E468" s="27" t="s">
        <v>370</v>
      </c>
      <c r="F468" s="27" t="s">
        <v>19</v>
      </c>
      <c r="G468" s="28" t="n">
        <v>1</v>
      </c>
      <c r="H468" s="29" t="n">
        <v>-1</v>
      </c>
      <c r="I468" s="29" t="n">
        <v>-4</v>
      </c>
      <c r="J468" s="29" t="n">
        <v>0</v>
      </c>
      <c r="K468" s="29" t="n">
        <v>0</v>
      </c>
      <c r="L468" s="29" t="n">
        <v>0</v>
      </c>
      <c r="M468" s="29"/>
      <c r="N468" s="6" t="s">
        <f>=I468+J468+K468+L468</f>
      </c>
      <c r="O468" s="27"/>
    </row>
    <row collapsed="false" customFormat="false" customHeight="false" hidden="false" ht="12.1" outlineLevel="0" r="469">
      <c r="A469" s="22" t="n">
        <v>44334.031678241</v>
      </c>
      <c r="B469" s="23" t="s">
        <v>372</v>
      </c>
      <c r="C469" s="23" t="s">
        <v>490</v>
      </c>
      <c r="D469" s="23" t="s">
        <v>372</v>
      </c>
      <c r="E469" s="23" t="s">
        <v>372</v>
      </c>
      <c r="F469" s="23" t="s">
        <v>19</v>
      </c>
      <c r="G469" s="24" t="n">
        <v>1</v>
      </c>
      <c r="H469" s="25" t="n">
        <v>1</v>
      </c>
      <c r="I469" s="25" t="n">
        <v>29.2</v>
      </c>
      <c r="J469" s="25" t="n">
        <v>0</v>
      </c>
      <c r="K469" s="25" t="n">
        <v>0</v>
      </c>
      <c r="L469" s="25" t="n">
        <v>0</v>
      </c>
      <c r="M469" s="25"/>
      <c r="N469" s="6" t="s">
        <f>=I469+J469+K469+L469</f>
      </c>
      <c r="O469" s="23"/>
    </row>
    <row collapsed="false" customFormat="false" customHeight="false" hidden="false" ht="12.1" outlineLevel="0" r="470">
      <c r="A470" s="21" t="n">
        <v>44334.766574074</v>
      </c>
      <c r="B470" s="17" t="s">
        <v>54</v>
      </c>
      <c r="C470" s="17" t="s">
        <v>488</v>
      </c>
      <c r="D470" s="17" t="s">
        <v>267</v>
      </c>
      <c r="E470" s="17" t="s">
        <v>17</v>
      </c>
      <c r="F470" s="17" t="s">
        <v>19</v>
      </c>
      <c r="G470" s="7" t="n">
        <v>4</v>
      </c>
      <c r="H470" s="6" t="n">
        <v>938.5</v>
      </c>
      <c r="I470" s="6" t="n">
        <v>-3754</v>
      </c>
      <c r="J470" s="6" t="n">
        <v>0</v>
      </c>
      <c r="K470" s="6" t="n">
        <v>-11.26</v>
      </c>
      <c r="L470" s="6" t="n">
        <v>0</v>
      </c>
      <c r="M470" s="6"/>
      <c r="N470" s="6" t="s">
        <f>=I470+J470+K470+L470</f>
      </c>
      <c r="O470" s="17"/>
    </row>
    <row collapsed="false" customFormat="false" customHeight="false" hidden="false" ht="12.1" outlineLevel="0" r="471">
      <c r="A471" s="22" t="n">
        <v>44334.767013889</v>
      </c>
      <c r="B471" s="23" t="s">
        <v>347</v>
      </c>
      <c r="C471" s="23" t="s">
        <v>89</v>
      </c>
      <c r="D471" s="23" t="s">
        <v>347</v>
      </c>
      <c r="E471" s="23" t="s">
        <v>347</v>
      </c>
      <c r="F471" s="23" t="s">
        <v>19</v>
      </c>
      <c r="G471" s="24" t="n">
        <v>1</v>
      </c>
      <c r="H471" s="25" t="n">
        <v>1</v>
      </c>
      <c r="I471" s="25" t="n">
        <v>3777.3</v>
      </c>
      <c r="J471" s="25" t="n">
        <v>0</v>
      </c>
      <c r="K471" s="25" t="n">
        <v>0</v>
      </c>
      <c r="L471" s="25" t="n">
        <v>0</v>
      </c>
      <c r="M471" s="25"/>
      <c r="N471" s="6" t="s">
        <f>=I471+J471+K471+L471</f>
      </c>
      <c r="O471" s="23"/>
    </row>
    <row collapsed="false" customFormat="false" customHeight="false" hidden="false" ht="12.1" outlineLevel="0" r="472">
      <c r="A472" s="21" t="n">
        <v>44334.76962963</v>
      </c>
      <c r="B472" s="17" t="s">
        <v>75</v>
      </c>
      <c r="C472" s="17" t="s">
        <v>384</v>
      </c>
      <c r="D472" s="17" t="s">
        <v>267</v>
      </c>
      <c r="E472" s="17" t="s">
        <v>17</v>
      </c>
      <c r="F472" s="17" t="s">
        <v>19</v>
      </c>
      <c r="G472" s="7" t="n">
        <v>2</v>
      </c>
      <c r="H472" s="6" t="n">
        <v>638.2</v>
      </c>
      <c r="I472" s="6" t="n">
        <v>-1276.4</v>
      </c>
      <c r="J472" s="6" t="n">
        <v>0</v>
      </c>
      <c r="K472" s="6" t="n">
        <v>-3.83</v>
      </c>
      <c r="L472" s="6" t="n">
        <v>0</v>
      </c>
      <c r="M472" s="6"/>
      <c r="N472" s="6" t="s">
        <f>=I472+J472+K472+L472</f>
      </c>
      <c r="O472" s="17"/>
    </row>
    <row collapsed="false" customFormat="false" customHeight="false" hidden="false" ht="12.1" outlineLevel="0" r="473">
      <c r="A473" s="22" t="n">
        <v>44334.7696875</v>
      </c>
      <c r="B473" s="23" t="s">
        <v>347</v>
      </c>
      <c r="C473" s="23" t="s">
        <v>89</v>
      </c>
      <c r="D473" s="23" t="s">
        <v>347</v>
      </c>
      <c r="E473" s="23" t="s">
        <v>347</v>
      </c>
      <c r="F473" s="23" t="s">
        <v>19</v>
      </c>
      <c r="G473" s="24" t="n">
        <v>1</v>
      </c>
      <c r="H473" s="25" t="n">
        <v>1</v>
      </c>
      <c r="I473" s="25" t="n">
        <v>1283.84</v>
      </c>
      <c r="J473" s="25" t="n">
        <v>0</v>
      </c>
      <c r="K473" s="25" t="n">
        <v>0</v>
      </c>
      <c r="L473" s="25" t="n">
        <v>0</v>
      </c>
      <c r="M473" s="25"/>
      <c r="N473" s="6" t="s">
        <f>=I473+J473+K473+L473</f>
      </c>
      <c r="O473" s="23"/>
    </row>
    <row collapsed="false" customFormat="false" customHeight="false" hidden="false" ht="12.1" outlineLevel="0" r="474">
      <c r="A474" s="26" t="n">
        <v>44336.078009259</v>
      </c>
      <c r="B474" s="27" t="s">
        <v>370</v>
      </c>
      <c r="C474" s="27" t="s">
        <v>491</v>
      </c>
      <c r="D474" s="27" t="s">
        <v>370</v>
      </c>
      <c r="E474" s="27" t="s">
        <v>370</v>
      </c>
      <c r="F474" s="27" t="s">
        <v>19</v>
      </c>
      <c r="G474" s="28" t="n">
        <v>1</v>
      </c>
      <c r="H474" s="29" t="n">
        <v>-1</v>
      </c>
      <c r="I474" s="29" t="n">
        <v>-104</v>
      </c>
      <c r="J474" s="29" t="n">
        <v>0</v>
      </c>
      <c r="K474" s="29" t="n">
        <v>0</v>
      </c>
      <c r="L474" s="29" t="n">
        <v>0</v>
      </c>
      <c r="M474" s="29"/>
      <c r="N474" s="6" t="s">
        <f>=I474+J474+K474+L474</f>
      </c>
      <c r="O474" s="27"/>
    </row>
    <row collapsed="false" customFormat="false" customHeight="false" hidden="false" ht="12.1" outlineLevel="0" r="475">
      <c r="A475" s="22" t="n">
        <v>44336.078009259</v>
      </c>
      <c r="B475" s="23" t="s">
        <v>372</v>
      </c>
      <c r="C475" s="23" t="s">
        <v>492</v>
      </c>
      <c r="D475" s="23" t="s">
        <v>372</v>
      </c>
      <c r="E475" s="23" t="s">
        <v>372</v>
      </c>
      <c r="F475" s="23" t="s">
        <v>19</v>
      </c>
      <c r="G475" s="24" t="n">
        <v>1</v>
      </c>
      <c r="H475" s="25" t="n">
        <v>1</v>
      </c>
      <c r="I475" s="25" t="n">
        <v>797.5</v>
      </c>
      <c r="J475" s="25" t="n">
        <v>0</v>
      </c>
      <c r="K475" s="25" t="n">
        <v>0</v>
      </c>
      <c r="L475" s="25" t="n">
        <v>0</v>
      </c>
      <c r="M475" s="25"/>
      <c r="N475" s="6" t="s">
        <f>=I475+J475+K475+L475</f>
      </c>
      <c r="O475" s="23"/>
    </row>
    <row collapsed="false" customFormat="false" customHeight="false" hidden="false" ht="12.1" outlineLevel="0" r="476">
      <c r="A476" s="26" t="n">
        <v>44342.46744213</v>
      </c>
      <c r="B476" s="27" t="s">
        <v>370</v>
      </c>
      <c r="C476" s="27" t="s">
        <v>493</v>
      </c>
      <c r="D476" s="27" t="s">
        <v>370</v>
      </c>
      <c r="E476" s="27" t="s">
        <v>370</v>
      </c>
      <c r="F476" s="27" t="s">
        <v>19</v>
      </c>
      <c r="G476" s="28" t="n">
        <v>1</v>
      </c>
      <c r="H476" s="29" t="n">
        <v>-1</v>
      </c>
      <c r="I476" s="29" t="n">
        <v>-15</v>
      </c>
      <c r="J476" s="29" t="n">
        <v>0</v>
      </c>
      <c r="K476" s="29" t="n">
        <v>0</v>
      </c>
      <c r="L476" s="29" t="n">
        <v>0</v>
      </c>
      <c r="M476" s="29"/>
      <c r="N476" s="6" t="s">
        <f>=I476+J476+K476+L476</f>
      </c>
      <c r="O476" s="27"/>
    </row>
    <row collapsed="false" customFormat="false" customHeight="false" hidden="false" ht="12.1" outlineLevel="0" r="477">
      <c r="A477" s="22" t="n">
        <v>44342.46744213</v>
      </c>
      <c r="B477" s="23" t="s">
        <v>372</v>
      </c>
      <c r="C477" s="23" t="s">
        <v>494</v>
      </c>
      <c r="D477" s="23" t="s">
        <v>372</v>
      </c>
      <c r="E477" s="23" t="s">
        <v>372</v>
      </c>
      <c r="F477" s="23" t="s">
        <v>19</v>
      </c>
      <c r="G477" s="24" t="n">
        <v>1</v>
      </c>
      <c r="H477" s="25" t="n">
        <v>1</v>
      </c>
      <c r="I477" s="25" t="n">
        <v>118.7</v>
      </c>
      <c r="J477" s="25" t="n">
        <v>0</v>
      </c>
      <c r="K477" s="25" t="n">
        <v>0</v>
      </c>
      <c r="L477" s="25" t="n">
        <v>0</v>
      </c>
      <c r="M477" s="25"/>
      <c r="N477" s="6" t="s">
        <f>=I477+J477+K477+L477</f>
      </c>
      <c r="O477" s="23"/>
    </row>
    <row collapsed="false" customFormat="false" customHeight="false" hidden="false" ht="12.1" outlineLevel="0" r="478">
      <c r="A478" s="26" t="n">
        <v>44344.033136574</v>
      </c>
      <c r="B478" s="27" t="s">
        <v>370</v>
      </c>
      <c r="C478" s="27" t="s">
        <v>495</v>
      </c>
      <c r="D478" s="27" t="s">
        <v>370</v>
      </c>
      <c r="E478" s="27" t="s">
        <v>370</v>
      </c>
      <c r="F478" s="27" t="s">
        <v>19</v>
      </c>
      <c r="G478" s="28" t="n">
        <v>1</v>
      </c>
      <c r="H478" s="29" t="n">
        <v>-1</v>
      </c>
      <c r="I478" s="29" t="n">
        <v>-194</v>
      </c>
      <c r="J478" s="29" t="n">
        <v>0</v>
      </c>
      <c r="K478" s="29" t="n">
        <v>0</v>
      </c>
      <c r="L478" s="29" t="n">
        <v>0</v>
      </c>
      <c r="M478" s="29"/>
      <c r="N478" s="6" t="s">
        <f>=I478+J478+K478+L478</f>
      </c>
      <c r="O478" s="27"/>
    </row>
    <row collapsed="false" customFormat="false" customHeight="false" hidden="false" ht="12.1" outlineLevel="0" r="479">
      <c r="A479" s="22" t="n">
        <v>44344.033136574</v>
      </c>
      <c r="B479" s="23" t="s">
        <v>372</v>
      </c>
      <c r="C479" s="23" t="s">
        <v>496</v>
      </c>
      <c r="D479" s="23" t="s">
        <v>372</v>
      </c>
      <c r="E479" s="23" t="s">
        <v>372</v>
      </c>
      <c r="F479" s="23" t="s">
        <v>19</v>
      </c>
      <c r="G479" s="24" t="n">
        <v>1</v>
      </c>
      <c r="H479" s="25" t="n">
        <v>1</v>
      </c>
      <c r="I479" s="25" t="n">
        <v>1496</v>
      </c>
      <c r="J479" s="25" t="n">
        <v>0</v>
      </c>
      <c r="K479" s="25" t="n">
        <v>0</v>
      </c>
      <c r="L479" s="25" t="n">
        <v>0</v>
      </c>
      <c r="M479" s="25"/>
      <c r="N479" s="6" t="s">
        <f>=I479+J479+K479+L479</f>
      </c>
      <c r="O479" s="23"/>
    </row>
    <row collapsed="false" customFormat="false" customHeight="false" hidden="false" ht="12.1" outlineLevel="0" r="480">
      <c r="A480" s="26" t="n">
        <v>44344.045104167</v>
      </c>
      <c r="B480" s="27" t="s">
        <v>370</v>
      </c>
      <c r="C480" s="27" t="s">
        <v>497</v>
      </c>
      <c r="D480" s="27" t="s">
        <v>370</v>
      </c>
      <c r="E480" s="27" t="s">
        <v>370</v>
      </c>
      <c r="F480" s="27" t="s">
        <v>19</v>
      </c>
      <c r="G480" s="28" t="n">
        <v>1</v>
      </c>
      <c r="H480" s="29" t="n">
        <v>-1</v>
      </c>
      <c r="I480" s="29" t="n">
        <v>-49</v>
      </c>
      <c r="J480" s="29" t="n">
        <v>0</v>
      </c>
      <c r="K480" s="29" t="n">
        <v>0</v>
      </c>
      <c r="L480" s="29" t="n">
        <v>0</v>
      </c>
      <c r="M480" s="29"/>
      <c r="N480" s="6" t="s">
        <f>=I480+J480+K480+L480</f>
      </c>
      <c r="O480" s="27"/>
    </row>
    <row collapsed="false" customFormat="false" customHeight="false" hidden="false" ht="12.1" outlineLevel="0" r="481">
      <c r="A481" s="22" t="n">
        <v>44344.045104167</v>
      </c>
      <c r="B481" s="23" t="s">
        <v>372</v>
      </c>
      <c r="C481" s="23" t="s">
        <v>498</v>
      </c>
      <c r="D481" s="23" t="s">
        <v>372</v>
      </c>
      <c r="E481" s="23" t="s">
        <v>372</v>
      </c>
      <c r="F481" s="23" t="s">
        <v>19</v>
      </c>
      <c r="G481" s="24" t="n">
        <v>1</v>
      </c>
      <c r="H481" s="25" t="n">
        <v>1</v>
      </c>
      <c r="I481" s="25" t="n">
        <v>378</v>
      </c>
      <c r="J481" s="25" t="n">
        <v>0</v>
      </c>
      <c r="K481" s="25" t="n">
        <v>0</v>
      </c>
      <c r="L481" s="25" t="n">
        <v>0</v>
      </c>
      <c r="M481" s="25"/>
      <c r="N481" s="6" t="s">
        <f>=I481+J481+K481+L481</f>
      </c>
      <c r="O481" s="23"/>
    </row>
    <row collapsed="false" customFormat="false" customHeight="false" hidden="false" ht="12.1" outlineLevel="0" r="482">
      <c r="A482" s="26" t="n">
        <v>44344.050358796</v>
      </c>
      <c r="B482" s="27" t="s">
        <v>370</v>
      </c>
      <c r="C482" s="27" t="s">
        <v>462</v>
      </c>
      <c r="D482" s="27" t="s">
        <v>370</v>
      </c>
      <c r="E482" s="27" t="s">
        <v>370</v>
      </c>
      <c r="F482" s="27" t="s">
        <v>19</v>
      </c>
      <c r="G482" s="28" t="n">
        <v>1</v>
      </c>
      <c r="H482" s="29" t="n">
        <v>-1</v>
      </c>
      <c r="I482" s="29" t="n">
        <v>-49</v>
      </c>
      <c r="J482" s="29" t="n">
        <v>0</v>
      </c>
      <c r="K482" s="29" t="n">
        <v>0</v>
      </c>
      <c r="L482" s="29" t="n">
        <v>0</v>
      </c>
      <c r="M482" s="29"/>
      <c r="N482" s="6" t="s">
        <f>=I482+J482+K482+L482</f>
      </c>
      <c r="O482" s="27"/>
    </row>
    <row collapsed="false" customFormat="false" customHeight="false" hidden="false" ht="12.1" outlineLevel="0" r="483">
      <c r="A483" s="22" t="n">
        <v>44344.050358796</v>
      </c>
      <c r="B483" s="23" t="s">
        <v>372</v>
      </c>
      <c r="C483" s="23" t="s">
        <v>463</v>
      </c>
      <c r="D483" s="23" t="s">
        <v>372</v>
      </c>
      <c r="E483" s="23" t="s">
        <v>372</v>
      </c>
      <c r="F483" s="23" t="s">
        <v>19</v>
      </c>
      <c r="G483" s="24" t="n">
        <v>1</v>
      </c>
      <c r="H483" s="25" t="n">
        <v>1</v>
      </c>
      <c r="I483" s="25" t="n">
        <v>380</v>
      </c>
      <c r="J483" s="25" t="n">
        <v>0</v>
      </c>
      <c r="K483" s="25" t="n">
        <v>0</v>
      </c>
      <c r="L483" s="25" t="n">
        <v>0</v>
      </c>
      <c r="M483" s="25"/>
      <c r="N483" s="6" t="s">
        <f>=I483+J483+K483+L483</f>
      </c>
      <c r="O483" s="23"/>
    </row>
    <row collapsed="false" customFormat="false" customHeight="false" hidden="false" ht="12.1" outlineLevel="0" r="484">
      <c r="A484" s="21" t="n">
        <v>44348.516458333</v>
      </c>
      <c r="B484" s="17" t="s">
        <v>316</v>
      </c>
      <c r="C484" s="17" t="s">
        <v>499</v>
      </c>
      <c r="D484" s="17" t="s">
        <v>267</v>
      </c>
      <c r="E484" s="17" t="s">
        <v>17</v>
      </c>
      <c r="F484" s="17" t="s">
        <v>53</v>
      </c>
      <c r="G484" s="7" t="n">
        <v>1</v>
      </c>
      <c r="H484" s="6" t="n">
        <v>76.3</v>
      </c>
      <c r="I484" s="6" t="n">
        <v>-76.3</v>
      </c>
      <c r="J484" s="6" t="n">
        <v>0</v>
      </c>
      <c r="K484" s="6" t="n">
        <v>-0.23</v>
      </c>
      <c r="L484" s="6" t="n">
        <v>0</v>
      </c>
      <c r="M484" s="6" t="s">
        <f>=I484+J484+K484+L484</f>
      </c>
      <c r="N484" s="6"/>
      <c r="O484" s="17"/>
    </row>
    <row collapsed="false" customFormat="false" customHeight="false" hidden="false" ht="12.1" outlineLevel="0" r="485">
      <c r="A485" s="21" t="n">
        <v>44350.419085648</v>
      </c>
      <c r="B485" s="17" t="s">
        <v>54</v>
      </c>
      <c r="C485" s="17" t="s">
        <v>488</v>
      </c>
      <c r="D485" s="17" t="s">
        <v>267</v>
      </c>
      <c r="E485" s="17" t="s">
        <v>17</v>
      </c>
      <c r="F485" s="17" t="s">
        <v>19</v>
      </c>
      <c r="G485" s="7" t="n">
        <v>1</v>
      </c>
      <c r="H485" s="6" t="n">
        <v>900</v>
      </c>
      <c r="I485" s="6" t="n">
        <v>-900</v>
      </c>
      <c r="J485" s="6" t="n">
        <v>0</v>
      </c>
      <c r="K485" s="6" t="n">
        <v>-2.7</v>
      </c>
      <c r="L485" s="6" t="n">
        <v>0</v>
      </c>
      <c r="M485" s="6"/>
      <c r="N485" s="6" t="s">
        <f>=I485+J485+K485+L485</f>
      </c>
      <c r="O485" s="17"/>
    </row>
    <row collapsed="false" customFormat="false" customHeight="false" hidden="false" ht="12.1" outlineLevel="0" r="486">
      <c r="A486" s="21" t="n">
        <v>44350.419085648</v>
      </c>
      <c r="B486" s="17" t="s">
        <v>54</v>
      </c>
      <c r="C486" s="17" t="s">
        <v>488</v>
      </c>
      <c r="D486" s="17" t="s">
        <v>267</v>
      </c>
      <c r="E486" s="17" t="s">
        <v>17</v>
      </c>
      <c r="F486" s="17" t="s">
        <v>19</v>
      </c>
      <c r="G486" s="7" t="n">
        <v>1</v>
      </c>
      <c r="H486" s="6" t="n">
        <v>900</v>
      </c>
      <c r="I486" s="6" t="n">
        <v>-900</v>
      </c>
      <c r="J486" s="6" t="n">
        <v>0</v>
      </c>
      <c r="K486" s="6" t="n">
        <v>-2.7</v>
      </c>
      <c r="L486" s="6" t="n">
        <v>0</v>
      </c>
      <c r="M486" s="6"/>
      <c r="N486" s="6" t="s">
        <f>=I486+J486+K486+L486</f>
      </c>
      <c r="O486" s="17"/>
    </row>
    <row collapsed="false" customFormat="false" customHeight="false" hidden="false" ht="12.1" outlineLevel="0" r="487">
      <c r="A487" s="21" t="n">
        <v>44350.505636574</v>
      </c>
      <c r="B487" s="17" t="s">
        <v>54</v>
      </c>
      <c r="C487" s="17" t="s">
        <v>488</v>
      </c>
      <c r="D487" s="17" t="s">
        <v>267</v>
      </c>
      <c r="E487" s="17" t="s">
        <v>17</v>
      </c>
      <c r="F487" s="17" t="s">
        <v>19</v>
      </c>
      <c r="G487" s="7" t="n">
        <v>1</v>
      </c>
      <c r="H487" s="6" t="n">
        <v>888.5</v>
      </c>
      <c r="I487" s="6" t="n">
        <v>-888.5</v>
      </c>
      <c r="J487" s="6" t="n">
        <v>0</v>
      </c>
      <c r="K487" s="6" t="n">
        <v>-2.67</v>
      </c>
      <c r="L487" s="6" t="n">
        <v>0</v>
      </c>
      <c r="M487" s="6"/>
      <c r="N487" s="6" t="s">
        <f>=I487+J487+K487+L487</f>
      </c>
      <c r="O487" s="17"/>
    </row>
    <row collapsed="false" customFormat="false" customHeight="false" hidden="false" ht="12.1" outlineLevel="0" r="488">
      <c r="A488" s="30" t="n">
        <v>44354.718819444</v>
      </c>
      <c r="B488" s="31" t="s">
        <v>316</v>
      </c>
      <c r="C488" s="31" t="s">
        <v>499</v>
      </c>
      <c r="D488" s="31" t="s">
        <v>270</v>
      </c>
      <c r="E488" s="31" t="s">
        <v>17</v>
      </c>
      <c r="F488" s="31" t="s">
        <v>53</v>
      </c>
      <c r="G488" s="32" t="n">
        <v>-1</v>
      </c>
      <c r="H488" s="33" t="n">
        <v>73.95</v>
      </c>
      <c r="I488" s="33" t="n">
        <v>73.95</v>
      </c>
      <c r="J488" s="33" t="n">
        <v>0</v>
      </c>
      <c r="K488" s="33" t="n">
        <v>-0.22</v>
      </c>
      <c r="L488" s="33" t="n">
        <v>0</v>
      </c>
      <c r="M488" s="6" t="s">
        <f>=I488+J488+K488+L488</f>
      </c>
      <c r="N488" s="33"/>
      <c r="O488" s="31"/>
    </row>
    <row collapsed="false" customFormat="false" customHeight="false" hidden="false" ht="12.1" outlineLevel="0" r="489">
      <c r="A489" s="26" t="n">
        <v>44355.134513889</v>
      </c>
      <c r="B489" s="27" t="s">
        <v>370</v>
      </c>
      <c r="C489" s="27" t="s">
        <v>500</v>
      </c>
      <c r="D489" s="27" t="s">
        <v>370</v>
      </c>
      <c r="E489" s="27" t="s">
        <v>370</v>
      </c>
      <c r="F489" s="27" t="s">
        <v>19</v>
      </c>
      <c r="G489" s="28" t="n">
        <v>1</v>
      </c>
      <c r="H489" s="29" t="n">
        <v>-1</v>
      </c>
      <c r="I489" s="29" t="n">
        <v>-109</v>
      </c>
      <c r="J489" s="29" t="n">
        <v>0</v>
      </c>
      <c r="K489" s="29" t="n">
        <v>0</v>
      </c>
      <c r="L489" s="29" t="n">
        <v>0</v>
      </c>
      <c r="M489" s="29"/>
      <c r="N489" s="6" t="s">
        <f>=I489+J489+K489+L489</f>
      </c>
      <c r="O489" s="27"/>
    </row>
    <row collapsed="false" customFormat="false" customHeight="false" hidden="false" ht="12.1" outlineLevel="0" r="490">
      <c r="A490" s="22" t="n">
        <v>44355.134513889</v>
      </c>
      <c r="B490" s="23" t="s">
        <v>372</v>
      </c>
      <c r="C490" s="23" t="s">
        <v>501</v>
      </c>
      <c r="D490" s="23" t="s">
        <v>372</v>
      </c>
      <c r="E490" s="23" t="s">
        <v>372</v>
      </c>
      <c r="F490" s="23" t="s">
        <v>19</v>
      </c>
      <c r="G490" s="24" t="n">
        <v>1</v>
      </c>
      <c r="H490" s="25" t="n">
        <v>1</v>
      </c>
      <c r="I490" s="25" t="n">
        <v>841.86</v>
      </c>
      <c r="J490" s="25" t="n">
        <v>0</v>
      </c>
      <c r="K490" s="25" t="n">
        <v>0</v>
      </c>
      <c r="L490" s="25" t="n">
        <v>0</v>
      </c>
      <c r="M490" s="25"/>
      <c r="N490" s="6" t="s">
        <f>=I490+J490+K490+L490</f>
      </c>
      <c r="O490" s="23"/>
    </row>
    <row collapsed="false" customFormat="false" customHeight="false" hidden="false" ht="12.1" outlineLevel="0" r="491">
      <c r="A491" s="26" t="n">
        <v>44355.701076389</v>
      </c>
      <c r="B491" s="27" t="s">
        <v>370</v>
      </c>
      <c r="C491" s="27" t="s">
        <v>500</v>
      </c>
      <c r="D491" s="27" t="s">
        <v>370</v>
      </c>
      <c r="E491" s="27" t="s">
        <v>370</v>
      </c>
      <c r="F491" s="27" t="s">
        <v>19</v>
      </c>
      <c r="G491" s="28" t="n">
        <v>1</v>
      </c>
      <c r="H491" s="29" t="n">
        <v>-1</v>
      </c>
      <c r="I491" s="29" t="n">
        <v>-85</v>
      </c>
      <c r="J491" s="29" t="n">
        <v>0</v>
      </c>
      <c r="K491" s="29" t="n">
        <v>0</v>
      </c>
      <c r="L491" s="29" t="n">
        <v>0</v>
      </c>
      <c r="M491" s="29"/>
      <c r="N491" s="6" t="s">
        <f>=I491+J491+K491+L491</f>
      </c>
      <c r="O491" s="27"/>
    </row>
    <row collapsed="false" customFormat="false" customHeight="false" hidden="false" ht="12.1" outlineLevel="0" r="492">
      <c r="A492" s="22" t="n">
        <v>44355.701076389</v>
      </c>
      <c r="B492" s="23" t="s">
        <v>372</v>
      </c>
      <c r="C492" s="23" t="s">
        <v>501</v>
      </c>
      <c r="D492" s="23" t="s">
        <v>372</v>
      </c>
      <c r="E492" s="23" t="s">
        <v>372</v>
      </c>
      <c r="F492" s="23" t="s">
        <v>19</v>
      </c>
      <c r="G492" s="24" t="n">
        <v>1</v>
      </c>
      <c r="H492" s="25" t="n">
        <v>1</v>
      </c>
      <c r="I492" s="25" t="n">
        <v>652.86</v>
      </c>
      <c r="J492" s="25" t="n">
        <v>0</v>
      </c>
      <c r="K492" s="25" t="n">
        <v>0</v>
      </c>
      <c r="L492" s="25" t="n">
        <v>0</v>
      </c>
      <c r="M492" s="25"/>
      <c r="N492" s="6" t="s">
        <f>=I492+J492+K492+L492</f>
      </c>
      <c r="O492" s="23"/>
    </row>
    <row collapsed="false" customFormat="false" customHeight="false" hidden="false" ht="12.1" outlineLevel="0" r="493">
      <c r="A493" s="21" t="n">
        <v>44356.606261574</v>
      </c>
      <c r="B493" s="17" t="s">
        <v>317</v>
      </c>
      <c r="C493" s="17" t="s">
        <v>502</v>
      </c>
      <c r="D493" s="17" t="s">
        <v>267</v>
      </c>
      <c r="E493" s="17" t="s">
        <v>352</v>
      </c>
      <c r="F493" s="17" t="s">
        <v>53</v>
      </c>
      <c r="G493" s="7" t="n">
        <v>3</v>
      </c>
      <c r="H493" s="6" t="n">
        <v>29.06666667</v>
      </c>
      <c r="I493" s="6" t="n">
        <v>-87.2</v>
      </c>
      <c r="J493" s="6" t="n">
        <v>0</v>
      </c>
      <c r="K493" s="6" t="n">
        <v>-0.26</v>
      </c>
      <c r="L493" s="6" t="n">
        <v>0</v>
      </c>
      <c r="M493" s="6" t="s">
        <f>=I493+J493+K493+L493</f>
      </c>
      <c r="N493" s="6"/>
      <c r="O493" s="17"/>
    </row>
    <row collapsed="false" customFormat="false" customHeight="false" hidden="false" ht="12.1" outlineLevel="0" r="494">
      <c r="A494" s="22" t="n">
        <v>44362.777777778</v>
      </c>
      <c r="B494" s="23" t="s">
        <v>347</v>
      </c>
      <c r="C494" s="23" t="s">
        <v>89</v>
      </c>
      <c r="D494" s="23" t="s">
        <v>347</v>
      </c>
      <c r="E494" s="23" t="s">
        <v>347</v>
      </c>
      <c r="F494" s="23" t="s">
        <v>19</v>
      </c>
      <c r="G494" s="24" t="n">
        <v>1</v>
      </c>
      <c r="H494" s="25" t="n">
        <v>1</v>
      </c>
      <c r="I494" s="25" t="n">
        <v>4924.73</v>
      </c>
      <c r="J494" s="25" t="n">
        <v>0</v>
      </c>
      <c r="K494" s="25" t="n">
        <v>0</v>
      </c>
      <c r="L494" s="25" t="n">
        <v>0</v>
      </c>
      <c r="M494" s="25"/>
      <c r="N494" s="6" t="s">
        <f>=I494+J494+K494+L494</f>
      </c>
      <c r="O494" s="23"/>
    </row>
    <row collapsed="false" customFormat="false" customHeight="false" hidden="false" ht="12.1" outlineLevel="0" r="495">
      <c r="A495" s="26" t="n">
        <v>44365.119594907</v>
      </c>
      <c r="B495" s="27" t="s">
        <v>370</v>
      </c>
      <c r="C495" s="27" t="s">
        <v>503</v>
      </c>
      <c r="D495" s="27" t="s">
        <v>370</v>
      </c>
      <c r="E495" s="27" t="s">
        <v>370</v>
      </c>
      <c r="F495" s="27" t="s">
        <v>19</v>
      </c>
      <c r="G495" s="28" t="n">
        <v>1</v>
      </c>
      <c r="H495" s="29" t="n">
        <v>-1</v>
      </c>
      <c r="I495" s="29" t="n">
        <v>-41</v>
      </c>
      <c r="J495" s="29" t="n">
        <v>0</v>
      </c>
      <c r="K495" s="29" t="n">
        <v>0</v>
      </c>
      <c r="L495" s="29" t="n">
        <v>0</v>
      </c>
      <c r="M495" s="29"/>
      <c r="N495" s="6" t="s">
        <f>=I495+J495+K495+L495</f>
      </c>
      <c r="O495" s="27"/>
    </row>
    <row collapsed="false" customFormat="false" customHeight="false" hidden="false" ht="12.1" outlineLevel="0" r="496">
      <c r="A496" s="22" t="n">
        <v>44365.119594907</v>
      </c>
      <c r="B496" s="23" t="s">
        <v>372</v>
      </c>
      <c r="C496" s="23" t="s">
        <v>504</v>
      </c>
      <c r="D496" s="23" t="s">
        <v>372</v>
      </c>
      <c r="E496" s="23" t="s">
        <v>372</v>
      </c>
      <c r="F496" s="23" t="s">
        <v>19</v>
      </c>
      <c r="G496" s="24" t="n">
        <v>1</v>
      </c>
      <c r="H496" s="25" t="n">
        <v>1</v>
      </c>
      <c r="I496" s="25" t="n">
        <v>315</v>
      </c>
      <c r="J496" s="25" t="n">
        <v>0</v>
      </c>
      <c r="K496" s="25" t="n">
        <v>0</v>
      </c>
      <c r="L496" s="25" t="n">
        <v>0</v>
      </c>
      <c r="M496" s="25"/>
      <c r="N496" s="6" t="s">
        <f>=I496+J496+K496+L496</f>
      </c>
      <c r="O496" s="23"/>
    </row>
    <row collapsed="false" customFormat="false" customHeight="false" hidden="false" ht="12.1" outlineLevel="0" r="497">
      <c r="A497" s="30" t="n">
        <v>44369.725659722</v>
      </c>
      <c r="B497" s="31" t="s">
        <v>317</v>
      </c>
      <c r="C497" s="31" t="s">
        <v>502</v>
      </c>
      <c r="D497" s="31" t="s">
        <v>270</v>
      </c>
      <c r="E497" s="31" t="s">
        <v>352</v>
      </c>
      <c r="F497" s="31" t="s">
        <v>53</v>
      </c>
      <c r="G497" s="32" t="n">
        <v>-3</v>
      </c>
      <c r="H497" s="33" t="n">
        <v>29.40333333</v>
      </c>
      <c r="I497" s="33" t="n">
        <v>88.21</v>
      </c>
      <c r="J497" s="33" t="n">
        <v>0</v>
      </c>
      <c r="K497" s="33" t="n">
        <v>-0.26</v>
      </c>
      <c r="L497" s="33" t="n">
        <v>0</v>
      </c>
      <c r="M497" s="6" t="s">
        <f>=I497+J497+K497+L497</f>
      </c>
      <c r="N497" s="33"/>
      <c r="O497" s="31"/>
    </row>
    <row collapsed="false" customFormat="false" customHeight="false" hidden="false" ht="12.1" outlineLevel="0" r="498">
      <c r="A498" s="30" t="n">
        <v>45951.827337963</v>
      </c>
      <c r="B498" s="31" t="s">
        <v>430</v>
      </c>
      <c r="C498" s="31" t="s">
        <v>505</v>
      </c>
      <c r="D498" s="31" t="s">
        <v>341</v>
      </c>
      <c r="E498" s="31" t="s">
        <v>432</v>
      </c>
      <c r="F498" s="31" t="s">
        <v>53</v>
      </c>
      <c r="G498" s="32" t="n">
        <v>396</v>
      </c>
      <c r="H498" s="33" t="n">
        <v>1</v>
      </c>
      <c r="I498" s="2"/>
      <c r="J498" s="2"/>
      <c r="K498" s="2"/>
      <c r="L498" s="2"/>
      <c r="M498" s="6" t="n">
        <v>396</v>
      </c>
      <c r="N498" s="2"/>
      <c r="O498" s="2"/>
    </row>
    <row collapsed="false" customFormat="false" customHeight="false" hidden="false" ht="12.1" outlineLevel="0" r="499">
      <c r="A499" s="21" t="n">
        <v>45951.827337963</v>
      </c>
      <c r="B499" s="17" t="s">
        <v>434</v>
      </c>
      <c r="C499" s="17" t="s">
        <v>506</v>
      </c>
      <c r="D499" s="17" t="s">
        <v>341</v>
      </c>
      <c r="E499" s="17" t="s">
        <v>432</v>
      </c>
      <c r="F499" s="17" t="s">
        <v>53</v>
      </c>
      <c r="G499" s="7" t="n">
        <v>-169</v>
      </c>
      <c r="H499" s="6" t="n">
        <v>1</v>
      </c>
      <c r="I499" s="2"/>
      <c r="J499" s="2"/>
      <c r="K499" s="2"/>
      <c r="L499" s="2"/>
      <c r="M499" s="6" t="n">
        <v>-169</v>
      </c>
      <c r="N499" s="2"/>
      <c r="O499" s="2"/>
    </row>
    <row collapsed="false" customFormat="false" customHeight="false" hidden="false" ht="12.1" outlineLevel="0" r="500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 t="s">
        <v>507</v>
      </c>
      <c r="M500" s="5" t="s">
        <f>=SUM(M2:M499)</f>
      </c>
      <c r="N500" s="5" t="s">
        <f>=SUM(N2:N499)</f>
      </c>
      <c r="O500" s="4"/>
    </row>
  </sheetData>
  <autoFilter ref="A1:O500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3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9" t="s">
        <v>82</v>
      </c>
      <c r="B1" s="39" t="s">
        <v>508</v>
      </c>
      <c r="C1" s="39" t="s">
        <v>0</v>
      </c>
      <c r="D1" s="39" t="s">
        <v>2</v>
      </c>
      <c r="E1" s="39" t="s">
        <v>509</v>
      </c>
      <c r="F1" s="39" t="s">
        <v>3</v>
      </c>
      <c r="G1" s="39" t="s">
        <v>510</v>
      </c>
      <c r="H1" s="39" t="s">
        <v>511</v>
      </c>
      <c r="I1" s="39" t="s">
        <v>512</v>
      </c>
      <c r="J1" s="39" t="s">
        <v>374</v>
      </c>
      <c r="K1" s="39" t="s">
        <v>513</v>
      </c>
      <c r="L1" s="39" t="s">
        <v>514</v>
      </c>
      <c r="M1" s="39" t="s">
        <v>515</v>
      </c>
      <c r="N1" s="39" t="s">
        <v>516</v>
      </c>
    </row>
    <row collapsed="false" customFormat="false" customHeight="false" hidden="false" ht="12.1" outlineLevel="0" r="2">
      <c r="A2" s="38" t="n">
        <v>43957</v>
      </c>
      <c r="B2" s="17" t="s">
        <v>517</v>
      </c>
      <c r="C2" s="17" t="s">
        <v>278</v>
      </c>
      <c r="D2" s="17" t="s">
        <v>518</v>
      </c>
      <c r="E2" s="7" t="n">
        <v>30</v>
      </c>
      <c r="F2" s="17" t="s">
        <v>19</v>
      </c>
      <c r="G2" s="6" t="n">
        <v>0.25</v>
      </c>
      <c r="H2" s="6" t="n">
        <v>12.66</v>
      </c>
      <c r="I2" s="6" t="n">
        <v>13.02</v>
      </c>
      <c r="J2" s="6" t="n">
        <v>1</v>
      </c>
      <c r="K2" s="6" t="n">
        <v>7.5</v>
      </c>
      <c r="L2" s="6" t="n">
        <v>6.5</v>
      </c>
      <c r="M2" s="6" t="n">
        <v>1.66</v>
      </c>
      <c r="N2" s="6" t="n">
        <v>1.71</v>
      </c>
    </row>
    <row collapsed="false" customFormat="false" customHeight="false" hidden="false" ht="12.1" outlineLevel="0" r="3">
      <c r="A3" s="38" t="n">
        <v>43959</v>
      </c>
      <c r="B3" s="17" t="s">
        <v>517</v>
      </c>
      <c r="C3" s="17" t="s">
        <v>42</v>
      </c>
      <c r="D3" s="17" t="s">
        <v>43</v>
      </c>
      <c r="E3" s="7" t="n">
        <v>1</v>
      </c>
      <c r="F3" s="17" t="s">
        <v>19</v>
      </c>
      <c r="G3" s="6" t="n">
        <v>18.1</v>
      </c>
      <c r="H3" s="6" t="n">
        <v>1032</v>
      </c>
      <c r="I3" s="6" t="n">
        <v>1007.01</v>
      </c>
      <c r="J3" s="6" t="n">
        <v>2</v>
      </c>
      <c r="K3" s="6" t="n">
        <v>18.1</v>
      </c>
      <c r="L3" s="6" t="n">
        <v>16.1</v>
      </c>
      <c r="M3" s="6" t="n">
        <v>1.6</v>
      </c>
      <c r="N3" s="6" t="n">
        <v>1.56</v>
      </c>
    </row>
    <row collapsed="false" customFormat="false" customHeight="false" hidden="false" ht="12.1" outlineLevel="0" r="4">
      <c r="A4" s="38" t="n">
        <v>43962</v>
      </c>
      <c r="B4" s="17" t="s">
        <v>517</v>
      </c>
      <c r="C4" s="17" t="s">
        <v>284</v>
      </c>
      <c r="D4" s="17" t="s">
        <v>519</v>
      </c>
      <c r="E4" s="7" t="n">
        <v>1</v>
      </c>
      <c r="F4" s="17" t="s">
        <v>19</v>
      </c>
      <c r="G4" s="6" t="n">
        <v>31.5</v>
      </c>
      <c r="H4" s="6" t="n">
        <v>1503.1</v>
      </c>
      <c r="I4" s="6" t="n">
        <v>1534.49</v>
      </c>
      <c r="J4" s="6" t="n">
        <v>4</v>
      </c>
      <c r="K4" s="6" t="n">
        <v>31.5</v>
      </c>
      <c r="L4" s="6" t="n">
        <v>27.5</v>
      </c>
      <c r="M4" s="6" t="n">
        <v>1.79</v>
      </c>
      <c r="N4" s="6" t="n">
        <v>1.83</v>
      </c>
    </row>
    <row collapsed="false" customFormat="false" customHeight="false" hidden="false" ht="12.1" outlineLevel="0" r="5">
      <c r="A5" s="38" t="n">
        <v>43963</v>
      </c>
      <c r="B5" s="17" t="s">
        <v>517</v>
      </c>
      <c r="C5" s="17" t="s">
        <v>285</v>
      </c>
      <c r="D5" s="17" t="s">
        <v>520</v>
      </c>
      <c r="E5" s="7" t="n">
        <v>1</v>
      </c>
      <c r="F5" s="17" t="s">
        <v>19</v>
      </c>
      <c r="G5" s="6" t="n">
        <v>30</v>
      </c>
      <c r="H5" s="6" t="n">
        <v>580</v>
      </c>
      <c r="I5" s="6" t="n">
        <v>613.64</v>
      </c>
      <c r="J5" s="6" t="n">
        <v>4</v>
      </c>
      <c r="K5" s="6" t="n">
        <v>30</v>
      </c>
      <c r="L5" s="6" t="n">
        <v>26</v>
      </c>
      <c r="M5" s="6" t="n">
        <v>4.24</v>
      </c>
      <c r="N5" s="6" t="n">
        <v>4.48</v>
      </c>
    </row>
    <row collapsed="false" customFormat="false" customHeight="false" hidden="false" ht="12.1" outlineLevel="0" r="6">
      <c r="A6" s="38" t="n">
        <v>43979</v>
      </c>
      <c r="B6" s="17" t="s">
        <v>517</v>
      </c>
      <c r="C6" s="17" t="s">
        <v>282</v>
      </c>
      <c r="D6" s="17" t="s">
        <v>521</v>
      </c>
      <c r="E6" s="7" t="n">
        <v>1</v>
      </c>
      <c r="F6" s="17" t="s">
        <v>19</v>
      </c>
      <c r="G6" s="6" t="n">
        <v>10.04</v>
      </c>
      <c r="H6" s="6" t="n">
        <v>1273.2</v>
      </c>
      <c r="I6" s="6" t="n">
        <v>1024.06</v>
      </c>
      <c r="J6" s="6" t="n">
        <v>1</v>
      </c>
      <c r="K6" s="6" t="n">
        <v>10.04</v>
      </c>
      <c r="L6" s="6" t="n">
        <v>9.04</v>
      </c>
      <c r="M6" s="6" t="n">
        <v>0.88</v>
      </c>
      <c r="N6" s="6" t="n">
        <v>0.71</v>
      </c>
    </row>
    <row collapsed="false" customFormat="false" customHeight="false" hidden="false" ht="12.1" outlineLevel="0" r="7">
      <c r="A7" s="38" t="n">
        <v>43980</v>
      </c>
      <c r="B7" s="17" t="s">
        <v>517</v>
      </c>
      <c r="C7" s="17" t="s">
        <v>281</v>
      </c>
      <c r="D7" s="17" t="s">
        <v>363</v>
      </c>
      <c r="E7" s="7" t="n">
        <v>2</v>
      </c>
      <c r="F7" s="17" t="s">
        <v>19</v>
      </c>
      <c r="G7" s="6" t="n">
        <v>0.14</v>
      </c>
      <c r="H7" s="6" t="n">
        <v>1273.2</v>
      </c>
      <c r="I7" s="6" t="n">
        <v>984.09</v>
      </c>
      <c r="J7" s="6" t="n">
        <v>0</v>
      </c>
      <c r="K7" s="6" t="n">
        <v>0.28</v>
      </c>
      <c r="L7" s="6" t="n">
        <v>0.28</v>
      </c>
      <c r="M7" s="6" t="n">
        <v>0.01</v>
      </c>
      <c r="N7" s="6" t="n">
        <v>0.01</v>
      </c>
    </row>
    <row collapsed="false" customFormat="false" customHeight="false" hidden="false" ht="12.1" outlineLevel="0" r="8">
      <c r="A8" s="38" t="n">
        <v>43990</v>
      </c>
      <c r="B8" s="17" t="s">
        <v>517</v>
      </c>
      <c r="C8" s="17" t="s">
        <v>290</v>
      </c>
      <c r="D8" s="17" t="s">
        <v>522</v>
      </c>
      <c r="E8" s="7" t="n">
        <v>10</v>
      </c>
      <c r="F8" s="17" t="s">
        <v>19</v>
      </c>
      <c r="G8" s="6" t="n">
        <v>2.83</v>
      </c>
      <c r="H8" s="6" t="n">
        <v>109.88</v>
      </c>
      <c r="I8" s="6" t="n">
        <v>111.03</v>
      </c>
      <c r="J8" s="6" t="n">
        <v>4</v>
      </c>
      <c r="K8" s="6" t="n">
        <v>28.3</v>
      </c>
      <c r="L8" s="6" t="n">
        <v>24.3</v>
      </c>
      <c r="M8" s="6" t="n">
        <v>2.19</v>
      </c>
      <c r="N8" s="6" t="n">
        <v>2.21</v>
      </c>
    </row>
    <row collapsed="false" customFormat="false" customHeight="false" hidden="false" ht="12.1" outlineLevel="0" r="9">
      <c r="A9" s="38" t="n">
        <v>43991</v>
      </c>
      <c r="B9" s="17" t="s">
        <v>517</v>
      </c>
      <c r="C9" s="17" t="s">
        <v>33</v>
      </c>
      <c r="D9" s="17" t="s">
        <v>34</v>
      </c>
      <c r="E9" s="7" t="n">
        <v>10</v>
      </c>
      <c r="F9" s="17" t="s">
        <v>19</v>
      </c>
      <c r="G9" s="6" t="n">
        <v>3.12</v>
      </c>
      <c r="H9" s="6" t="n">
        <v>137</v>
      </c>
      <c r="I9" s="6" t="n">
        <v>138.49</v>
      </c>
      <c r="J9" s="6" t="n">
        <v>4</v>
      </c>
      <c r="K9" s="6" t="n">
        <v>31.2</v>
      </c>
      <c r="L9" s="6" t="n">
        <v>27.2</v>
      </c>
      <c r="M9" s="6" t="n">
        <v>1.96</v>
      </c>
      <c r="N9" s="6" t="n">
        <v>1.99</v>
      </c>
    </row>
    <row collapsed="false" customFormat="false" customHeight="false" hidden="false" ht="12.1" outlineLevel="0" r="10">
      <c r="A10" s="38" t="n">
        <v>44011</v>
      </c>
      <c r="B10" s="17" t="s">
        <v>517</v>
      </c>
      <c r="C10" s="17" t="s">
        <v>283</v>
      </c>
      <c r="D10" s="17" t="s">
        <v>365</v>
      </c>
      <c r="E10" s="7" t="n">
        <v>2</v>
      </c>
      <c r="F10" s="17" t="s">
        <v>53</v>
      </c>
      <c r="G10" s="6" t="n">
        <v>17.2821</v>
      </c>
      <c r="H10" s="6" t="n">
        <v>15.06</v>
      </c>
      <c r="I10" s="6" t="n">
        <v>1399.95</v>
      </c>
      <c r="J10" s="6" t="n">
        <v>0.15</v>
      </c>
      <c r="K10" s="6" t="n">
        <v>34.5642</v>
      </c>
      <c r="L10" s="6" t="n">
        <v>24.19</v>
      </c>
      <c r="M10" s="6" t="n">
        <v>0.86</v>
      </c>
      <c r="N10" s="6" t="n">
        <v>1.16</v>
      </c>
    </row>
    <row collapsed="false" customFormat="false" customHeight="false" hidden="false" ht="12.1" outlineLevel="0" r="11">
      <c r="A11" s="38" t="n">
        <v>44023</v>
      </c>
      <c r="B11" s="17" t="s">
        <v>517</v>
      </c>
      <c r="C11" s="17" t="s">
        <v>71</v>
      </c>
      <c r="D11" s="17" t="s">
        <v>72</v>
      </c>
      <c r="E11" s="7" t="n">
        <v>20</v>
      </c>
      <c r="F11" s="17" t="s">
        <v>19</v>
      </c>
      <c r="G11" s="6" t="n">
        <v>3</v>
      </c>
      <c r="H11" s="6" t="n">
        <v>106.8</v>
      </c>
      <c r="I11" s="6" t="n">
        <v>87.66</v>
      </c>
      <c r="J11" s="6" t="n">
        <v>8</v>
      </c>
      <c r="K11" s="6" t="n">
        <v>60</v>
      </c>
      <c r="L11" s="6" t="n">
        <v>52</v>
      </c>
      <c r="M11" s="6" t="n">
        <v>2.97</v>
      </c>
      <c r="N11" s="6" t="n">
        <v>2.43</v>
      </c>
    </row>
    <row collapsed="false" customFormat="false" customHeight="false" hidden="false" ht="12.1" outlineLevel="0" r="12">
      <c r="A12" s="38" t="n">
        <v>44022</v>
      </c>
      <c r="B12" s="17" t="s">
        <v>517</v>
      </c>
      <c r="C12" s="17" t="s">
        <v>278</v>
      </c>
      <c r="D12" s="17" t="s">
        <v>518</v>
      </c>
      <c r="E12" s="7" t="n">
        <v>30</v>
      </c>
      <c r="F12" s="17" t="s">
        <v>19</v>
      </c>
      <c r="G12" s="6" t="n">
        <v>0.25</v>
      </c>
      <c r="H12" s="6" t="n">
        <v>11.9</v>
      </c>
      <c r="I12" s="6" t="n">
        <v>13.02</v>
      </c>
      <c r="J12" s="6" t="n">
        <v>1</v>
      </c>
      <c r="K12" s="6" t="n">
        <v>7.5</v>
      </c>
      <c r="L12" s="6" t="n">
        <v>6.5</v>
      </c>
      <c r="M12" s="6" t="n">
        <v>1.66</v>
      </c>
      <c r="N12" s="6" t="n">
        <v>1.82</v>
      </c>
    </row>
    <row collapsed="false" customFormat="false" customHeight="false" hidden="false" ht="12.1" outlineLevel="0" r="13">
      <c r="A13" s="38" t="n">
        <v>44025</v>
      </c>
      <c r="B13" s="17" t="s">
        <v>517</v>
      </c>
      <c r="C13" s="17" t="s">
        <v>33</v>
      </c>
      <c r="D13" s="17" t="s">
        <v>34</v>
      </c>
      <c r="E13" s="7" t="n">
        <v>10</v>
      </c>
      <c r="F13" s="17" t="s">
        <v>19</v>
      </c>
      <c r="G13" s="6" t="n">
        <v>3.21</v>
      </c>
      <c r="H13" s="6" t="n">
        <v>135.64</v>
      </c>
      <c r="I13" s="6" t="n">
        <v>138.49</v>
      </c>
      <c r="J13" s="6" t="n">
        <v>4</v>
      </c>
      <c r="K13" s="6" t="n">
        <v>32.1</v>
      </c>
      <c r="L13" s="6" t="n">
        <v>28.1</v>
      </c>
      <c r="M13" s="6" t="n">
        <v>2.03</v>
      </c>
      <c r="N13" s="6" t="n">
        <v>2.07</v>
      </c>
    </row>
    <row collapsed="false" customFormat="false" customHeight="false" hidden="false" ht="12.1" outlineLevel="0" r="14">
      <c r="A14" s="38" t="n">
        <v>44025</v>
      </c>
      <c r="B14" s="17" t="s">
        <v>517</v>
      </c>
      <c r="C14" s="17" t="s">
        <v>289</v>
      </c>
      <c r="D14" s="17" t="s">
        <v>523</v>
      </c>
      <c r="E14" s="7" t="n">
        <v>20</v>
      </c>
      <c r="F14" s="17" t="s">
        <v>19</v>
      </c>
      <c r="G14" s="6" t="n">
        <v>2.63</v>
      </c>
      <c r="H14" s="6" t="n">
        <v>63.55</v>
      </c>
      <c r="I14" s="6" t="n">
        <v>67.25</v>
      </c>
      <c r="J14" s="6" t="n">
        <v>7</v>
      </c>
      <c r="K14" s="6" t="n">
        <v>52.6</v>
      </c>
      <c r="L14" s="6" t="n">
        <v>45.6</v>
      </c>
      <c r="M14" s="6" t="n">
        <v>3.39</v>
      </c>
      <c r="N14" s="6" t="n">
        <v>3.59</v>
      </c>
    </row>
    <row collapsed="false" customFormat="false" customHeight="false" hidden="false" ht="12.1" outlineLevel="0" r="15">
      <c r="A15" s="38" t="n">
        <v>44028</v>
      </c>
      <c r="B15" s="17" t="s">
        <v>517</v>
      </c>
      <c r="C15" s="17" t="s">
        <v>45</v>
      </c>
      <c r="D15" s="17" t="s">
        <v>46</v>
      </c>
      <c r="E15" s="7" t="n">
        <v>100</v>
      </c>
      <c r="F15" s="17" t="s">
        <v>19</v>
      </c>
      <c r="G15" s="6" t="n">
        <v>0.13</v>
      </c>
      <c r="H15" s="6" t="n">
        <v>18.087</v>
      </c>
      <c r="I15" s="6" t="n">
        <v>17.16</v>
      </c>
      <c r="J15" s="6" t="n">
        <v>2</v>
      </c>
      <c r="K15" s="6" t="n">
        <v>13</v>
      </c>
      <c r="L15" s="6" t="n">
        <v>11</v>
      </c>
      <c r="M15" s="6" t="n">
        <v>0.64</v>
      </c>
      <c r="N15" s="6" t="n">
        <v>0.61</v>
      </c>
    </row>
    <row collapsed="false" customFormat="false" customHeight="false" hidden="false" ht="12.1" outlineLevel="0" r="16">
      <c r="A16" s="38" t="n">
        <v>44028</v>
      </c>
      <c r="B16" s="17" t="s">
        <v>517</v>
      </c>
      <c r="C16" s="17" t="s">
        <v>69</v>
      </c>
      <c r="D16" s="17" t="s">
        <v>70</v>
      </c>
      <c r="E16" s="7" t="n">
        <v>10</v>
      </c>
      <c r="F16" s="17" t="s">
        <v>19</v>
      </c>
      <c r="G16" s="6" t="n">
        <v>15.24</v>
      </c>
      <c r="H16" s="6" t="n">
        <v>183.32</v>
      </c>
      <c r="I16" s="6" t="n">
        <v>186.33</v>
      </c>
      <c r="J16" s="6" t="n">
        <v>20</v>
      </c>
      <c r="K16" s="6" t="n">
        <v>152.4</v>
      </c>
      <c r="L16" s="6" t="n">
        <v>132.4</v>
      </c>
      <c r="M16" s="6" t="n">
        <v>7.11</v>
      </c>
      <c r="N16" s="6" t="n">
        <v>7.22</v>
      </c>
    </row>
    <row collapsed="false" customFormat="false" customHeight="false" hidden="false" ht="12.1" outlineLevel="0" r="17">
      <c r="A17" s="38" t="n">
        <v>44040</v>
      </c>
      <c r="B17" s="17" t="s">
        <v>517</v>
      </c>
      <c r="C17" s="17" t="s">
        <v>48</v>
      </c>
      <c r="D17" s="17" t="s">
        <v>49</v>
      </c>
      <c r="E17" s="7" t="n">
        <v>400</v>
      </c>
      <c r="F17" s="17" t="s">
        <v>19</v>
      </c>
      <c r="G17" s="6" t="n">
        <v>1.35</v>
      </c>
      <c r="H17" s="6" t="n">
        <v>9.51</v>
      </c>
      <c r="I17" s="6" t="n">
        <v>10.97</v>
      </c>
      <c r="J17" s="6" t="n">
        <v>70</v>
      </c>
      <c r="K17" s="6" t="n">
        <v>540</v>
      </c>
      <c r="L17" s="6" t="n">
        <v>470</v>
      </c>
      <c r="M17" s="6" t="n">
        <v>10.72</v>
      </c>
      <c r="N17" s="6" t="n">
        <v>12.36</v>
      </c>
    </row>
    <row collapsed="false" customFormat="false" customHeight="false" hidden="false" ht="12.1" outlineLevel="0" r="18">
      <c r="A18" s="38" t="n">
        <v>44064</v>
      </c>
      <c r="B18" s="17" t="s">
        <v>517</v>
      </c>
      <c r="C18" s="17" t="s">
        <v>282</v>
      </c>
      <c r="D18" s="17" t="s">
        <v>521</v>
      </c>
      <c r="E18" s="7" t="n">
        <v>3</v>
      </c>
      <c r="F18" s="17" t="s">
        <v>19</v>
      </c>
      <c r="G18" s="6" t="n">
        <v>12.65</v>
      </c>
      <c r="H18" s="6" t="n">
        <v>1892</v>
      </c>
      <c r="I18" s="6" t="n">
        <v>1243.18</v>
      </c>
      <c r="J18" s="6" t="n">
        <v>5</v>
      </c>
      <c r="K18" s="6" t="n">
        <v>37.95</v>
      </c>
      <c r="L18" s="6" t="n">
        <v>32.95</v>
      </c>
      <c r="M18" s="6" t="n">
        <v>0.88</v>
      </c>
      <c r="N18" s="6" t="n">
        <v>0.58</v>
      </c>
    </row>
    <row collapsed="false" customFormat="false" customHeight="false" hidden="false" ht="12.1" outlineLevel="0" r="19">
      <c r="A19" s="38" t="n">
        <v>44064</v>
      </c>
      <c r="B19" s="17" t="s">
        <v>517</v>
      </c>
      <c r="C19" s="17" t="s">
        <v>281</v>
      </c>
      <c r="D19" s="17" t="s">
        <v>363</v>
      </c>
      <c r="E19" s="7" t="n">
        <v>2</v>
      </c>
      <c r="F19" s="17" t="s">
        <v>19</v>
      </c>
      <c r="G19" s="6" t="n">
        <v>0.2</v>
      </c>
      <c r="H19" s="6" t="n">
        <v>1828</v>
      </c>
      <c r="I19" s="6" t="n">
        <v>984.09</v>
      </c>
      <c r="J19" s="6" t="n">
        <v>0</v>
      </c>
      <c r="K19" s="6" t="n">
        <v>0.4</v>
      </c>
      <c r="L19" s="6" t="n">
        <v>0.4</v>
      </c>
      <c r="M19" s="6" t="n">
        <v>0.02</v>
      </c>
      <c r="N19" s="6" t="n">
        <v>0.01</v>
      </c>
    </row>
    <row collapsed="false" customFormat="false" customHeight="false" hidden="false" ht="12.1" outlineLevel="0" r="20">
      <c r="A20" s="38" t="n">
        <v>44064</v>
      </c>
      <c r="B20" s="17" t="s">
        <v>517</v>
      </c>
      <c r="C20" s="17" t="s">
        <v>288</v>
      </c>
      <c r="D20" s="17" t="s">
        <v>524</v>
      </c>
      <c r="E20" s="7" t="n">
        <v>20</v>
      </c>
      <c r="F20" s="17" t="s">
        <v>19</v>
      </c>
      <c r="G20" s="6" t="n">
        <v>5</v>
      </c>
      <c r="H20" s="6" t="n">
        <v>96.62</v>
      </c>
      <c r="I20" s="6" t="n">
        <v>84.79</v>
      </c>
      <c r="J20" s="6" t="n">
        <v>13</v>
      </c>
      <c r="K20" s="6" t="n">
        <v>100</v>
      </c>
      <c r="L20" s="6" t="n">
        <v>87</v>
      </c>
      <c r="M20" s="6" t="n">
        <v>5.13</v>
      </c>
      <c r="N20" s="6" t="n">
        <v>4.5</v>
      </c>
    </row>
    <row collapsed="false" customFormat="false" customHeight="false" hidden="false" ht="12.1" outlineLevel="0" r="21">
      <c r="A21" s="38" t="n">
        <v>44078</v>
      </c>
      <c r="B21" s="17" t="s">
        <v>517</v>
      </c>
      <c r="C21" s="17" t="s">
        <v>284</v>
      </c>
      <c r="D21" s="17" t="s">
        <v>519</v>
      </c>
      <c r="E21" s="7" t="n">
        <v>2</v>
      </c>
      <c r="F21" s="17" t="s">
        <v>19</v>
      </c>
      <c r="G21" s="6" t="n">
        <v>29.8</v>
      </c>
      <c r="H21" s="6" t="n">
        <v>1932</v>
      </c>
      <c r="I21" s="6" t="n">
        <v>1430.48</v>
      </c>
      <c r="J21" s="6" t="n">
        <v>8</v>
      </c>
      <c r="K21" s="6" t="n">
        <v>59.6</v>
      </c>
      <c r="L21" s="6" t="n">
        <v>51.6</v>
      </c>
      <c r="M21" s="6" t="n">
        <v>1.8</v>
      </c>
      <c r="N21" s="6" t="n">
        <v>1.34</v>
      </c>
    </row>
    <row collapsed="false" customFormat="false" customHeight="false" hidden="false" ht="12.1" outlineLevel="0" r="22">
      <c r="A22" s="38" t="n">
        <v>44082</v>
      </c>
      <c r="B22" s="17" t="s">
        <v>517</v>
      </c>
      <c r="C22" s="17" t="s">
        <v>24</v>
      </c>
      <c r="D22" s="17" t="s">
        <v>25</v>
      </c>
      <c r="E22" s="7" t="n">
        <v>5</v>
      </c>
      <c r="F22" s="17" t="s">
        <v>19</v>
      </c>
      <c r="G22" s="6" t="n">
        <v>15.44</v>
      </c>
      <c r="H22" s="6" t="n">
        <v>928.6</v>
      </c>
      <c r="I22" s="6" t="n">
        <v>891.21</v>
      </c>
      <c r="J22" s="6" t="n">
        <v>10</v>
      </c>
      <c r="K22" s="6" t="n">
        <v>77.2</v>
      </c>
      <c r="L22" s="6" t="n">
        <v>67.2</v>
      </c>
      <c r="M22" s="6" t="n">
        <v>1.51</v>
      </c>
      <c r="N22" s="6" t="n">
        <v>1.45</v>
      </c>
    </row>
    <row collapsed="false" customFormat="false" customHeight="false" hidden="false" ht="12.1" outlineLevel="0" r="23">
      <c r="A23" s="38" t="n">
        <v>44103</v>
      </c>
      <c r="B23" s="17" t="s">
        <v>517</v>
      </c>
      <c r="C23" s="17" t="s">
        <v>71</v>
      </c>
      <c r="D23" s="17" t="s">
        <v>72</v>
      </c>
      <c r="E23" s="7" t="n">
        <v>40</v>
      </c>
      <c r="F23" s="17" t="s">
        <v>19</v>
      </c>
      <c r="G23" s="6" t="n">
        <v>2.5</v>
      </c>
      <c r="H23" s="6" t="n">
        <v>115.8</v>
      </c>
      <c r="I23" s="6" t="n">
        <v>100.36</v>
      </c>
      <c r="J23" s="6" t="n">
        <v>13</v>
      </c>
      <c r="K23" s="6" t="n">
        <v>100</v>
      </c>
      <c r="L23" s="6" t="n">
        <v>87</v>
      </c>
      <c r="M23" s="6" t="n">
        <v>2.17</v>
      </c>
      <c r="N23" s="6" t="n">
        <v>1.88</v>
      </c>
    </row>
    <row collapsed="false" customFormat="false" customHeight="false" hidden="false" ht="12.1" outlineLevel="0" r="24">
      <c r="A24" s="38" t="n">
        <v>44103</v>
      </c>
      <c r="B24" s="17" t="s">
        <v>517</v>
      </c>
      <c r="C24" s="17" t="s">
        <v>283</v>
      </c>
      <c r="D24" s="17" t="s">
        <v>365</v>
      </c>
      <c r="E24" s="7" t="n">
        <v>2</v>
      </c>
      <c r="F24" s="17" t="s">
        <v>53</v>
      </c>
      <c r="G24" s="6" t="n">
        <v>19.6678</v>
      </c>
      <c r="H24" s="6" t="n">
        <v>18.33</v>
      </c>
      <c r="I24" s="6" t="n">
        <v>1399.95</v>
      </c>
      <c r="J24" s="6" t="n">
        <v>0.15</v>
      </c>
      <c r="K24" s="6" t="n">
        <v>39.3357</v>
      </c>
      <c r="L24" s="6" t="n">
        <v>27.53</v>
      </c>
      <c r="M24" s="6" t="n">
        <v>0.98</v>
      </c>
      <c r="N24" s="6" t="n">
        <v>0.95</v>
      </c>
    </row>
    <row collapsed="false" customFormat="false" customHeight="false" hidden="false" ht="12.1" outlineLevel="0" r="25">
      <c r="A25" s="38" t="n">
        <v>44109</v>
      </c>
      <c r="B25" s="17" t="s">
        <v>517</v>
      </c>
      <c r="C25" s="17" t="s">
        <v>276</v>
      </c>
      <c r="D25" s="17" t="s">
        <v>525</v>
      </c>
      <c r="E25" s="7" t="n">
        <v>30000</v>
      </c>
      <c r="F25" s="17" t="s">
        <v>19</v>
      </c>
      <c r="G25" s="6" t="n">
        <v>0.0008</v>
      </c>
      <c r="H25" s="6" t="n">
        <v>0.03375</v>
      </c>
      <c r="I25" s="6" t="n">
        <v>0.04</v>
      </c>
      <c r="J25" s="6" t="n">
        <v>3</v>
      </c>
      <c r="K25" s="6" t="n">
        <v>23.2035</v>
      </c>
      <c r="L25" s="6" t="n">
        <v>20.2</v>
      </c>
      <c r="M25" s="6" t="n">
        <v>1.88</v>
      </c>
      <c r="N25" s="6" t="n">
        <v>2</v>
      </c>
    </row>
    <row collapsed="false" customFormat="false" customHeight="false" hidden="false" ht="12.1" outlineLevel="0" r="26">
      <c r="A26" s="38" t="n">
        <v>44109</v>
      </c>
      <c r="B26" s="17" t="s">
        <v>517</v>
      </c>
      <c r="C26" s="17" t="s">
        <v>21</v>
      </c>
      <c r="D26" s="17" t="s">
        <v>22</v>
      </c>
      <c r="E26" s="7" t="n">
        <v>450</v>
      </c>
      <c r="F26" s="17" t="s">
        <v>19</v>
      </c>
      <c r="G26" s="6" t="n">
        <v>18.7</v>
      </c>
      <c r="H26" s="6" t="n">
        <v>208.89</v>
      </c>
      <c r="I26" s="6" t="n">
        <v>228.04</v>
      </c>
      <c r="J26" s="6" t="n">
        <v>1094</v>
      </c>
      <c r="K26" s="6" t="n">
        <v>8415</v>
      </c>
      <c r="L26" s="6" t="n">
        <v>7321</v>
      </c>
      <c r="M26" s="6" t="n">
        <v>7.13</v>
      </c>
      <c r="N26" s="6" t="n">
        <v>7.79</v>
      </c>
    </row>
    <row collapsed="false" customFormat="false" customHeight="false" hidden="false" ht="12.1" outlineLevel="0" r="27">
      <c r="A27" s="38" t="n">
        <v>44116</v>
      </c>
      <c r="B27" s="17" t="s">
        <v>517</v>
      </c>
      <c r="C27" s="17" t="s">
        <v>285</v>
      </c>
      <c r="D27" s="17" t="s">
        <v>520</v>
      </c>
      <c r="E27" s="7" t="n">
        <v>4</v>
      </c>
      <c r="F27" s="17" t="s">
        <v>19</v>
      </c>
      <c r="G27" s="6" t="n">
        <v>20</v>
      </c>
      <c r="H27" s="6" t="n">
        <v>869.6</v>
      </c>
      <c r="I27" s="6" t="n">
        <v>677.78</v>
      </c>
      <c r="J27" s="6" t="n">
        <v>10</v>
      </c>
      <c r="K27" s="6" t="n">
        <v>80</v>
      </c>
      <c r="L27" s="6" t="n">
        <v>70</v>
      </c>
      <c r="M27" s="6" t="n">
        <v>2.58</v>
      </c>
      <c r="N27" s="6" t="n">
        <v>2.01</v>
      </c>
    </row>
    <row collapsed="false" customFormat="false" customHeight="false" hidden="false" ht="12.1" outlineLevel="0" r="28">
      <c r="A28" s="38" t="n">
        <v>44116</v>
      </c>
      <c r="B28" s="17" t="s">
        <v>517</v>
      </c>
      <c r="C28" s="17" t="s">
        <v>275</v>
      </c>
      <c r="D28" s="17" t="s">
        <v>526</v>
      </c>
      <c r="E28" s="7" t="n">
        <v>1</v>
      </c>
      <c r="F28" s="17" t="s">
        <v>19</v>
      </c>
      <c r="G28" s="6" t="n">
        <v>9.94</v>
      </c>
      <c r="H28" s="6" t="n">
        <v>453.6</v>
      </c>
      <c r="I28" s="6" t="n">
        <v>605.91</v>
      </c>
      <c r="J28" s="6" t="n">
        <v>1</v>
      </c>
      <c r="K28" s="6" t="n">
        <v>9.94</v>
      </c>
      <c r="L28" s="6" t="n">
        <v>8.94</v>
      </c>
      <c r="M28" s="6" t="n">
        <v>1.48</v>
      </c>
      <c r="N28" s="6" t="n">
        <v>1.97</v>
      </c>
    </row>
    <row collapsed="false" customFormat="false" customHeight="false" hidden="false" ht="12.1" outlineLevel="0" r="29">
      <c r="A29" s="38" t="n">
        <v>44116</v>
      </c>
      <c r="B29" s="17" t="s">
        <v>517</v>
      </c>
      <c r="C29" s="17" t="s">
        <v>303</v>
      </c>
      <c r="D29" s="17" t="s">
        <v>527</v>
      </c>
      <c r="E29" s="7" t="n">
        <v>10</v>
      </c>
      <c r="F29" s="17" t="s">
        <v>19</v>
      </c>
      <c r="G29" s="6" t="n">
        <v>8.93</v>
      </c>
      <c r="H29" s="6" t="n">
        <v>330.8</v>
      </c>
      <c r="I29" s="6" t="n">
        <v>320.61</v>
      </c>
      <c r="J29" s="6" t="n">
        <v>12</v>
      </c>
      <c r="K29" s="6" t="n">
        <v>89.3</v>
      </c>
      <c r="L29" s="6" t="n">
        <v>77.3</v>
      </c>
      <c r="M29" s="6" t="n">
        <v>2.41</v>
      </c>
      <c r="N29" s="6" t="n">
        <v>2.34</v>
      </c>
    </row>
    <row collapsed="false" customFormat="false" customHeight="false" hidden="false" ht="12.1" outlineLevel="0" r="30">
      <c r="A30" s="38" t="n">
        <v>44116</v>
      </c>
      <c r="B30" s="17" t="s">
        <v>517</v>
      </c>
      <c r="C30" s="17" t="s">
        <v>42</v>
      </c>
      <c r="D30" s="17" t="s">
        <v>43</v>
      </c>
      <c r="E30" s="7" t="n">
        <v>2</v>
      </c>
      <c r="F30" s="17" t="s">
        <v>19</v>
      </c>
      <c r="G30" s="6" t="n">
        <v>11.82</v>
      </c>
      <c r="H30" s="6" t="n">
        <v>1099.8</v>
      </c>
      <c r="I30" s="6" t="n">
        <v>1077.89</v>
      </c>
      <c r="J30" s="6" t="n">
        <v>3</v>
      </c>
      <c r="K30" s="6" t="n">
        <v>23.64</v>
      </c>
      <c r="L30" s="6" t="n">
        <v>20.64</v>
      </c>
      <c r="M30" s="6" t="n">
        <v>0.96</v>
      </c>
      <c r="N30" s="6" t="n">
        <v>0.94</v>
      </c>
    </row>
    <row collapsed="false" customFormat="false" customHeight="false" hidden="false" ht="12.1" outlineLevel="0" r="31">
      <c r="A31" s="38" t="n">
        <v>44116</v>
      </c>
      <c r="B31" s="17" t="s">
        <v>517</v>
      </c>
      <c r="C31" s="17" t="s">
        <v>33</v>
      </c>
      <c r="D31" s="17" t="s">
        <v>34</v>
      </c>
      <c r="E31" s="7" t="n">
        <v>30</v>
      </c>
      <c r="F31" s="17" t="s">
        <v>19</v>
      </c>
      <c r="G31" s="6" t="n">
        <v>4.75</v>
      </c>
      <c r="H31" s="6" t="n">
        <v>173.28</v>
      </c>
      <c r="I31" s="6" t="n">
        <v>140.78</v>
      </c>
      <c r="J31" s="6" t="n">
        <v>19</v>
      </c>
      <c r="K31" s="6" t="n">
        <v>142.5</v>
      </c>
      <c r="L31" s="6" t="n">
        <v>123.5</v>
      </c>
      <c r="M31" s="6" t="n">
        <v>2.92</v>
      </c>
      <c r="N31" s="6" t="n">
        <v>2.38</v>
      </c>
    </row>
    <row collapsed="false" customFormat="false" customHeight="false" hidden="false" ht="12.1" outlineLevel="0" r="32">
      <c r="A32" s="38" t="n">
        <v>44119</v>
      </c>
      <c r="B32" s="17" t="s">
        <v>517</v>
      </c>
      <c r="C32" s="17" t="s">
        <v>16</v>
      </c>
      <c r="D32" s="17" t="s">
        <v>18</v>
      </c>
      <c r="E32" s="7" t="n">
        <v>1</v>
      </c>
      <c r="F32" s="17" t="s">
        <v>19</v>
      </c>
      <c r="G32" s="6" t="n">
        <v>33</v>
      </c>
      <c r="H32" s="6" t="n">
        <v>2790</v>
      </c>
      <c r="I32" s="6" t="n">
        <v>2620.84</v>
      </c>
      <c r="J32" s="6" t="n">
        <v>4</v>
      </c>
      <c r="K32" s="6" t="n">
        <v>33</v>
      </c>
      <c r="L32" s="6" t="n">
        <v>29</v>
      </c>
      <c r="M32" s="6" t="n">
        <v>1.11</v>
      </c>
      <c r="N32" s="6" t="n">
        <v>1.04</v>
      </c>
    </row>
    <row collapsed="false" customFormat="false" customHeight="false" hidden="false" ht="12.1" outlineLevel="0" r="33">
      <c r="A33" s="38" t="n">
        <v>44155</v>
      </c>
      <c r="B33" s="17" t="s">
        <v>517</v>
      </c>
      <c r="C33" s="17" t="s">
        <v>75</v>
      </c>
      <c r="D33" s="17" t="s">
        <v>76</v>
      </c>
      <c r="E33" s="7" t="n">
        <v>10</v>
      </c>
      <c r="F33" s="17" t="s">
        <v>19</v>
      </c>
      <c r="G33" s="6" t="n">
        <v>30</v>
      </c>
      <c r="H33" s="6" t="n">
        <v>718.5</v>
      </c>
      <c r="I33" s="6" t="n">
        <v>352.76</v>
      </c>
      <c r="J33" s="6" t="n">
        <v>39</v>
      </c>
      <c r="K33" s="6" t="n">
        <v>300</v>
      </c>
      <c r="L33" s="6" t="n">
        <v>261</v>
      </c>
      <c r="M33" s="6" t="n">
        <v>7.4</v>
      </c>
      <c r="N33" s="6" t="n">
        <v>3.63</v>
      </c>
    </row>
    <row collapsed="false" customFormat="false" customHeight="false" hidden="false" ht="12.1" outlineLevel="0" r="34">
      <c r="A34" s="38" t="n">
        <v>44173</v>
      </c>
      <c r="B34" s="17" t="s">
        <v>517</v>
      </c>
      <c r="C34" s="17" t="s">
        <v>24</v>
      </c>
      <c r="D34" s="17" t="s">
        <v>25</v>
      </c>
      <c r="E34" s="7" t="n">
        <v>6</v>
      </c>
      <c r="F34" s="17" t="s">
        <v>19</v>
      </c>
      <c r="G34" s="6" t="n">
        <v>37.34</v>
      </c>
      <c r="H34" s="6" t="n">
        <v>1165.8</v>
      </c>
      <c r="I34" s="6" t="n">
        <v>930.87</v>
      </c>
      <c r="J34" s="6" t="n">
        <v>29</v>
      </c>
      <c r="K34" s="6" t="n">
        <v>224.04</v>
      </c>
      <c r="L34" s="6" t="n">
        <v>195.04</v>
      </c>
      <c r="M34" s="6" t="n">
        <v>3.49</v>
      </c>
      <c r="N34" s="6" t="n">
        <v>2.79</v>
      </c>
    </row>
    <row collapsed="false" customFormat="false" customHeight="false" hidden="false" ht="12.1" outlineLevel="0" r="35">
      <c r="A35" s="38" t="n">
        <v>44183</v>
      </c>
      <c r="B35" s="17" t="s">
        <v>517</v>
      </c>
      <c r="C35" s="17" t="s">
        <v>39</v>
      </c>
      <c r="D35" s="17" t="s">
        <v>40</v>
      </c>
      <c r="E35" s="7" t="n">
        <v>1</v>
      </c>
      <c r="F35" s="17" t="s">
        <v>19</v>
      </c>
      <c r="G35" s="6" t="n">
        <v>46</v>
      </c>
      <c r="H35" s="6" t="n">
        <v>5140</v>
      </c>
      <c r="I35" s="6" t="n">
        <v>5109.28</v>
      </c>
      <c r="J35" s="6" t="n">
        <v>6</v>
      </c>
      <c r="K35" s="6" t="n">
        <v>46</v>
      </c>
      <c r="L35" s="6" t="n">
        <v>40</v>
      </c>
      <c r="M35" s="6" t="n">
        <v>0.78</v>
      </c>
      <c r="N35" s="6" t="n">
        <v>0.78</v>
      </c>
    </row>
    <row collapsed="false" customFormat="false" customHeight="false" hidden="false" ht="12.1" outlineLevel="0" r="36">
      <c r="A36" s="38" t="n">
        <v>44183</v>
      </c>
      <c r="B36" s="17" t="s">
        <v>517</v>
      </c>
      <c r="C36" s="17" t="s">
        <v>67</v>
      </c>
      <c r="D36" s="17" t="s">
        <v>68</v>
      </c>
      <c r="E36" s="7" t="n">
        <v>1</v>
      </c>
      <c r="F36" s="17" t="s">
        <v>19</v>
      </c>
      <c r="G36" s="6" t="n">
        <v>73.645</v>
      </c>
      <c r="H36" s="6" t="n">
        <v>2740</v>
      </c>
      <c r="I36" s="6" t="n">
        <v>2795.9</v>
      </c>
      <c r="J36" s="6" t="n">
        <v>10</v>
      </c>
      <c r="K36" s="6" t="n">
        <v>73.645</v>
      </c>
      <c r="L36" s="6" t="n">
        <v>63.65</v>
      </c>
      <c r="M36" s="6" t="n">
        <v>2.28</v>
      </c>
      <c r="N36" s="6" t="n">
        <v>2.32</v>
      </c>
    </row>
    <row collapsed="false" customFormat="false" customHeight="false" hidden="false" ht="12.1" outlineLevel="0" r="37">
      <c r="A37" s="38" t="n">
        <v>44185</v>
      </c>
      <c r="B37" s="17" t="s">
        <v>517</v>
      </c>
      <c r="C37" s="17" t="s">
        <v>306</v>
      </c>
      <c r="D37" s="17" t="s">
        <v>528</v>
      </c>
      <c r="E37" s="7" t="n">
        <v>1000</v>
      </c>
      <c r="F37" s="17" t="s">
        <v>19</v>
      </c>
      <c r="G37" s="6" t="n">
        <v>0.111</v>
      </c>
      <c r="H37" s="6" t="n">
        <v>2.775</v>
      </c>
      <c r="I37" s="6" t="n">
        <v>2.84</v>
      </c>
      <c r="J37" s="6" t="n">
        <v>14</v>
      </c>
      <c r="K37" s="6" t="n">
        <v>111.0253</v>
      </c>
      <c r="L37" s="6" t="n">
        <v>97.03</v>
      </c>
      <c r="M37" s="6" t="n">
        <v>3.41</v>
      </c>
      <c r="N37" s="6" t="n">
        <v>3.5</v>
      </c>
    </row>
    <row collapsed="false" customFormat="false" customHeight="false" hidden="false" ht="12.1" outlineLevel="0" r="38">
      <c r="A38" s="38" t="n">
        <v>44189</v>
      </c>
      <c r="B38" s="17" t="s">
        <v>517</v>
      </c>
      <c r="C38" s="17" t="s">
        <v>295</v>
      </c>
      <c r="D38" s="17" t="s">
        <v>529</v>
      </c>
      <c r="E38" s="7" t="n">
        <v>1</v>
      </c>
      <c r="F38" s="17" t="s">
        <v>19</v>
      </c>
      <c r="G38" s="6" t="n">
        <v>623.35</v>
      </c>
      <c r="H38" s="6" t="n">
        <v>23220</v>
      </c>
      <c r="I38" s="6" t="n">
        <v>19548.47</v>
      </c>
      <c r="J38" s="6" t="n">
        <v>81</v>
      </c>
      <c r="K38" s="6" t="n">
        <v>623.35</v>
      </c>
      <c r="L38" s="6" t="n">
        <v>542.35</v>
      </c>
      <c r="M38" s="6" t="n">
        <v>2.77</v>
      </c>
      <c r="N38" s="6" t="n">
        <v>2.34</v>
      </c>
    </row>
    <row collapsed="false" customFormat="false" customHeight="false" hidden="false" ht="12.1" outlineLevel="0" r="39">
      <c r="A39" s="38" t="n">
        <v>44190</v>
      </c>
      <c r="B39" s="17" t="s">
        <v>517</v>
      </c>
      <c r="C39" s="17" t="s">
        <v>16</v>
      </c>
      <c r="D39" s="17" t="s">
        <v>18</v>
      </c>
      <c r="E39" s="7" t="n">
        <v>1</v>
      </c>
      <c r="F39" s="17" t="s">
        <v>19</v>
      </c>
      <c r="G39" s="6" t="n">
        <v>123</v>
      </c>
      <c r="H39" s="6" t="n">
        <v>3111</v>
      </c>
      <c r="I39" s="6" t="n">
        <v>2620.84</v>
      </c>
      <c r="J39" s="6" t="n">
        <v>16</v>
      </c>
      <c r="K39" s="6" t="n">
        <v>123</v>
      </c>
      <c r="L39" s="6" t="n">
        <v>107</v>
      </c>
      <c r="M39" s="6" t="n">
        <v>4.08</v>
      </c>
      <c r="N39" s="6" t="n">
        <v>3.44</v>
      </c>
    </row>
    <row collapsed="false" customFormat="false" customHeight="false" hidden="false" ht="12.1" outlineLevel="0" r="40">
      <c r="A40" s="38" t="n">
        <v>44193</v>
      </c>
      <c r="B40" s="17" t="s">
        <v>517</v>
      </c>
      <c r="C40" s="17" t="s">
        <v>71</v>
      </c>
      <c r="D40" s="17" t="s">
        <v>72</v>
      </c>
      <c r="E40" s="7" t="n">
        <v>40</v>
      </c>
      <c r="F40" s="17" t="s">
        <v>19</v>
      </c>
      <c r="G40" s="6" t="n">
        <v>5.08</v>
      </c>
      <c r="H40" s="6" t="n">
        <v>139.68</v>
      </c>
      <c r="I40" s="6" t="n">
        <v>100.36</v>
      </c>
      <c r="J40" s="6" t="n">
        <v>26</v>
      </c>
      <c r="K40" s="6" t="n">
        <v>203.2</v>
      </c>
      <c r="L40" s="6" t="n">
        <v>177.2</v>
      </c>
      <c r="M40" s="6" t="n">
        <v>4.41</v>
      </c>
      <c r="N40" s="6" t="n">
        <v>3.17</v>
      </c>
    </row>
    <row collapsed="false" customFormat="false" customHeight="false" hidden="false" ht="12.1" outlineLevel="0" r="41">
      <c r="A41" s="38" t="n">
        <v>44194</v>
      </c>
      <c r="B41" s="17" t="s">
        <v>517</v>
      </c>
      <c r="C41" s="17" t="s">
        <v>33</v>
      </c>
      <c r="D41" s="17" t="s">
        <v>34</v>
      </c>
      <c r="E41" s="7" t="n">
        <v>50</v>
      </c>
      <c r="F41" s="17" t="s">
        <v>19</v>
      </c>
      <c r="G41" s="6" t="n">
        <v>6.43</v>
      </c>
      <c r="H41" s="6" t="n">
        <v>209.8</v>
      </c>
      <c r="I41" s="6" t="n">
        <v>159.53</v>
      </c>
      <c r="J41" s="6" t="n">
        <v>42</v>
      </c>
      <c r="K41" s="6" t="n">
        <v>321.5</v>
      </c>
      <c r="L41" s="6" t="n">
        <v>279.5</v>
      </c>
      <c r="M41" s="6" t="n">
        <v>3.5</v>
      </c>
      <c r="N41" s="6" t="n">
        <v>2.66</v>
      </c>
    </row>
    <row collapsed="false" customFormat="false" customHeight="false" hidden="false" ht="12.1" outlineLevel="0" r="42">
      <c r="A42" s="38" t="n">
        <v>44204</v>
      </c>
      <c r="B42" s="17" t="s">
        <v>517</v>
      </c>
      <c r="C42" s="17" t="s">
        <v>65</v>
      </c>
      <c r="D42" s="17" t="s">
        <v>66</v>
      </c>
      <c r="E42" s="7" t="n">
        <v>1</v>
      </c>
      <c r="F42" s="17" t="s">
        <v>19</v>
      </c>
      <c r="G42" s="6" t="n">
        <v>245.31</v>
      </c>
      <c r="H42" s="6" t="n">
        <v>5478</v>
      </c>
      <c r="I42" s="6" t="n">
        <v>4229.65</v>
      </c>
      <c r="J42" s="6" t="n">
        <v>32</v>
      </c>
      <c r="K42" s="6" t="n">
        <v>245.31</v>
      </c>
      <c r="L42" s="6" t="n">
        <v>213.31</v>
      </c>
      <c r="M42" s="6" t="n">
        <v>5.04</v>
      </c>
      <c r="N42" s="6" t="n">
        <v>3.89</v>
      </c>
    </row>
    <row collapsed="false" customFormat="false" customHeight="false" hidden="false" ht="12.1" outlineLevel="0" r="43">
      <c r="A43" s="38" t="n">
        <v>44237</v>
      </c>
      <c r="B43" s="17" t="s">
        <v>517</v>
      </c>
      <c r="C43" s="17" t="s">
        <v>312</v>
      </c>
      <c r="D43" s="17" t="s">
        <v>479</v>
      </c>
      <c r="E43" s="7" t="n">
        <v>1</v>
      </c>
      <c r="F43" s="17" t="s">
        <v>53</v>
      </c>
      <c r="G43" s="6" t="n">
        <v>3.706</v>
      </c>
      <c r="H43" s="6" t="n">
        <v>8.4593</v>
      </c>
      <c r="I43" s="6" t="n">
        <v>668.49</v>
      </c>
      <c r="J43" s="6" t="n">
        <v>0.02</v>
      </c>
      <c r="K43" s="6" t="n">
        <v>3.706</v>
      </c>
      <c r="L43" s="6" t="n">
        <v>2.22</v>
      </c>
      <c r="M43" s="6" t="n">
        <v>0.33</v>
      </c>
      <c r="N43" s="6" t="n">
        <v>0.35</v>
      </c>
    </row>
    <row collapsed="false" customFormat="false" customHeight="false" hidden="false" ht="12.1" outlineLevel="0" r="44">
      <c r="A44" s="38" t="n">
        <v>44238</v>
      </c>
      <c r="B44" s="17" t="s">
        <v>517</v>
      </c>
      <c r="C44" s="17" t="s">
        <v>312</v>
      </c>
      <c r="D44" s="17" t="s">
        <v>479</v>
      </c>
      <c r="E44" s="7" t="n">
        <v>1</v>
      </c>
      <c r="F44" s="17" t="s">
        <v>53</v>
      </c>
      <c r="G44" s="6" t="n">
        <v>3.6926</v>
      </c>
      <c r="H44" s="6" t="n">
        <v>8.34</v>
      </c>
      <c r="I44" s="6" t="n">
        <v>668.49</v>
      </c>
      <c r="J44" s="6" t="n">
        <v>0.02</v>
      </c>
      <c r="K44" s="6" t="n">
        <v>3.6926</v>
      </c>
      <c r="L44" s="6" t="n">
        <v>2.22</v>
      </c>
      <c r="M44" s="6" t="n">
        <v>0.33</v>
      </c>
      <c r="N44" s="6" t="n">
        <v>0.36</v>
      </c>
    </row>
    <row collapsed="false" customFormat="false" customHeight="false" hidden="false" ht="12.1" outlineLevel="0" r="45">
      <c r="A45" s="38" t="n">
        <v>44291</v>
      </c>
      <c r="B45" s="17" t="s">
        <v>517</v>
      </c>
      <c r="C45" s="17" t="s">
        <v>27</v>
      </c>
      <c r="D45" s="17" t="s">
        <v>28</v>
      </c>
      <c r="E45" s="7" t="n">
        <v>4</v>
      </c>
      <c r="F45" s="17" t="s">
        <v>19</v>
      </c>
      <c r="G45" s="6" t="n">
        <v>134</v>
      </c>
      <c r="H45" s="6" t="n">
        <v>2307</v>
      </c>
      <c r="I45" s="6" t="n">
        <v>2428.72</v>
      </c>
      <c r="J45" s="6" t="n">
        <v>70</v>
      </c>
      <c r="K45" s="6" t="n">
        <v>536</v>
      </c>
      <c r="L45" s="6" t="n">
        <v>466</v>
      </c>
      <c r="M45" s="6" t="n">
        <v>4.8</v>
      </c>
      <c r="N45" s="6" t="n">
        <v>5.05</v>
      </c>
    </row>
    <row collapsed="false" customFormat="false" customHeight="false" hidden="false" ht="12.1" outlineLevel="0" r="46">
      <c r="A46" s="38" t="n">
        <v>44313</v>
      </c>
      <c r="B46" s="17" t="s">
        <v>517</v>
      </c>
      <c r="C46" s="17" t="s">
        <v>304</v>
      </c>
      <c r="D46" s="17" t="s">
        <v>530</v>
      </c>
      <c r="E46" s="7" t="n">
        <v>40</v>
      </c>
      <c r="F46" s="17" t="s">
        <v>19</v>
      </c>
      <c r="G46" s="6" t="n">
        <v>0.73</v>
      </c>
      <c r="H46" s="6" t="n">
        <v>92.85</v>
      </c>
      <c r="I46" s="6" t="n">
        <v>94.41</v>
      </c>
      <c r="J46" s="6" t="n">
        <v>4</v>
      </c>
      <c r="K46" s="6" t="n">
        <v>29.2</v>
      </c>
      <c r="L46" s="6" t="n">
        <v>25.2</v>
      </c>
      <c r="M46" s="6" t="n">
        <v>0.67</v>
      </c>
      <c r="N46" s="6" t="n">
        <v>0.68</v>
      </c>
    </row>
    <row collapsed="false" customFormat="false" customHeight="false" hidden="false" ht="12.1" outlineLevel="0" r="47">
      <c r="A47" s="38" t="n">
        <v>44323</v>
      </c>
      <c r="B47" s="17" t="s">
        <v>517</v>
      </c>
      <c r="C47" s="17" t="s">
        <v>42</v>
      </c>
      <c r="D47" s="17" t="s">
        <v>43</v>
      </c>
      <c r="E47" s="7" t="n">
        <v>5</v>
      </c>
      <c r="F47" s="17" t="s">
        <v>19</v>
      </c>
      <c r="G47" s="6" t="n">
        <v>23.74</v>
      </c>
      <c r="H47" s="6" t="n">
        <v>1419.6</v>
      </c>
      <c r="I47" s="6" t="n">
        <v>1227.59</v>
      </c>
      <c r="J47" s="6" t="n">
        <v>15</v>
      </c>
      <c r="K47" s="6" t="n">
        <v>118.7</v>
      </c>
      <c r="L47" s="6" t="n">
        <v>103.7</v>
      </c>
      <c r="M47" s="6" t="n">
        <v>1.69</v>
      </c>
      <c r="N47" s="6" t="n">
        <v>1.46</v>
      </c>
    </row>
    <row collapsed="false" customFormat="false" customHeight="false" hidden="false" ht="12.1" outlineLevel="0" r="48">
      <c r="A48" s="38" t="n">
        <v>44327</v>
      </c>
      <c r="B48" s="17" t="s">
        <v>517</v>
      </c>
      <c r="C48" s="17" t="s">
        <v>33</v>
      </c>
      <c r="D48" s="17" t="s">
        <v>34</v>
      </c>
      <c r="E48" s="7" t="n">
        <v>110</v>
      </c>
      <c r="F48" s="17" t="s">
        <v>19</v>
      </c>
      <c r="G48" s="6" t="n">
        <v>7.25</v>
      </c>
      <c r="H48" s="6" t="n">
        <v>272.86</v>
      </c>
      <c r="I48" s="6" t="n">
        <v>195.1</v>
      </c>
      <c r="J48" s="6" t="n">
        <v>104</v>
      </c>
      <c r="K48" s="6" t="n">
        <v>797.5</v>
      </c>
      <c r="L48" s="6" t="n">
        <v>693.5</v>
      </c>
      <c r="M48" s="6" t="n">
        <v>3.23</v>
      </c>
      <c r="N48" s="6" t="n">
        <v>2.31</v>
      </c>
    </row>
    <row collapsed="false" customFormat="false" customHeight="false" hidden="false" ht="12.1" outlineLevel="0" r="49">
      <c r="A49" s="38" t="n">
        <v>44328</v>
      </c>
      <c r="B49" s="17" t="s">
        <v>517</v>
      </c>
      <c r="C49" s="17" t="s">
        <v>21</v>
      </c>
      <c r="D49" s="17" t="s">
        <v>22</v>
      </c>
      <c r="E49" s="7" t="n">
        <v>80</v>
      </c>
      <c r="F49" s="17" t="s">
        <v>19</v>
      </c>
      <c r="G49" s="6" t="n">
        <v>18.7</v>
      </c>
      <c r="H49" s="6" t="n">
        <v>302.02</v>
      </c>
      <c r="I49" s="6" t="n">
        <v>261.1</v>
      </c>
      <c r="J49" s="6" t="n">
        <v>194</v>
      </c>
      <c r="K49" s="6" t="n">
        <v>1496</v>
      </c>
      <c r="L49" s="6" t="n">
        <v>1302</v>
      </c>
      <c r="M49" s="6" t="n">
        <v>6.23</v>
      </c>
      <c r="N49" s="6" t="n">
        <v>5.39</v>
      </c>
    </row>
    <row collapsed="false" customFormat="false" customHeight="false" hidden="false" ht="12.1" outlineLevel="0" r="50">
      <c r="A50" s="38" t="n">
        <v>44330</v>
      </c>
      <c r="B50" s="17" t="s">
        <v>517</v>
      </c>
      <c r="C50" s="17" t="s">
        <v>36</v>
      </c>
      <c r="D50" s="17" t="s">
        <v>37</v>
      </c>
      <c r="E50" s="7" t="n">
        <v>40</v>
      </c>
      <c r="F50" s="17" t="s">
        <v>19</v>
      </c>
      <c r="G50" s="6" t="n">
        <v>9.45</v>
      </c>
      <c r="H50" s="6" t="n">
        <v>175.35</v>
      </c>
      <c r="I50" s="6" t="n">
        <v>133.43</v>
      </c>
      <c r="J50" s="6" t="n">
        <v>49</v>
      </c>
      <c r="K50" s="6" t="n">
        <v>378</v>
      </c>
      <c r="L50" s="6" t="n">
        <v>329</v>
      </c>
      <c r="M50" s="6" t="n">
        <v>6.16</v>
      </c>
      <c r="N50" s="6" t="n">
        <v>4.69</v>
      </c>
    </row>
    <row collapsed="false" customFormat="false" customHeight="false" hidden="false" ht="12.1" outlineLevel="0" r="51">
      <c r="A51" s="38" t="n">
        <v>44334</v>
      </c>
      <c r="B51" s="17" t="s">
        <v>517</v>
      </c>
      <c r="C51" s="17" t="s">
        <v>75</v>
      </c>
      <c r="D51" s="17" t="s">
        <v>76</v>
      </c>
      <c r="E51" s="7" t="n">
        <v>10</v>
      </c>
      <c r="F51" s="17" t="s">
        <v>19</v>
      </c>
      <c r="G51" s="6" t="n">
        <v>38</v>
      </c>
      <c r="H51" s="6" t="n">
        <v>637.1</v>
      </c>
      <c r="I51" s="6" t="n">
        <v>352.76</v>
      </c>
      <c r="J51" s="6" t="n">
        <v>49</v>
      </c>
      <c r="K51" s="6" t="n">
        <v>380</v>
      </c>
      <c r="L51" s="6" t="n">
        <v>331</v>
      </c>
      <c r="M51" s="6" t="n">
        <v>9.38</v>
      </c>
      <c r="N51" s="6" t="n">
        <v>5.2</v>
      </c>
    </row>
    <row collapsed="false" customFormat="false" customHeight="false" hidden="false" ht="12.1" outlineLevel="0" r="52">
      <c r="A52" s="38" t="n">
        <v>44344</v>
      </c>
      <c r="B52" s="17" t="s">
        <v>517</v>
      </c>
      <c r="C52" s="17" t="s">
        <v>67</v>
      </c>
      <c r="D52" s="17" t="s">
        <v>68</v>
      </c>
      <c r="E52" s="7" t="n">
        <v>1</v>
      </c>
      <c r="F52" s="17" t="s">
        <v>19</v>
      </c>
      <c r="G52" s="6" t="n">
        <v>110.49</v>
      </c>
      <c r="H52" s="6" t="n">
        <v>2204</v>
      </c>
      <c r="I52" s="6" t="n">
        <v>2795.9</v>
      </c>
      <c r="J52" s="6" t="n">
        <v>14</v>
      </c>
      <c r="K52" s="6" t="n">
        <v>110.49</v>
      </c>
      <c r="L52" s="6" t="n">
        <v>96.49</v>
      </c>
      <c r="M52" s="6" t="n">
        <v>3.45</v>
      </c>
      <c r="N52" s="6" t="n">
        <v>4.38</v>
      </c>
    </row>
    <row collapsed="false" customFormat="false" customHeight="false" hidden="false" ht="12.1" outlineLevel="0" r="53">
      <c r="A53" s="38" t="n">
        <v>44348</v>
      </c>
      <c r="B53" s="17" t="s">
        <v>517</v>
      </c>
      <c r="C53" s="17" t="s">
        <v>24</v>
      </c>
      <c r="D53" s="17" t="s">
        <v>25</v>
      </c>
      <c r="E53" s="7" t="n">
        <v>18</v>
      </c>
      <c r="F53" s="17" t="s">
        <v>19</v>
      </c>
      <c r="G53" s="6" t="n">
        <v>46.77</v>
      </c>
      <c r="H53" s="6" t="n">
        <v>1695.2</v>
      </c>
      <c r="I53" s="6" t="n">
        <v>1367.72</v>
      </c>
      <c r="J53" s="6" t="n">
        <v>109</v>
      </c>
      <c r="K53" s="6" t="n">
        <v>841.86</v>
      </c>
      <c r="L53" s="6" t="n">
        <v>732.86</v>
      </c>
      <c r="M53" s="6" t="n">
        <v>2.98</v>
      </c>
      <c r="N53" s="6" t="n">
        <v>2.4</v>
      </c>
    </row>
    <row collapsed="false" customFormat="false" customHeight="false" hidden="false" ht="12.1" outlineLevel="0" r="54">
      <c r="A54" s="38" t="n">
        <v>44348</v>
      </c>
      <c r="B54" s="17" t="s">
        <v>517</v>
      </c>
      <c r="C54" s="17" t="s">
        <v>24</v>
      </c>
      <c r="D54" s="17" t="s">
        <v>25</v>
      </c>
      <c r="E54" s="7" t="n">
        <v>18</v>
      </c>
      <c r="F54" s="17" t="s">
        <v>19</v>
      </c>
      <c r="G54" s="6" t="n">
        <v>36.27</v>
      </c>
      <c r="H54" s="6" t="n">
        <v>1695.2</v>
      </c>
      <c r="I54" s="6" t="n">
        <v>1367.72</v>
      </c>
      <c r="J54" s="6" t="n">
        <v>85</v>
      </c>
      <c r="K54" s="6" t="n">
        <v>652.86</v>
      </c>
      <c r="L54" s="6" t="n">
        <v>567.86</v>
      </c>
      <c r="M54" s="6" t="n">
        <v>2.31</v>
      </c>
      <c r="N54" s="6" t="n">
        <v>1.86</v>
      </c>
    </row>
    <row collapsed="false" customFormat="false" customHeight="false" hidden="false" ht="12.1" outlineLevel="0" r="55">
      <c r="A55" s="38" t="n">
        <v>44354</v>
      </c>
      <c r="B55" s="17" t="s">
        <v>517</v>
      </c>
      <c r="C55" s="17" t="s">
        <v>16</v>
      </c>
      <c r="D55" s="17" t="s">
        <v>18</v>
      </c>
      <c r="E55" s="7" t="n">
        <v>5</v>
      </c>
      <c r="F55" s="17" t="s">
        <v>19</v>
      </c>
      <c r="G55" s="6" t="n">
        <v>63</v>
      </c>
      <c r="H55" s="6" t="n">
        <v>4764</v>
      </c>
      <c r="I55" s="6" t="n">
        <v>3716.34</v>
      </c>
      <c r="J55" s="6" t="n">
        <v>41</v>
      </c>
      <c r="K55" s="6" t="n">
        <v>315</v>
      </c>
      <c r="L55" s="6" t="n">
        <v>274</v>
      </c>
      <c r="M55" s="6" t="n">
        <v>1.47</v>
      </c>
      <c r="N55" s="6" t="n">
        <v>1.15</v>
      </c>
    </row>
    <row collapsed="false" customFormat="false" customHeight="false" hidden="false" ht="12.1" outlineLevel="0" r="56">
      <c r="A56" s="38" t="n">
        <v>44362</v>
      </c>
      <c r="B56" s="17" t="s">
        <v>517</v>
      </c>
      <c r="C56" s="17" t="s">
        <v>30</v>
      </c>
      <c r="D56" s="17" t="s">
        <v>31</v>
      </c>
      <c r="E56" s="7" t="n">
        <v>30000</v>
      </c>
      <c r="F56" s="17" t="s">
        <v>19</v>
      </c>
      <c r="G56" s="6" t="n">
        <v>0.0259</v>
      </c>
      <c r="H56" s="6" t="n">
        <v>0.2628</v>
      </c>
      <c r="I56" s="6" t="n">
        <v>0.23</v>
      </c>
      <c r="J56" s="6" t="n">
        <v>101</v>
      </c>
      <c r="K56" s="6" t="n">
        <v>777</v>
      </c>
      <c r="L56" s="6" t="n">
        <v>676</v>
      </c>
      <c r="M56" s="6" t="n">
        <v>9.65</v>
      </c>
      <c r="N56" s="6" t="n">
        <v>8.57</v>
      </c>
    </row>
    <row collapsed="false" customFormat="false" customHeight="false" hidden="false" ht="12.1" outlineLevel="0" r="57">
      <c r="A57" s="38" t="n">
        <v>44370</v>
      </c>
      <c r="B57" s="17" t="s">
        <v>517</v>
      </c>
      <c r="C57" s="17" t="s">
        <v>33</v>
      </c>
      <c r="D57" s="17" t="s">
        <v>34</v>
      </c>
      <c r="E57" s="7" t="n">
        <v>120</v>
      </c>
      <c r="F57" s="17" t="s">
        <v>19</v>
      </c>
      <c r="G57" s="6" t="n">
        <v>7.71</v>
      </c>
      <c r="H57" s="6" t="n">
        <v>246.7</v>
      </c>
      <c r="I57" s="6" t="n">
        <v>201.14</v>
      </c>
      <c r="J57" s="6" t="n">
        <v>120</v>
      </c>
      <c r="K57" s="6" t="n">
        <v>925.2</v>
      </c>
      <c r="L57" s="6" t="n">
        <v>805.2</v>
      </c>
      <c r="M57" s="6" t="n">
        <v>3.34</v>
      </c>
      <c r="N57" s="6" t="n">
        <v>2.72</v>
      </c>
    </row>
    <row collapsed="false" customFormat="false" customHeight="false" hidden="false" ht="12.1" outlineLevel="0" r="58">
      <c r="A58" s="38" t="n">
        <v>44372</v>
      </c>
      <c r="B58" s="17" t="s">
        <v>517</v>
      </c>
      <c r="C58" s="17" t="s">
        <v>65</v>
      </c>
      <c r="D58" s="17" t="s">
        <v>66</v>
      </c>
      <c r="E58" s="7" t="n">
        <v>1</v>
      </c>
      <c r="F58" s="17" t="s">
        <v>19</v>
      </c>
      <c r="G58" s="6" t="n">
        <v>245.31</v>
      </c>
      <c r="H58" s="6" t="n">
        <v>5324.5</v>
      </c>
      <c r="I58" s="6" t="n">
        <v>4229.65</v>
      </c>
      <c r="J58" s="6" t="n">
        <v>32</v>
      </c>
      <c r="K58" s="6" t="n">
        <v>245.31</v>
      </c>
      <c r="L58" s="6" t="n">
        <v>213.31</v>
      </c>
      <c r="M58" s="6" t="n">
        <v>5.04</v>
      </c>
      <c r="N58" s="6" t="n">
        <v>4.01</v>
      </c>
    </row>
    <row collapsed="false" customFormat="false" customHeight="false" hidden="false" ht="12.1" outlineLevel="0" r="59">
      <c r="A59" s="38" t="n">
        <v>44382</v>
      </c>
      <c r="B59" s="17" t="s">
        <v>517</v>
      </c>
      <c r="C59" s="17" t="s">
        <v>39</v>
      </c>
      <c r="D59" s="17" t="s">
        <v>40</v>
      </c>
      <c r="E59" s="7" t="n">
        <v>1</v>
      </c>
      <c r="F59" s="17" t="s">
        <v>19</v>
      </c>
      <c r="G59" s="6" t="n">
        <v>213</v>
      </c>
      <c r="H59" s="6" t="n">
        <v>6845</v>
      </c>
      <c r="I59" s="6" t="n">
        <v>5109.28</v>
      </c>
      <c r="J59" s="6" t="n">
        <v>28</v>
      </c>
      <c r="K59" s="6" t="n">
        <v>213</v>
      </c>
      <c r="L59" s="6" t="n">
        <v>185</v>
      </c>
      <c r="M59" s="6" t="n">
        <v>3.62</v>
      </c>
      <c r="N59" s="6" t="n">
        <v>2.7</v>
      </c>
    </row>
    <row collapsed="false" customFormat="false" customHeight="false" hidden="false" ht="12.1" outlineLevel="0" r="60">
      <c r="A60" s="38" t="n">
        <v>44382</v>
      </c>
      <c r="B60" s="17" t="s">
        <v>517</v>
      </c>
      <c r="C60" s="17" t="s">
        <v>16</v>
      </c>
      <c r="D60" s="17" t="s">
        <v>18</v>
      </c>
      <c r="E60" s="7" t="n">
        <v>5</v>
      </c>
      <c r="F60" s="17" t="s">
        <v>19</v>
      </c>
      <c r="G60" s="6" t="n">
        <v>105</v>
      </c>
      <c r="H60" s="6" t="n">
        <v>4819</v>
      </c>
      <c r="I60" s="6" t="n">
        <v>3716.34</v>
      </c>
      <c r="J60" s="6" t="n">
        <v>68</v>
      </c>
      <c r="K60" s="6" t="n">
        <v>525</v>
      </c>
      <c r="L60" s="6" t="n">
        <v>457</v>
      </c>
      <c r="M60" s="6" t="n">
        <v>2.46</v>
      </c>
      <c r="N60" s="6" t="n">
        <v>1.9</v>
      </c>
    </row>
    <row collapsed="false" customFormat="false" customHeight="false" hidden="false" ht="12.1" outlineLevel="0" r="61">
      <c r="A61" s="38" t="n">
        <v>44388</v>
      </c>
      <c r="B61" s="17" t="s">
        <v>517</v>
      </c>
      <c r="C61" s="17" t="s">
        <v>71</v>
      </c>
      <c r="D61" s="17" t="s">
        <v>72</v>
      </c>
      <c r="E61" s="7" t="n">
        <v>40</v>
      </c>
      <c r="F61" s="17" t="s">
        <v>19</v>
      </c>
      <c r="G61" s="6" t="n">
        <v>6.07</v>
      </c>
      <c r="H61" s="6" t="n">
        <v>143.7</v>
      </c>
      <c r="I61" s="6" t="n">
        <v>100.36</v>
      </c>
      <c r="J61" s="6" t="n">
        <v>32</v>
      </c>
      <c r="K61" s="6" t="n">
        <v>242.8</v>
      </c>
      <c r="L61" s="6" t="n">
        <v>210.8</v>
      </c>
      <c r="M61" s="6" t="n">
        <v>5.25</v>
      </c>
      <c r="N61" s="6" t="n">
        <v>3.67</v>
      </c>
    </row>
    <row collapsed="false" customFormat="false" customHeight="false" hidden="false" ht="12.1" outlineLevel="0" r="62">
      <c r="A62" s="38" t="n">
        <v>44389</v>
      </c>
      <c r="B62" s="17" t="s">
        <v>517</v>
      </c>
      <c r="C62" s="17" t="s">
        <v>48</v>
      </c>
      <c r="D62" s="17" t="s">
        <v>49</v>
      </c>
      <c r="E62" s="7" t="n">
        <v>600</v>
      </c>
      <c r="F62" s="17" t="s">
        <v>19</v>
      </c>
      <c r="G62" s="6" t="n">
        <v>0.06</v>
      </c>
      <c r="H62" s="6" t="n">
        <v>6.97</v>
      </c>
      <c r="I62" s="6" t="n">
        <v>10.48</v>
      </c>
      <c r="J62" s="6" t="n">
        <v>5</v>
      </c>
      <c r="K62" s="6" t="n">
        <v>36</v>
      </c>
      <c r="L62" s="6" t="n">
        <v>31</v>
      </c>
      <c r="M62" s="6" t="n">
        <v>0.49</v>
      </c>
      <c r="N62" s="6" t="n">
        <v>0.74</v>
      </c>
    </row>
    <row collapsed="false" customFormat="false" customHeight="false" hidden="false" ht="12.1" outlineLevel="0" r="63">
      <c r="A63" s="38" t="n">
        <v>44392</v>
      </c>
      <c r="B63" s="17" t="s">
        <v>517</v>
      </c>
      <c r="C63" s="17" t="s">
        <v>45</v>
      </c>
      <c r="D63" s="17" t="s">
        <v>46</v>
      </c>
      <c r="E63" s="7" t="n">
        <v>400</v>
      </c>
      <c r="F63" s="17" t="s">
        <v>19</v>
      </c>
      <c r="G63" s="6" t="n">
        <v>0.31</v>
      </c>
      <c r="H63" s="6" t="n">
        <v>30.07</v>
      </c>
      <c r="I63" s="6" t="n">
        <v>27.55</v>
      </c>
      <c r="J63" s="6" t="n">
        <v>16</v>
      </c>
      <c r="K63" s="6" t="n">
        <v>124</v>
      </c>
      <c r="L63" s="6" t="n">
        <v>108</v>
      </c>
      <c r="M63" s="6" t="n">
        <v>0.98</v>
      </c>
      <c r="N63" s="6" t="n">
        <v>0.9</v>
      </c>
    </row>
    <row collapsed="false" customFormat="false" customHeight="false" hidden="false" ht="12.1" outlineLevel="0" r="64">
      <c r="A64" s="38" t="n">
        <v>44392</v>
      </c>
      <c r="B64" s="17" t="s">
        <v>517</v>
      </c>
      <c r="C64" s="17" t="s">
        <v>69</v>
      </c>
      <c r="D64" s="17" t="s">
        <v>70</v>
      </c>
      <c r="E64" s="7" t="n">
        <v>20</v>
      </c>
      <c r="F64" s="17" t="s">
        <v>19</v>
      </c>
      <c r="G64" s="6" t="n">
        <v>12.55</v>
      </c>
      <c r="H64" s="6" t="n">
        <v>280.01</v>
      </c>
      <c r="I64" s="6" t="n">
        <v>184.63</v>
      </c>
      <c r="J64" s="6" t="n">
        <v>33</v>
      </c>
      <c r="K64" s="6" t="n">
        <v>251</v>
      </c>
      <c r="L64" s="6" t="n">
        <v>218</v>
      </c>
      <c r="M64" s="6" t="n">
        <v>5.9</v>
      </c>
      <c r="N64" s="6" t="n">
        <v>3.89</v>
      </c>
    </row>
    <row collapsed="false" customFormat="false" customHeight="false" hidden="false" ht="12.1" outlineLevel="0" r="65">
      <c r="A65" s="38" t="n">
        <v>44441</v>
      </c>
      <c r="B65" s="17" t="s">
        <v>517</v>
      </c>
      <c r="C65" s="17" t="s">
        <v>24</v>
      </c>
      <c r="D65" s="17" t="s">
        <v>25</v>
      </c>
      <c r="E65" s="7" t="n">
        <v>18</v>
      </c>
      <c r="F65" s="17" t="s">
        <v>19</v>
      </c>
      <c r="G65" s="6" t="n">
        <v>84.45</v>
      </c>
      <c r="H65" s="6" t="n">
        <v>1671.8</v>
      </c>
      <c r="I65" s="6" t="n">
        <v>1367.72</v>
      </c>
      <c r="J65" s="6" t="n">
        <v>198</v>
      </c>
      <c r="K65" s="6" t="n">
        <v>1520.1</v>
      </c>
      <c r="L65" s="6" t="n">
        <v>1322.1</v>
      </c>
      <c r="M65" s="6" t="n">
        <v>5.37</v>
      </c>
      <c r="N65" s="6" t="n">
        <v>4.39</v>
      </c>
    </row>
    <row collapsed="false" customFormat="false" customHeight="false" hidden="false" ht="12.1" outlineLevel="0" r="66">
      <c r="A66" s="38" t="n">
        <v>44446</v>
      </c>
      <c r="B66" s="17" t="s">
        <v>517</v>
      </c>
      <c r="C66" s="17" t="s">
        <v>33</v>
      </c>
      <c r="D66" s="17" t="s">
        <v>34</v>
      </c>
      <c r="E66" s="7" t="n">
        <v>120</v>
      </c>
      <c r="F66" s="17" t="s">
        <v>19</v>
      </c>
      <c r="G66" s="6" t="n">
        <v>13.62</v>
      </c>
      <c r="H66" s="6" t="n">
        <v>236.2</v>
      </c>
      <c r="I66" s="6" t="n">
        <v>201.14</v>
      </c>
      <c r="J66" s="6" t="n">
        <v>212</v>
      </c>
      <c r="K66" s="6" t="n">
        <v>1634.4</v>
      </c>
      <c r="L66" s="6" t="n">
        <v>1422.4</v>
      </c>
      <c r="M66" s="6" t="n">
        <v>5.89</v>
      </c>
      <c r="N66" s="6" t="n">
        <v>5.02</v>
      </c>
    </row>
    <row collapsed="false" customFormat="false" customHeight="false" hidden="false" ht="12.1" outlineLevel="0" r="67">
      <c r="A67" s="38" t="n">
        <v>44463</v>
      </c>
      <c r="B67" s="17" t="s">
        <v>517</v>
      </c>
      <c r="C67" s="17" t="s">
        <v>16</v>
      </c>
      <c r="D67" s="17" t="s">
        <v>18</v>
      </c>
      <c r="E67" s="7" t="n">
        <v>5</v>
      </c>
      <c r="F67" s="17" t="s">
        <v>19</v>
      </c>
      <c r="G67" s="6" t="n">
        <v>156</v>
      </c>
      <c r="H67" s="6" t="n">
        <v>5048</v>
      </c>
      <c r="I67" s="6" t="n">
        <v>3716.34</v>
      </c>
      <c r="J67" s="6" t="n">
        <v>101</v>
      </c>
      <c r="K67" s="6" t="n">
        <v>780</v>
      </c>
      <c r="L67" s="6" t="n">
        <v>679</v>
      </c>
      <c r="M67" s="6" t="n">
        <v>3.65</v>
      </c>
      <c r="N67" s="6" t="n">
        <v>2.69</v>
      </c>
    </row>
    <row collapsed="false" customFormat="false" customHeight="false" hidden="false" ht="12.1" outlineLevel="0" r="68">
      <c r="A68" s="38" t="n">
        <v>44472</v>
      </c>
      <c r="B68" s="17" t="s">
        <v>517</v>
      </c>
      <c r="C68" s="17" t="s">
        <v>27</v>
      </c>
      <c r="D68" s="17" t="s">
        <v>28</v>
      </c>
      <c r="E68" s="7" t="n">
        <v>5</v>
      </c>
      <c r="F68" s="17" t="s">
        <v>19</v>
      </c>
      <c r="G68" s="6" t="n">
        <v>85.27</v>
      </c>
      <c r="H68" s="6" t="n">
        <v>2962</v>
      </c>
      <c r="I68" s="6" t="n">
        <v>2416.09</v>
      </c>
      <c r="J68" s="6" t="n">
        <v>55</v>
      </c>
      <c r="K68" s="6" t="n">
        <v>426.35</v>
      </c>
      <c r="L68" s="6" t="n">
        <v>371.35</v>
      </c>
      <c r="M68" s="6" t="n">
        <v>3.07</v>
      </c>
      <c r="N68" s="6" t="n">
        <v>2.51</v>
      </c>
    </row>
    <row collapsed="false" customFormat="false" customHeight="false" hidden="false" ht="12.1" outlineLevel="0" r="69">
      <c r="A69" s="38" t="n">
        <v>44480</v>
      </c>
      <c r="B69" s="17" t="s">
        <v>517</v>
      </c>
      <c r="C69" s="17" t="s">
        <v>42</v>
      </c>
      <c r="D69" s="17" t="s">
        <v>43</v>
      </c>
      <c r="E69" s="7" t="n">
        <v>5</v>
      </c>
      <c r="F69" s="17" t="s">
        <v>19</v>
      </c>
      <c r="G69" s="6" t="n">
        <v>27.67</v>
      </c>
      <c r="H69" s="6" t="n">
        <v>1905</v>
      </c>
      <c r="I69" s="6" t="n">
        <v>1227.59</v>
      </c>
      <c r="J69" s="6" t="n">
        <v>18</v>
      </c>
      <c r="K69" s="6" t="n">
        <v>138.35</v>
      </c>
      <c r="L69" s="6" t="n">
        <v>120.35</v>
      </c>
      <c r="M69" s="6" t="n">
        <v>1.96</v>
      </c>
      <c r="N69" s="6" t="n">
        <v>1.26</v>
      </c>
    </row>
    <row collapsed="false" customFormat="false" customHeight="false" hidden="false" ht="12.1" outlineLevel="0" r="70">
      <c r="A70" s="38" t="n">
        <v>44537</v>
      </c>
      <c r="B70" s="17" t="s">
        <v>517</v>
      </c>
      <c r="C70" s="17" t="s">
        <v>33</v>
      </c>
      <c r="D70" s="17" t="s">
        <v>34</v>
      </c>
      <c r="E70" s="7" t="n">
        <v>120</v>
      </c>
      <c r="F70" s="17" t="s">
        <v>19</v>
      </c>
      <c r="G70" s="6" t="n">
        <v>13.33</v>
      </c>
      <c r="H70" s="6" t="n">
        <v>208.36</v>
      </c>
      <c r="I70" s="6" t="n">
        <v>201.14</v>
      </c>
      <c r="J70" s="6" t="n">
        <v>208</v>
      </c>
      <c r="K70" s="6" t="n">
        <v>1599.6</v>
      </c>
      <c r="L70" s="6" t="n">
        <v>1391.6</v>
      </c>
      <c r="M70" s="6" t="n">
        <v>5.77</v>
      </c>
      <c r="N70" s="6" t="n">
        <v>5.57</v>
      </c>
    </row>
    <row collapsed="false" customFormat="false" customHeight="false" hidden="false" ht="12.1" outlineLevel="0" r="71">
      <c r="A71" s="38" t="n">
        <v>44544</v>
      </c>
      <c r="B71" s="17" t="s">
        <v>517</v>
      </c>
      <c r="C71" s="17" t="s">
        <v>24</v>
      </c>
      <c r="D71" s="17" t="s">
        <v>25</v>
      </c>
      <c r="E71" s="7" t="n">
        <v>18</v>
      </c>
      <c r="F71" s="17" t="s">
        <v>19</v>
      </c>
      <c r="G71" s="6" t="n">
        <v>85.93</v>
      </c>
      <c r="H71" s="6" t="n">
        <v>1466.2</v>
      </c>
      <c r="I71" s="6" t="n">
        <v>1367.72</v>
      </c>
      <c r="J71" s="6" t="n">
        <v>201</v>
      </c>
      <c r="K71" s="6" t="n">
        <v>1546.74</v>
      </c>
      <c r="L71" s="6" t="n">
        <v>1345.74</v>
      </c>
      <c r="M71" s="6" t="n">
        <v>5.47</v>
      </c>
      <c r="N71" s="6" t="n">
        <v>5.1</v>
      </c>
    </row>
    <row collapsed="false" customFormat="false" customHeight="false" hidden="false" ht="12.1" outlineLevel="0" r="72">
      <c r="A72" s="38" t="n">
        <v>44546</v>
      </c>
      <c r="B72" s="17" t="s">
        <v>517</v>
      </c>
      <c r="C72" s="17" t="s">
        <v>75</v>
      </c>
      <c r="D72" s="17" t="s">
        <v>76</v>
      </c>
      <c r="E72" s="7" t="n">
        <v>12</v>
      </c>
      <c r="F72" s="17" t="s">
        <v>19</v>
      </c>
      <c r="G72" s="6" t="n">
        <v>35</v>
      </c>
      <c r="H72" s="6" t="n">
        <v>486</v>
      </c>
      <c r="I72" s="6" t="n">
        <v>400.65</v>
      </c>
      <c r="J72" s="6" t="n">
        <v>55</v>
      </c>
      <c r="K72" s="6" t="n">
        <v>420</v>
      </c>
      <c r="L72" s="6" t="n">
        <v>365</v>
      </c>
      <c r="M72" s="6" t="n">
        <v>7.59</v>
      </c>
      <c r="N72" s="6" t="n">
        <v>6.26</v>
      </c>
    </row>
    <row collapsed="false" customFormat="false" customHeight="false" hidden="false" ht="12.1" outlineLevel="0" r="73">
      <c r="A73" s="38" t="n">
        <v>44550</v>
      </c>
      <c r="B73" s="17" t="s">
        <v>517</v>
      </c>
      <c r="C73" s="17" t="s">
        <v>16</v>
      </c>
      <c r="D73" s="17" t="s">
        <v>18</v>
      </c>
      <c r="E73" s="7" t="n">
        <v>5</v>
      </c>
      <c r="F73" s="17" t="s">
        <v>19</v>
      </c>
      <c r="G73" s="6" t="n">
        <v>234</v>
      </c>
      <c r="H73" s="6" t="n">
        <v>5580</v>
      </c>
      <c r="I73" s="6" t="n">
        <v>3716.34</v>
      </c>
      <c r="J73" s="6" t="n">
        <v>152</v>
      </c>
      <c r="K73" s="6" t="n">
        <v>1170</v>
      </c>
      <c r="L73" s="6" t="n">
        <v>1018</v>
      </c>
      <c r="M73" s="6" t="n">
        <v>5.48</v>
      </c>
      <c r="N73" s="6" t="n">
        <v>3.65</v>
      </c>
    </row>
    <row collapsed="false" customFormat="false" customHeight="false" hidden="false" ht="12.1" outlineLevel="0" r="74">
      <c r="A74" s="38" t="n">
        <v>44547</v>
      </c>
      <c r="B74" s="17" t="s">
        <v>517</v>
      </c>
      <c r="C74" s="17" t="s">
        <v>67</v>
      </c>
      <c r="D74" s="17" t="s">
        <v>68</v>
      </c>
      <c r="E74" s="7" t="n">
        <v>1</v>
      </c>
      <c r="F74" s="17" t="s">
        <v>19</v>
      </c>
      <c r="G74" s="6" t="n">
        <v>73.65</v>
      </c>
      <c r="H74" s="6" t="n">
        <v>2031</v>
      </c>
      <c r="I74" s="6" t="n">
        <v>2795.9</v>
      </c>
      <c r="J74" s="6" t="n">
        <v>10</v>
      </c>
      <c r="K74" s="6" t="n">
        <v>73.65</v>
      </c>
      <c r="L74" s="6" t="n">
        <v>63.65</v>
      </c>
      <c r="M74" s="6" t="n">
        <v>2.28</v>
      </c>
      <c r="N74" s="6" t="n">
        <v>3.13</v>
      </c>
    </row>
    <row collapsed="false" customFormat="false" customHeight="false" hidden="false" ht="12.1" outlineLevel="0" r="75">
      <c r="A75" s="38" t="n">
        <v>44551</v>
      </c>
      <c r="B75" s="17" t="s">
        <v>517</v>
      </c>
      <c r="C75" s="17" t="s">
        <v>39</v>
      </c>
      <c r="D75" s="17" t="s">
        <v>40</v>
      </c>
      <c r="E75" s="7" t="n">
        <v>1</v>
      </c>
      <c r="F75" s="17" t="s">
        <v>19</v>
      </c>
      <c r="G75" s="6" t="n">
        <v>340</v>
      </c>
      <c r="H75" s="6" t="n">
        <v>6348.5</v>
      </c>
      <c r="I75" s="6" t="n">
        <v>5109.28</v>
      </c>
      <c r="J75" s="6" t="n">
        <v>44</v>
      </c>
      <c r="K75" s="6" t="n">
        <v>340</v>
      </c>
      <c r="L75" s="6" t="n">
        <v>296</v>
      </c>
      <c r="M75" s="6" t="n">
        <v>5.79</v>
      </c>
      <c r="N75" s="6" t="n">
        <v>4.66</v>
      </c>
    </row>
    <row collapsed="false" customFormat="false" customHeight="false" hidden="false" ht="12.1" outlineLevel="0" r="76">
      <c r="A76" s="38" t="n">
        <v>44556</v>
      </c>
      <c r="B76" s="17" t="s">
        <v>517</v>
      </c>
      <c r="C76" s="17" t="s">
        <v>71</v>
      </c>
      <c r="D76" s="17" t="s">
        <v>72</v>
      </c>
      <c r="E76" s="7" t="n">
        <v>40</v>
      </c>
      <c r="F76" s="17" t="s">
        <v>19</v>
      </c>
      <c r="G76" s="6" t="n">
        <v>5.2</v>
      </c>
      <c r="H76" s="6" t="n">
        <v>124.54</v>
      </c>
      <c r="I76" s="6" t="n">
        <v>100.36</v>
      </c>
      <c r="J76" s="6" t="n">
        <v>27</v>
      </c>
      <c r="K76" s="6" t="n">
        <v>208</v>
      </c>
      <c r="L76" s="6" t="n">
        <v>181</v>
      </c>
      <c r="M76" s="6" t="n">
        <v>4.51</v>
      </c>
      <c r="N76" s="6" t="n">
        <v>3.63</v>
      </c>
    </row>
    <row collapsed="false" customFormat="false" customHeight="false" hidden="false" ht="12.1" outlineLevel="0" r="77">
      <c r="A77" s="38" t="n">
        <v>44561</v>
      </c>
      <c r="B77" s="17" t="s">
        <v>517</v>
      </c>
      <c r="C77" s="17" t="s">
        <v>65</v>
      </c>
      <c r="D77" s="17" t="s">
        <v>66</v>
      </c>
      <c r="E77" s="7" t="n">
        <v>1</v>
      </c>
      <c r="F77" s="17" t="s">
        <v>19</v>
      </c>
      <c r="G77" s="6" t="n">
        <v>294.37</v>
      </c>
      <c r="H77" s="6" t="n">
        <v>5444</v>
      </c>
      <c r="I77" s="6" t="n">
        <v>4229.65</v>
      </c>
      <c r="J77" s="6" t="n">
        <v>38</v>
      </c>
      <c r="K77" s="6" t="n">
        <v>294.37</v>
      </c>
      <c r="L77" s="6" t="n">
        <v>256.37</v>
      </c>
      <c r="M77" s="6" t="n">
        <v>6.06</v>
      </c>
      <c r="N77" s="6" t="n">
        <v>4.71</v>
      </c>
    </row>
    <row collapsed="false" customFormat="false" customHeight="false" hidden="false" ht="12.1" outlineLevel="0" r="78">
      <c r="A78" s="38" t="n">
        <v>44686</v>
      </c>
      <c r="B78" s="17" t="s">
        <v>517</v>
      </c>
      <c r="C78" s="17" t="s">
        <v>42</v>
      </c>
      <c r="D78" s="17" t="s">
        <v>43</v>
      </c>
      <c r="E78" s="7" t="n">
        <v>5</v>
      </c>
      <c r="F78" s="17" t="s">
        <v>19</v>
      </c>
      <c r="G78" s="6" t="n">
        <v>43.77</v>
      </c>
      <c r="H78" s="6" t="n">
        <v>1009.2</v>
      </c>
      <c r="I78" s="6" t="n">
        <v>1227.59</v>
      </c>
      <c r="J78" s="6" t="n">
        <v>28</v>
      </c>
      <c r="K78" s="6" t="n">
        <v>218.85</v>
      </c>
      <c r="L78" s="6" t="n">
        <v>190.85</v>
      </c>
      <c r="M78" s="6" t="n">
        <v>3.11</v>
      </c>
      <c r="N78" s="6" t="n">
        <v>3.78</v>
      </c>
    </row>
    <row collapsed="false" customFormat="false" customHeight="false" hidden="false" ht="12.1" outlineLevel="0" r="79">
      <c r="A79" s="38" t="n">
        <v>44739</v>
      </c>
      <c r="B79" s="17" t="s">
        <v>517</v>
      </c>
      <c r="C79" s="17" t="s">
        <v>30</v>
      </c>
      <c r="D79" s="17" t="s">
        <v>31</v>
      </c>
      <c r="E79" s="7" t="n">
        <v>30000</v>
      </c>
      <c r="F79" s="17" t="s">
        <v>19</v>
      </c>
      <c r="G79" s="6" t="n">
        <v>0.0278</v>
      </c>
      <c r="H79" s="6" t="n">
        <v>0.1852</v>
      </c>
      <c r="I79" s="6" t="n">
        <v>0.23</v>
      </c>
      <c r="J79" s="6" t="n">
        <v>108</v>
      </c>
      <c r="K79" s="6" t="n">
        <v>834.6</v>
      </c>
      <c r="L79" s="6" t="n">
        <v>726.6</v>
      </c>
      <c r="M79" s="6" t="n">
        <v>10.38</v>
      </c>
      <c r="N79" s="6" t="n">
        <v>13.08</v>
      </c>
    </row>
    <row collapsed="false" customFormat="false" customHeight="false" hidden="false" ht="12.1" outlineLevel="0" r="80">
      <c r="A80" s="38" t="n">
        <v>44754</v>
      </c>
      <c r="B80" s="17" t="s">
        <v>517</v>
      </c>
      <c r="C80" s="17" t="s">
        <v>48</v>
      </c>
      <c r="D80" s="17" t="s">
        <v>49</v>
      </c>
      <c r="E80" s="7" t="n">
        <v>600</v>
      </c>
      <c r="F80" s="17" t="s">
        <v>19</v>
      </c>
      <c r="G80" s="6" t="n">
        <v>0.54</v>
      </c>
      <c r="H80" s="6" t="n">
        <v>5.01</v>
      </c>
      <c r="I80" s="6" t="n">
        <v>10.48</v>
      </c>
      <c r="J80" s="6" t="n">
        <v>42</v>
      </c>
      <c r="K80" s="6" t="n">
        <v>324</v>
      </c>
      <c r="L80" s="6" t="n">
        <v>282</v>
      </c>
      <c r="M80" s="6" t="n">
        <v>4.49</v>
      </c>
      <c r="N80" s="6" t="n">
        <v>9.38</v>
      </c>
    </row>
    <row collapsed="false" customFormat="false" customHeight="false" hidden="false" ht="12.1" outlineLevel="0" r="81">
      <c r="A81" s="38" t="n">
        <v>44837</v>
      </c>
      <c r="B81" s="17" t="s">
        <v>517</v>
      </c>
      <c r="C81" s="17" t="s">
        <v>16</v>
      </c>
      <c r="D81" s="17" t="s">
        <v>18</v>
      </c>
      <c r="E81" s="7" t="n">
        <v>5</v>
      </c>
      <c r="F81" s="17" t="s">
        <v>19</v>
      </c>
      <c r="G81" s="6" t="n">
        <v>390</v>
      </c>
      <c r="H81" s="6" t="n">
        <v>6288</v>
      </c>
      <c r="I81" s="6" t="n">
        <v>3716.34</v>
      </c>
      <c r="J81" s="6" t="n">
        <v>254</v>
      </c>
      <c r="K81" s="6" t="n">
        <v>1950</v>
      </c>
      <c r="L81" s="6" t="n">
        <v>1696</v>
      </c>
      <c r="M81" s="6" t="n">
        <v>9.13</v>
      </c>
      <c r="N81" s="6" t="n">
        <v>5.39</v>
      </c>
    </row>
    <row collapsed="false" customFormat="false" customHeight="false" hidden="false" ht="12.1" outlineLevel="0" r="82">
      <c r="A82" s="38" t="n">
        <v>44837</v>
      </c>
      <c r="B82" s="17" t="s">
        <v>517</v>
      </c>
      <c r="C82" s="17" t="s">
        <v>16</v>
      </c>
      <c r="D82" s="17" t="s">
        <v>18</v>
      </c>
      <c r="E82" s="7" t="n">
        <v>5</v>
      </c>
      <c r="F82" s="17" t="s">
        <v>19</v>
      </c>
      <c r="G82" s="6" t="n">
        <v>390</v>
      </c>
      <c r="H82" s="6" t="n">
        <v>6288</v>
      </c>
      <c r="I82" s="6" t="n">
        <v>3716.34</v>
      </c>
      <c r="J82" s="6" t="n">
        <v>254</v>
      </c>
      <c r="K82" s="6" t="n">
        <v>1950</v>
      </c>
      <c r="L82" s="6" t="n">
        <v>1696</v>
      </c>
      <c r="M82" s="6" t="n">
        <v>9.13</v>
      </c>
      <c r="N82" s="6" t="n">
        <v>5.39</v>
      </c>
    </row>
    <row collapsed="false" customFormat="false" customHeight="false" hidden="false" ht="12.1" outlineLevel="0" r="83">
      <c r="A83" s="38" t="n">
        <v>44843</v>
      </c>
      <c r="B83" s="17" t="s">
        <v>517</v>
      </c>
      <c r="C83" s="17" t="s">
        <v>42</v>
      </c>
      <c r="D83" s="17" t="s">
        <v>43</v>
      </c>
      <c r="E83" s="7" t="n">
        <v>5</v>
      </c>
      <c r="F83" s="17" t="s">
        <v>19</v>
      </c>
      <c r="G83" s="6" t="n">
        <v>45</v>
      </c>
      <c r="H83" s="6" t="n">
        <v>906.4</v>
      </c>
      <c r="I83" s="6" t="n">
        <v>1227.59</v>
      </c>
      <c r="J83" s="6" t="n">
        <v>29</v>
      </c>
      <c r="K83" s="6" t="n">
        <v>225</v>
      </c>
      <c r="L83" s="6" t="n">
        <v>196</v>
      </c>
      <c r="M83" s="6" t="n">
        <v>3.19</v>
      </c>
      <c r="N83" s="6" t="n">
        <v>4.32</v>
      </c>
    </row>
    <row collapsed="false" customFormat="false" customHeight="false" hidden="false" ht="12.1" outlineLevel="0" r="84">
      <c r="A84" s="38" t="n">
        <v>44845</v>
      </c>
      <c r="B84" s="17" t="s">
        <v>517</v>
      </c>
      <c r="C84" s="17" t="s">
        <v>69</v>
      </c>
      <c r="D84" s="17" t="s">
        <v>70</v>
      </c>
      <c r="E84" s="7" t="n">
        <v>20</v>
      </c>
      <c r="F84" s="17" t="s">
        <v>19</v>
      </c>
      <c r="G84" s="6" t="n">
        <v>51.03</v>
      </c>
      <c r="H84" s="6" t="n">
        <v>162.89</v>
      </c>
      <c r="I84" s="6" t="n">
        <v>184.63</v>
      </c>
      <c r="J84" s="6" t="n">
        <v>133</v>
      </c>
      <c r="K84" s="6" t="n">
        <v>1020.6</v>
      </c>
      <c r="L84" s="6" t="n">
        <v>887.6</v>
      </c>
      <c r="M84" s="6" t="n">
        <v>24.04</v>
      </c>
      <c r="N84" s="6" t="n">
        <v>27.25</v>
      </c>
    </row>
    <row collapsed="false" customFormat="false" customHeight="false" hidden="false" ht="12.1" outlineLevel="0" r="85">
      <c r="A85" s="38" t="n">
        <v>44907</v>
      </c>
      <c r="B85" s="17" t="s">
        <v>517</v>
      </c>
      <c r="C85" s="17" t="s">
        <v>27</v>
      </c>
      <c r="D85" s="17" t="s">
        <v>28</v>
      </c>
      <c r="E85" s="7" t="n">
        <v>5</v>
      </c>
      <c r="F85" s="17" t="s">
        <v>19</v>
      </c>
      <c r="G85" s="6" t="n">
        <v>148.05</v>
      </c>
      <c r="H85" s="6" t="n">
        <v>2718</v>
      </c>
      <c r="I85" s="6" t="n">
        <v>2416.09</v>
      </c>
      <c r="J85" s="6" t="n">
        <v>96</v>
      </c>
      <c r="K85" s="6" t="n">
        <v>740.25</v>
      </c>
      <c r="L85" s="6" t="n">
        <v>644.25</v>
      </c>
      <c r="M85" s="6" t="n">
        <v>5.33</v>
      </c>
      <c r="N85" s="6" t="n">
        <v>4.74</v>
      </c>
    </row>
    <row collapsed="false" customFormat="false" customHeight="false" hidden="false" ht="12.1" outlineLevel="0" r="86">
      <c r="A86" s="38" t="n">
        <v>44914</v>
      </c>
      <c r="B86" s="17" t="s">
        <v>517</v>
      </c>
      <c r="C86" s="17" t="s">
        <v>16</v>
      </c>
      <c r="D86" s="17" t="s">
        <v>18</v>
      </c>
      <c r="E86" s="7" t="n">
        <v>5</v>
      </c>
      <c r="F86" s="17" t="s">
        <v>19</v>
      </c>
      <c r="G86" s="6" t="n">
        <v>318</v>
      </c>
      <c r="H86" s="6" t="n">
        <v>5959</v>
      </c>
      <c r="I86" s="6" t="n">
        <v>3716.34</v>
      </c>
      <c r="J86" s="6" t="n">
        <v>207</v>
      </c>
      <c r="K86" s="6" t="n">
        <v>1590</v>
      </c>
      <c r="L86" s="6" t="n">
        <v>1383</v>
      </c>
      <c r="M86" s="6" t="n">
        <v>7.44</v>
      </c>
      <c r="N86" s="6" t="n">
        <v>4.64</v>
      </c>
    </row>
    <row collapsed="false" customFormat="false" customHeight="false" hidden="false" ht="12.1" outlineLevel="0" r="87">
      <c r="A87" s="38" t="n">
        <v>44916</v>
      </c>
      <c r="B87" s="17" t="s">
        <v>517</v>
      </c>
      <c r="C87" s="17" t="s">
        <v>39</v>
      </c>
      <c r="D87" s="17" t="s">
        <v>40</v>
      </c>
      <c r="E87" s="7" t="n">
        <v>1</v>
      </c>
      <c r="F87" s="17" t="s">
        <v>19</v>
      </c>
      <c r="G87" s="6" t="n">
        <v>256</v>
      </c>
      <c r="H87" s="6" t="n">
        <v>4040.5</v>
      </c>
      <c r="I87" s="6" t="n">
        <v>5109.28</v>
      </c>
      <c r="J87" s="6" t="n">
        <v>33</v>
      </c>
      <c r="K87" s="6" t="n">
        <v>256</v>
      </c>
      <c r="L87" s="6" t="n">
        <v>223</v>
      </c>
      <c r="M87" s="6" t="n">
        <v>4.36</v>
      </c>
      <c r="N87" s="6" t="n">
        <v>5.52</v>
      </c>
    </row>
    <row collapsed="false" customFormat="false" customHeight="false" hidden="false" ht="12.1" outlineLevel="0" r="88">
      <c r="A88" s="38" t="n">
        <v>44916</v>
      </c>
      <c r="B88" s="17" t="s">
        <v>517</v>
      </c>
      <c r="C88" s="17" t="s">
        <v>39</v>
      </c>
      <c r="D88" s="17" t="s">
        <v>40</v>
      </c>
      <c r="E88" s="7" t="n">
        <v>1</v>
      </c>
      <c r="F88" s="17" t="s">
        <v>19</v>
      </c>
      <c r="G88" s="6" t="n">
        <v>537</v>
      </c>
      <c r="H88" s="6" t="n">
        <v>4040.5</v>
      </c>
      <c r="I88" s="6" t="n">
        <v>5109.28</v>
      </c>
      <c r="J88" s="6" t="n">
        <v>70</v>
      </c>
      <c r="K88" s="6" t="n">
        <v>537</v>
      </c>
      <c r="L88" s="6" t="n">
        <v>467</v>
      </c>
      <c r="M88" s="6" t="n">
        <v>9.14</v>
      </c>
      <c r="N88" s="6" t="n">
        <v>11.56</v>
      </c>
    </row>
    <row collapsed="false" customFormat="false" customHeight="false" hidden="false" ht="12.1" outlineLevel="0" r="89">
      <c r="A89" s="38" t="n">
        <v>44934</v>
      </c>
      <c r="B89" s="17" t="s">
        <v>517</v>
      </c>
      <c r="C89" s="17" t="s">
        <v>30</v>
      </c>
      <c r="D89" s="17" t="s">
        <v>31</v>
      </c>
      <c r="E89" s="7" t="n">
        <v>30000</v>
      </c>
      <c r="F89" s="17" t="s">
        <v>19</v>
      </c>
      <c r="G89" s="6" t="n">
        <v>0.0302</v>
      </c>
      <c r="H89" s="6" t="n">
        <v>0.2035</v>
      </c>
      <c r="I89" s="6" t="n">
        <v>0.23</v>
      </c>
      <c r="J89" s="6" t="n">
        <v>118</v>
      </c>
      <c r="K89" s="6" t="n">
        <v>904.5</v>
      </c>
      <c r="L89" s="6" t="n">
        <v>786.5</v>
      </c>
      <c r="M89" s="6" t="n">
        <v>11.23</v>
      </c>
      <c r="N89" s="6" t="n">
        <v>12.88</v>
      </c>
    </row>
    <row collapsed="false" customFormat="false" customHeight="false" hidden="false" ht="12.1" outlineLevel="0" r="90">
      <c r="A90" s="38" t="n">
        <v>45020</v>
      </c>
      <c r="B90" s="17" t="s">
        <v>517</v>
      </c>
      <c r="C90" s="17" t="s">
        <v>16</v>
      </c>
      <c r="D90" s="17" t="s">
        <v>18</v>
      </c>
      <c r="E90" s="7" t="n">
        <v>5</v>
      </c>
      <c r="F90" s="17" t="s">
        <v>19</v>
      </c>
      <c r="G90" s="6" t="n">
        <v>465</v>
      </c>
      <c r="H90" s="6" t="n">
        <v>7301</v>
      </c>
      <c r="I90" s="6" t="n">
        <v>3716.34</v>
      </c>
      <c r="J90" s="6" t="n">
        <v>302</v>
      </c>
      <c r="K90" s="6" t="n">
        <v>2325</v>
      </c>
      <c r="L90" s="6" t="n">
        <v>2023</v>
      </c>
      <c r="M90" s="6" t="n">
        <v>10.89</v>
      </c>
      <c r="N90" s="6" t="n">
        <v>5.54</v>
      </c>
    </row>
    <row collapsed="false" customFormat="false" customHeight="false" hidden="false" ht="12.1" outlineLevel="0" r="91">
      <c r="A91" s="38" t="n">
        <v>45049</v>
      </c>
      <c r="B91" s="17" t="s">
        <v>517</v>
      </c>
      <c r="C91" s="17" t="s">
        <v>42</v>
      </c>
      <c r="D91" s="17" t="s">
        <v>43</v>
      </c>
      <c r="E91" s="7" t="n">
        <v>5</v>
      </c>
      <c r="F91" s="17" t="s">
        <v>19</v>
      </c>
      <c r="G91" s="6" t="n">
        <v>60.58</v>
      </c>
      <c r="H91" s="6" t="n">
        <v>1223.8</v>
      </c>
      <c r="I91" s="6" t="n">
        <v>1227.59</v>
      </c>
      <c r="J91" s="6" t="n">
        <v>39</v>
      </c>
      <c r="K91" s="6" t="n">
        <v>302.9</v>
      </c>
      <c r="L91" s="6" t="n">
        <v>263.9</v>
      </c>
      <c r="M91" s="6" t="n">
        <v>4.3</v>
      </c>
      <c r="N91" s="6" t="n">
        <v>4.31</v>
      </c>
    </row>
    <row collapsed="false" customFormat="false" customHeight="false" hidden="false" ht="12.1" outlineLevel="0" r="92">
      <c r="A92" s="38" t="n">
        <v>45057</v>
      </c>
      <c r="B92" s="17" t="s">
        <v>517</v>
      </c>
      <c r="C92" s="17" t="s">
        <v>21</v>
      </c>
      <c r="D92" s="17" t="s">
        <v>22</v>
      </c>
      <c r="E92" s="7" t="n">
        <v>80</v>
      </c>
      <c r="F92" s="17" t="s">
        <v>19</v>
      </c>
      <c r="G92" s="6" t="n">
        <v>25</v>
      </c>
      <c r="H92" s="6" t="n">
        <v>229.32</v>
      </c>
      <c r="I92" s="6" t="n">
        <v>261.1</v>
      </c>
      <c r="J92" s="6" t="n">
        <v>260</v>
      </c>
      <c r="K92" s="6" t="n">
        <v>2000</v>
      </c>
      <c r="L92" s="6" t="n">
        <v>1740</v>
      </c>
      <c r="M92" s="6" t="n">
        <v>8.33</v>
      </c>
      <c r="N92" s="6" t="n">
        <v>9.48</v>
      </c>
    </row>
    <row collapsed="false" customFormat="false" customHeight="false" hidden="false" ht="12.1" outlineLevel="0" r="93">
      <c r="A93" s="38" t="n">
        <v>45082</v>
      </c>
      <c r="B93" s="17" t="s">
        <v>517</v>
      </c>
      <c r="C93" s="17" t="s">
        <v>39</v>
      </c>
      <c r="D93" s="17" t="s">
        <v>40</v>
      </c>
      <c r="E93" s="7" t="n">
        <v>1</v>
      </c>
      <c r="F93" s="17" t="s">
        <v>19</v>
      </c>
      <c r="G93" s="6" t="n">
        <v>438</v>
      </c>
      <c r="H93" s="6" t="n">
        <v>5166.5</v>
      </c>
      <c r="I93" s="6" t="n">
        <v>5109.28</v>
      </c>
      <c r="J93" s="6" t="n">
        <v>57</v>
      </c>
      <c r="K93" s="6" t="n">
        <v>438</v>
      </c>
      <c r="L93" s="6" t="n">
        <v>381</v>
      </c>
      <c r="M93" s="6" t="n">
        <v>7.46</v>
      </c>
      <c r="N93" s="6" t="n">
        <v>7.37</v>
      </c>
    </row>
    <row collapsed="false" customFormat="false" customHeight="false" hidden="false" ht="12.1" outlineLevel="0" r="94">
      <c r="A94" s="38" t="n">
        <v>45093</v>
      </c>
      <c r="B94" s="17" t="s">
        <v>517</v>
      </c>
      <c r="C94" s="17" t="s">
        <v>36</v>
      </c>
      <c r="D94" s="17" t="s">
        <v>37</v>
      </c>
      <c r="E94" s="7" t="n">
        <v>40</v>
      </c>
      <c r="F94" s="17" t="s">
        <v>19</v>
      </c>
      <c r="G94" s="6" t="n">
        <v>4.84</v>
      </c>
      <c r="H94" s="6" t="n">
        <v>124.06</v>
      </c>
      <c r="I94" s="6" t="n">
        <v>133.43</v>
      </c>
      <c r="J94" s="6" t="n">
        <v>25</v>
      </c>
      <c r="K94" s="6" t="n">
        <v>193.6</v>
      </c>
      <c r="L94" s="6" t="n">
        <v>168.6</v>
      </c>
      <c r="M94" s="6" t="n">
        <v>3.16</v>
      </c>
      <c r="N94" s="6" t="n">
        <v>3.4</v>
      </c>
    </row>
    <row collapsed="false" customFormat="false" customHeight="false" hidden="false" ht="12.1" outlineLevel="0" r="95">
      <c r="A95" s="38" t="n">
        <v>45100</v>
      </c>
      <c r="B95" s="17" t="s">
        <v>517</v>
      </c>
      <c r="C95" s="17" t="s">
        <v>30</v>
      </c>
      <c r="D95" s="17" t="s">
        <v>31</v>
      </c>
      <c r="E95" s="7" t="n">
        <v>30000</v>
      </c>
      <c r="F95" s="17" t="s">
        <v>19</v>
      </c>
      <c r="G95" s="6" t="n">
        <v>0.002</v>
      </c>
      <c r="H95" s="6" t="n">
        <v>0.2411</v>
      </c>
      <c r="I95" s="6" t="n">
        <v>0.23</v>
      </c>
      <c r="J95" s="6" t="n">
        <v>8</v>
      </c>
      <c r="K95" s="6" t="n">
        <v>61.2</v>
      </c>
      <c r="L95" s="6" t="n">
        <v>53.2</v>
      </c>
      <c r="M95" s="6" t="n">
        <v>0.76</v>
      </c>
      <c r="N95" s="6" t="n">
        <v>0.74</v>
      </c>
    </row>
    <row collapsed="false" customFormat="false" customHeight="false" hidden="false" ht="12.1" outlineLevel="0" r="96">
      <c r="A96" s="38" t="n">
        <v>45118</v>
      </c>
      <c r="B96" s="17" t="s">
        <v>517</v>
      </c>
      <c r="C96" s="17" t="s">
        <v>16</v>
      </c>
      <c r="D96" s="17" t="s">
        <v>18</v>
      </c>
      <c r="E96" s="7" t="n">
        <v>5</v>
      </c>
      <c r="F96" s="17" t="s">
        <v>19</v>
      </c>
      <c r="G96" s="6" t="n">
        <v>264</v>
      </c>
      <c r="H96" s="6" t="n">
        <v>7278</v>
      </c>
      <c r="I96" s="6" t="n">
        <v>3716.34</v>
      </c>
      <c r="J96" s="6" t="n">
        <v>172</v>
      </c>
      <c r="K96" s="6" t="n">
        <v>1320</v>
      </c>
      <c r="L96" s="6" t="n">
        <v>1148</v>
      </c>
      <c r="M96" s="6" t="n">
        <v>6.18</v>
      </c>
      <c r="N96" s="6" t="n">
        <v>3.15</v>
      </c>
    </row>
    <row collapsed="false" customFormat="false" customHeight="false" hidden="false" ht="12.1" outlineLevel="0" r="97">
      <c r="A97" s="38" t="n">
        <v>45119</v>
      </c>
      <c r="B97" s="17" t="s">
        <v>517</v>
      </c>
      <c r="C97" s="17" t="s">
        <v>48</v>
      </c>
      <c r="D97" s="17" t="s">
        <v>49</v>
      </c>
      <c r="E97" s="7" t="n">
        <v>600</v>
      </c>
      <c r="F97" s="17" t="s">
        <v>19</v>
      </c>
      <c r="G97" s="6" t="n">
        <v>0.798</v>
      </c>
      <c r="H97" s="6" t="n">
        <v>9.26</v>
      </c>
      <c r="I97" s="6" t="n">
        <v>10.48</v>
      </c>
      <c r="J97" s="6" t="n">
        <v>62</v>
      </c>
      <c r="K97" s="6" t="n">
        <v>478.8</v>
      </c>
      <c r="L97" s="6" t="n">
        <v>416.8</v>
      </c>
      <c r="M97" s="6" t="n">
        <v>6.63</v>
      </c>
      <c r="N97" s="6" t="n">
        <v>7.5</v>
      </c>
    </row>
    <row collapsed="false" customFormat="false" customHeight="false" hidden="false" ht="12.1" outlineLevel="0" r="98">
      <c r="A98" s="38" t="n">
        <v>45126</v>
      </c>
      <c r="B98" s="17" t="s">
        <v>517</v>
      </c>
      <c r="C98" s="17" t="s">
        <v>45</v>
      </c>
      <c r="D98" s="17" t="s">
        <v>46</v>
      </c>
      <c r="E98" s="7" t="n">
        <v>400</v>
      </c>
      <c r="F98" s="17" t="s">
        <v>19</v>
      </c>
      <c r="G98" s="6" t="n">
        <v>0.41</v>
      </c>
      <c r="H98" s="6" t="n">
        <v>17.648</v>
      </c>
      <c r="I98" s="6" t="n">
        <v>27.55</v>
      </c>
      <c r="J98" s="6" t="n">
        <v>21</v>
      </c>
      <c r="K98" s="6" t="n">
        <v>164</v>
      </c>
      <c r="L98" s="6" t="n">
        <v>143</v>
      </c>
      <c r="M98" s="6" t="n">
        <v>1.3</v>
      </c>
      <c r="N98" s="6" t="n">
        <v>2.03</v>
      </c>
    </row>
    <row collapsed="false" customFormat="false" customHeight="false" hidden="false" ht="12.1" outlineLevel="0" r="99">
      <c r="A99" s="38" t="n">
        <v>45198</v>
      </c>
      <c r="B99" s="17" t="s">
        <v>517</v>
      </c>
      <c r="C99" s="17" t="s">
        <v>27</v>
      </c>
      <c r="D99" s="17" t="s">
        <v>28</v>
      </c>
      <c r="E99" s="7" t="n">
        <v>5</v>
      </c>
      <c r="F99" s="17" t="s">
        <v>19</v>
      </c>
      <c r="G99" s="6" t="n">
        <v>118.43</v>
      </c>
      <c r="H99" s="6" t="n">
        <v>4175.5</v>
      </c>
      <c r="I99" s="6" t="n">
        <v>2416.09</v>
      </c>
      <c r="J99" s="6" t="n">
        <v>77</v>
      </c>
      <c r="K99" s="6" t="n">
        <v>592.15</v>
      </c>
      <c r="L99" s="6" t="n">
        <v>515.15</v>
      </c>
      <c r="M99" s="6" t="n">
        <v>4.26</v>
      </c>
      <c r="N99" s="6" t="n">
        <v>2.47</v>
      </c>
    </row>
    <row collapsed="false" customFormat="false" customHeight="false" hidden="false" ht="12.1" outlineLevel="0" r="100">
      <c r="A100" s="38" t="n">
        <v>45209</v>
      </c>
      <c r="B100" s="17" t="s">
        <v>517</v>
      </c>
      <c r="C100" s="17" t="s">
        <v>42</v>
      </c>
      <c r="D100" s="17" t="s">
        <v>43</v>
      </c>
      <c r="E100" s="7" t="n">
        <v>5</v>
      </c>
      <c r="F100" s="17" t="s">
        <v>19</v>
      </c>
      <c r="G100" s="6" t="n">
        <v>34.5</v>
      </c>
      <c r="H100" s="6" t="n">
        <v>1717.4</v>
      </c>
      <c r="I100" s="6" t="n">
        <v>1227.59</v>
      </c>
      <c r="J100" s="6" t="n">
        <v>22</v>
      </c>
      <c r="K100" s="6" t="n">
        <v>172.5</v>
      </c>
      <c r="L100" s="6" t="n">
        <v>150.5</v>
      </c>
      <c r="M100" s="6" t="n">
        <v>2.45</v>
      </c>
      <c r="N100" s="6" t="n">
        <v>1.75</v>
      </c>
    </row>
    <row collapsed="false" customFormat="false" customHeight="false" hidden="false" ht="12.1" outlineLevel="0" r="101">
      <c r="A101" s="38" t="n">
        <v>45277</v>
      </c>
      <c r="B101" s="17" t="s">
        <v>517</v>
      </c>
      <c r="C101" s="17" t="s">
        <v>39</v>
      </c>
      <c r="D101" s="17" t="s">
        <v>40</v>
      </c>
      <c r="E101" s="7" t="n">
        <v>1</v>
      </c>
      <c r="F101" s="17" t="s">
        <v>19</v>
      </c>
      <c r="G101" s="6" t="n">
        <v>447</v>
      </c>
      <c r="H101" s="6" t="n">
        <v>6560</v>
      </c>
      <c r="I101" s="6" t="n">
        <v>5109.28</v>
      </c>
      <c r="J101" s="6" t="n">
        <v>58</v>
      </c>
      <c r="K101" s="6" t="n">
        <v>447</v>
      </c>
      <c r="L101" s="6" t="n">
        <v>389</v>
      </c>
      <c r="M101" s="6" t="n">
        <v>7.61</v>
      </c>
      <c r="N101" s="6" t="n">
        <v>5.93</v>
      </c>
    </row>
    <row collapsed="false" customFormat="false" customHeight="false" hidden="false" ht="12.1" outlineLevel="0" r="102">
      <c r="A102" s="38" t="n">
        <v>45285</v>
      </c>
      <c r="B102" s="17" t="s">
        <v>517</v>
      </c>
      <c r="C102" s="17" t="s">
        <v>16</v>
      </c>
      <c r="D102" s="17" t="s">
        <v>18</v>
      </c>
      <c r="E102" s="7" t="n">
        <v>5</v>
      </c>
      <c r="F102" s="17" t="s">
        <v>19</v>
      </c>
      <c r="G102" s="6" t="n">
        <v>291</v>
      </c>
      <c r="H102" s="6" t="n">
        <v>6668</v>
      </c>
      <c r="I102" s="6" t="n">
        <v>3716.34</v>
      </c>
      <c r="J102" s="6" t="n">
        <v>189</v>
      </c>
      <c r="K102" s="6" t="n">
        <v>1455</v>
      </c>
      <c r="L102" s="6" t="n">
        <v>1266</v>
      </c>
      <c r="M102" s="6" t="n">
        <v>6.81</v>
      </c>
      <c r="N102" s="6" t="n">
        <v>3.8</v>
      </c>
    </row>
    <row collapsed="false" customFormat="false" customHeight="false" hidden="false" ht="12.1" outlineLevel="0" r="103">
      <c r="A103" s="38" t="n">
        <v>45302</v>
      </c>
      <c r="B103" s="17" t="s">
        <v>517</v>
      </c>
      <c r="C103" s="17" t="s">
        <v>65</v>
      </c>
      <c r="D103" s="17" t="s">
        <v>66</v>
      </c>
      <c r="E103" s="7" t="n">
        <v>1</v>
      </c>
      <c r="F103" s="17" t="s">
        <v>19</v>
      </c>
      <c r="G103" s="6" t="n">
        <v>412.13</v>
      </c>
      <c r="H103" s="6" t="n">
        <v>7114.5</v>
      </c>
      <c r="I103" s="6" t="n">
        <v>4229.65</v>
      </c>
      <c r="J103" s="6" t="n">
        <v>54</v>
      </c>
      <c r="K103" s="6" t="n">
        <v>412.13</v>
      </c>
      <c r="L103" s="6" t="n">
        <v>358.13</v>
      </c>
      <c r="M103" s="6" t="n">
        <v>8.47</v>
      </c>
      <c r="N103" s="6" t="n">
        <v>5.03</v>
      </c>
    </row>
    <row collapsed="false" customFormat="false" customHeight="false" hidden="false" ht="12.1" outlineLevel="0" r="104">
      <c r="A104" s="38" t="n">
        <v>45377</v>
      </c>
      <c r="B104" s="17" t="s">
        <v>517</v>
      </c>
      <c r="C104" s="17" t="s">
        <v>42</v>
      </c>
      <c r="D104" s="17" t="s">
        <v>43</v>
      </c>
      <c r="E104" s="7" t="n">
        <v>5</v>
      </c>
      <c r="F104" s="17" t="s">
        <v>19</v>
      </c>
      <c r="G104" s="6" t="n">
        <v>44.09</v>
      </c>
      <c r="H104" s="6" t="n">
        <v>1316.8</v>
      </c>
      <c r="I104" s="6" t="n">
        <v>1227.59</v>
      </c>
      <c r="J104" s="6" t="n">
        <v>29</v>
      </c>
      <c r="K104" s="6" t="n">
        <v>220.45</v>
      </c>
      <c r="L104" s="6" t="n">
        <v>191.45</v>
      </c>
      <c r="M104" s="6" t="n">
        <v>3.12</v>
      </c>
      <c r="N104" s="6" t="n">
        <v>2.91</v>
      </c>
    </row>
    <row collapsed="false" customFormat="false" customHeight="false" hidden="false" ht="12.1" outlineLevel="0" r="105">
      <c r="A105" s="38" t="n">
        <v>45389</v>
      </c>
      <c r="B105" s="17" t="s">
        <v>517</v>
      </c>
      <c r="C105" s="17" t="s">
        <v>27</v>
      </c>
      <c r="D105" s="17" t="s">
        <v>28</v>
      </c>
      <c r="E105" s="7" t="n">
        <v>5</v>
      </c>
      <c r="F105" s="17" t="s">
        <v>19</v>
      </c>
      <c r="G105" s="6" t="n">
        <v>205.38</v>
      </c>
      <c r="H105" s="6" t="n">
        <v>5142</v>
      </c>
      <c r="I105" s="6" t="n">
        <v>2416.09</v>
      </c>
      <c r="J105" s="6" t="n">
        <v>133</v>
      </c>
      <c r="K105" s="6" t="n">
        <v>1026.9</v>
      </c>
      <c r="L105" s="6" t="n">
        <v>893.9</v>
      </c>
      <c r="M105" s="6" t="n">
        <v>7.4</v>
      </c>
      <c r="N105" s="6" t="n">
        <v>3.48</v>
      </c>
    </row>
    <row collapsed="false" customFormat="false" customHeight="false" hidden="false" ht="12.1" outlineLevel="0" r="106">
      <c r="A106" s="38" t="n">
        <v>45419</v>
      </c>
      <c r="B106" s="17" t="s">
        <v>517</v>
      </c>
      <c r="C106" s="17" t="s">
        <v>39</v>
      </c>
      <c r="D106" s="17" t="s">
        <v>40</v>
      </c>
      <c r="E106" s="7" t="n">
        <v>1</v>
      </c>
      <c r="F106" s="17" t="s">
        <v>19</v>
      </c>
      <c r="G106" s="6" t="n">
        <v>498</v>
      </c>
      <c r="H106" s="6" t="n">
        <v>7722.5</v>
      </c>
      <c r="I106" s="6" t="n">
        <v>5109.28</v>
      </c>
      <c r="J106" s="6" t="n">
        <v>65</v>
      </c>
      <c r="K106" s="6" t="n">
        <v>498</v>
      </c>
      <c r="L106" s="6" t="n">
        <v>433</v>
      </c>
      <c r="M106" s="6" t="n">
        <v>8.47</v>
      </c>
      <c r="N106" s="6" t="n">
        <v>5.61</v>
      </c>
    </row>
    <row collapsed="false" customFormat="false" customHeight="false" hidden="false" ht="12.1" outlineLevel="0" r="107">
      <c r="A107" s="38" t="n">
        <v>45439</v>
      </c>
      <c r="B107" s="17" t="s">
        <v>517</v>
      </c>
      <c r="C107" s="17" t="s">
        <v>33</v>
      </c>
      <c r="D107" s="17" t="s">
        <v>34</v>
      </c>
      <c r="E107" s="7" t="n">
        <v>120</v>
      </c>
      <c r="F107" s="17" t="s">
        <v>19</v>
      </c>
      <c r="G107" s="6" t="n">
        <v>25.43</v>
      </c>
      <c r="H107" s="6" t="n">
        <v>219.22</v>
      </c>
      <c r="I107" s="6" t="n">
        <v>201.14</v>
      </c>
      <c r="J107" s="6" t="n">
        <v>397</v>
      </c>
      <c r="K107" s="6" t="n">
        <v>3051.6</v>
      </c>
      <c r="L107" s="6" t="n">
        <v>2654.6</v>
      </c>
      <c r="M107" s="6" t="n">
        <v>11</v>
      </c>
      <c r="N107" s="6" t="n">
        <v>10.09</v>
      </c>
    </row>
    <row collapsed="false" customFormat="false" customHeight="false" hidden="false" ht="12.1" outlineLevel="0" r="108">
      <c r="A108" s="38" t="n">
        <v>45457</v>
      </c>
      <c r="B108" s="17" t="s">
        <v>517</v>
      </c>
      <c r="C108" s="17" t="s">
        <v>36</v>
      </c>
      <c r="D108" s="17" t="s">
        <v>37</v>
      </c>
      <c r="E108" s="7" t="n">
        <v>40</v>
      </c>
      <c r="F108" s="17" t="s">
        <v>19</v>
      </c>
      <c r="G108" s="6" t="n">
        <v>17.35</v>
      </c>
      <c r="H108" s="6" t="n">
        <v>240.1</v>
      </c>
      <c r="I108" s="6" t="n">
        <v>133.43</v>
      </c>
      <c r="J108" s="6" t="n">
        <v>90</v>
      </c>
      <c r="K108" s="6" t="n">
        <v>694</v>
      </c>
      <c r="L108" s="6" t="n">
        <v>604</v>
      </c>
      <c r="M108" s="6" t="n">
        <v>11.32</v>
      </c>
      <c r="N108" s="6" t="n">
        <v>6.29</v>
      </c>
    </row>
    <row collapsed="false" customFormat="false" customHeight="false" hidden="false" ht="12.1" outlineLevel="0" r="109">
      <c r="A109" s="38" t="n">
        <v>45461</v>
      </c>
      <c r="B109" s="17" t="s">
        <v>517</v>
      </c>
      <c r="C109" s="17" t="s">
        <v>24</v>
      </c>
      <c r="D109" s="17" t="s">
        <v>25</v>
      </c>
      <c r="E109" s="7" t="n">
        <v>18</v>
      </c>
      <c r="F109" s="17" t="s">
        <v>19</v>
      </c>
      <c r="G109" s="6" t="n">
        <v>38.3</v>
      </c>
      <c r="H109" s="6" t="n">
        <v>1555.6</v>
      </c>
      <c r="I109" s="6" t="n">
        <v>1367.72</v>
      </c>
      <c r="J109" s="6" t="n">
        <v>90</v>
      </c>
      <c r="K109" s="6" t="n">
        <v>689.4</v>
      </c>
      <c r="L109" s="6" t="n">
        <v>599.4</v>
      </c>
      <c r="M109" s="6" t="n">
        <v>2.43</v>
      </c>
      <c r="N109" s="6" t="n">
        <v>2.14</v>
      </c>
    </row>
    <row collapsed="false" customFormat="false" customHeight="false" hidden="false" ht="12.1" outlineLevel="0" r="110">
      <c r="A110" s="38" t="n">
        <v>45460</v>
      </c>
      <c r="B110" s="17" t="s">
        <v>517</v>
      </c>
      <c r="C110" s="17" t="s">
        <v>51</v>
      </c>
      <c r="D110" s="17" t="s">
        <v>52</v>
      </c>
      <c r="E110" s="7" t="n">
        <v>14</v>
      </c>
      <c r="F110" s="17" t="s">
        <v>53</v>
      </c>
      <c r="G110" s="6" t="n">
        <v>4.4533</v>
      </c>
      <c r="H110" s="6" t="n">
        <v>0.6849</v>
      </c>
      <c r="I110" s="6" t="n">
        <v>3353.03</v>
      </c>
      <c r="J110" s="6" t="n">
        <v>0.21</v>
      </c>
      <c r="K110" s="6" t="n">
        <v>62.3461</v>
      </c>
      <c r="L110" s="6" t="n">
        <v>43.64</v>
      </c>
      <c r="M110" s="6" t="n">
        <v>0.09</v>
      </c>
      <c r="N110" s="6" t="n">
        <v>5.11</v>
      </c>
    </row>
    <row collapsed="false" customFormat="false" customHeight="false" hidden="false" ht="12.1" outlineLevel="0" r="111">
      <c r="A111" s="38" t="n">
        <v>45461</v>
      </c>
      <c r="B111" s="17" t="s">
        <v>517</v>
      </c>
      <c r="C111" s="17" t="s">
        <v>24</v>
      </c>
      <c r="D111" s="17" t="s">
        <v>25</v>
      </c>
      <c r="E111" s="7" t="n">
        <v>18</v>
      </c>
      <c r="F111" s="17" t="s">
        <v>19</v>
      </c>
      <c r="G111" s="6" t="n">
        <v>191.51</v>
      </c>
      <c r="H111" s="6" t="n">
        <v>1555.6</v>
      </c>
      <c r="I111" s="6" t="n">
        <v>1367.72</v>
      </c>
      <c r="J111" s="6" t="n">
        <v>448</v>
      </c>
      <c r="K111" s="6" t="n">
        <v>3447.18</v>
      </c>
      <c r="L111" s="6" t="n">
        <v>2999.18</v>
      </c>
      <c r="M111" s="6" t="n">
        <v>12.18</v>
      </c>
      <c r="N111" s="6" t="n">
        <v>10.71</v>
      </c>
    </row>
    <row collapsed="false" customFormat="false" customHeight="false" hidden="false" ht="12.1" outlineLevel="0" r="112">
      <c r="A112" s="38" t="n">
        <v>45471</v>
      </c>
      <c r="B112" s="17" t="s">
        <v>517</v>
      </c>
      <c r="C112" s="17" t="s">
        <v>30</v>
      </c>
      <c r="D112" s="17" t="s">
        <v>31</v>
      </c>
      <c r="E112" s="7" t="n">
        <v>30000</v>
      </c>
      <c r="F112" s="17" t="s">
        <v>19</v>
      </c>
      <c r="G112" s="6" t="n">
        <v>0.0388</v>
      </c>
      <c r="H112" s="6" t="n">
        <v>0.2929</v>
      </c>
      <c r="I112" s="6" t="n">
        <v>0.23</v>
      </c>
      <c r="J112" s="6" t="n">
        <v>151</v>
      </c>
      <c r="K112" s="6" t="n">
        <v>1164.9</v>
      </c>
      <c r="L112" s="6" t="n">
        <v>1013.9</v>
      </c>
      <c r="M112" s="6" t="n">
        <v>14.48</v>
      </c>
      <c r="N112" s="6" t="n">
        <v>11.54</v>
      </c>
    </row>
    <row collapsed="false" customFormat="false" customHeight="false" hidden="false" ht="12.1" outlineLevel="0" r="113">
      <c r="A113" s="38" t="n">
        <v>45483</v>
      </c>
      <c r="B113" s="17" t="s">
        <v>517</v>
      </c>
      <c r="C113" s="17" t="s">
        <v>48</v>
      </c>
      <c r="D113" s="17" t="s">
        <v>49</v>
      </c>
      <c r="E113" s="7" t="n">
        <v>600</v>
      </c>
      <c r="F113" s="17" t="s">
        <v>19</v>
      </c>
      <c r="G113" s="6" t="n">
        <v>0.772</v>
      </c>
      <c r="H113" s="6" t="n">
        <v>7.9</v>
      </c>
      <c r="I113" s="6" t="n">
        <v>10.48</v>
      </c>
      <c r="J113" s="6" t="n">
        <v>60</v>
      </c>
      <c r="K113" s="6" t="n">
        <v>463.2</v>
      </c>
      <c r="L113" s="6" t="n">
        <v>403.2</v>
      </c>
      <c r="M113" s="6" t="n">
        <v>6.41</v>
      </c>
      <c r="N113" s="6" t="n">
        <v>8.51</v>
      </c>
    </row>
    <row collapsed="false" customFormat="false" customHeight="false" hidden="false" ht="12.1" outlineLevel="0" r="114">
      <c r="A114" s="38" t="n">
        <v>45484</v>
      </c>
      <c r="B114" s="17" t="s">
        <v>517</v>
      </c>
      <c r="C114" s="17" t="s">
        <v>16</v>
      </c>
      <c r="D114" s="17" t="s">
        <v>18</v>
      </c>
      <c r="E114" s="7" t="n">
        <v>5</v>
      </c>
      <c r="F114" s="17" t="s">
        <v>19</v>
      </c>
      <c r="G114" s="6" t="n">
        <v>294</v>
      </c>
      <c r="H114" s="6" t="n">
        <v>5657</v>
      </c>
      <c r="I114" s="6" t="n">
        <v>3716.34</v>
      </c>
      <c r="J114" s="6" t="n">
        <v>191</v>
      </c>
      <c r="K114" s="6" t="n">
        <v>1470</v>
      </c>
      <c r="L114" s="6" t="n">
        <v>1279</v>
      </c>
      <c r="M114" s="6" t="n">
        <v>6.88</v>
      </c>
      <c r="N114" s="6" t="n">
        <v>4.52</v>
      </c>
    </row>
    <row collapsed="false" customFormat="false" customHeight="false" hidden="false" ht="12.1" outlineLevel="0" r="115">
      <c r="A115" s="38" t="n">
        <v>45484</v>
      </c>
      <c r="B115" s="17" t="s">
        <v>517</v>
      </c>
      <c r="C115" s="17" t="s">
        <v>21</v>
      </c>
      <c r="D115" s="17" t="s">
        <v>22</v>
      </c>
      <c r="E115" s="7" t="n">
        <v>80</v>
      </c>
      <c r="F115" s="17" t="s">
        <v>19</v>
      </c>
      <c r="G115" s="6" t="n">
        <v>33.3</v>
      </c>
      <c r="H115" s="6" t="n">
        <v>295.87</v>
      </c>
      <c r="I115" s="6" t="n">
        <v>261.1</v>
      </c>
      <c r="J115" s="6" t="n">
        <v>346</v>
      </c>
      <c r="K115" s="6" t="n">
        <v>2664</v>
      </c>
      <c r="L115" s="6" t="n">
        <v>2318</v>
      </c>
      <c r="M115" s="6" t="n">
        <v>11.1</v>
      </c>
      <c r="N115" s="6" t="n">
        <v>9.79</v>
      </c>
    </row>
    <row collapsed="false" customFormat="false" customHeight="false" hidden="false" ht="12.1" outlineLevel="0" r="116">
      <c r="A116" s="38" t="n">
        <v>45484</v>
      </c>
      <c r="B116" s="17" t="s">
        <v>517</v>
      </c>
      <c r="C116" s="17" t="s">
        <v>16</v>
      </c>
      <c r="D116" s="17" t="s">
        <v>18</v>
      </c>
      <c r="E116" s="7" t="n">
        <v>5</v>
      </c>
      <c r="F116" s="17" t="s">
        <v>19</v>
      </c>
      <c r="G116" s="6" t="n">
        <v>15</v>
      </c>
      <c r="H116" s="6" t="n">
        <v>5657</v>
      </c>
      <c r="I116" s="6" t="n">
        <v>3716.34</v>
      </c>
      <c r="J116" s="6" t="n">
        <v>10</v>
      </c>
      <c r="K116" s="6" t="n">
        <v>75</v>
      </c>
      <c r="L116" s="6" t="n">
        <v>65</v>
      </c>
      <c r="M116" s="6" t="n">
        <v>0.35</v>
      </c>
      <c r="N116" s="6" t="n">
        <v>0.23</v>
      </c>
    </row>
    <row collapsed="false" customFormat="false" customHeight="false" hidden="false" ht="12.1" outlineLevel="0" r="117">
      <c r="A117" s="38" t="n">
        <v>45488</v>
      </c>
      <c r="B117" s="17" t="s">
        <v>517</v>
      </c>
      <c r="C117" s="17" t="s">
        <v>65</v>
      </c>
      <c r="D117" s="17" t="s">
        <v>66</v>
      </c>
      <c r="E117" s="7" t="n">
        <v>1</v>
      </c>
      <c r="F117" s="17" t="s">
        <v>19</v>
      </c>
      <c r="G117" s="6" t="n">
        <v>412.13</v>
      </c>
      <c r="H117" s="6" t="n">
        <v>5890</v>
      </c>
      <c r="I117" s="6" t="n">
        <v>4229.65</v>
      </c>
      <c r="J117" s="6" t="n">
        <v>54</v>
      </c>
      <c r="K117" s="6" t="n">
        <v>412.13</v>
      </c>
      <c r="L117" s="6" t="n">
        <v>358.13</v>
      </c>
      <c r="M117" s="6" t="n">
        <v>8.47</v>
      </c>
      <c r="N117" s="6" t="n">
        <v>6.08</v>
      </c>
    </row>
    <row collapsed="false" customFormat="false" customHeight="false" hidden="false" ht="12.1" outlineLevel="0" r="118">
      <c r="A118" s="38" t="n">
        <v>45490</v>
      </c>
      <c r="B118" s="17" t="s">
        <v>517</v>
      </c>
      <c r="C118" s="17" t="s">
        <v>45</v>
      </c>
      <c r="D118" s="17" t="s">
        <v>46</v>
      </c>
      <c r="E118" s="7" t="n">
        <v>400</v>
      </c>
      <c r="F118" s="17" t="s">
        <v>19</v>
      </c>
      <c r="G118" s="6" t="n">
        <v>0.52</v>
      </c>
      <c r="H118" s="6" t="n">
        <v>21.288</v>
      </c>
      <c r="I118" s="6" t="n">
        <v>27.55</v>
      </c>
      <c r="J118" s="6" t="n">
        <v>27</v>
      </c>
      <c r="K118" s="6" t="n">
        <v>208</v>
      </c>
      <c r="L118" s="6" t="n">
        <v>181</v>
      </c>
      <c r="M118" s="6" t="n">
        <v>1.64</v>
      </c>
      <c r="N118" s="6" t="n">
        <v>2.13</v>
      </c>
    </row>
    <row collapsed="false" customFormat="false" customHeight="false" hidden="false" ht="12.1" outlineLevel="0" r="119">
      <c r="A119" s="38" t="n">
        <v>45545</v>
      </c>
      <c r="B119" s="17" t="s">
        <v>517</v>
      </c>
      <c r="C119" s="17" t="s">
        <v>24</v>
      </c>
      <c r="D119" s="17" t="s">
        <v>25</v>
      </c>
      <c r="E119" s="7" t="n">
        <v>18</v>
      </c>
      <c r="F119" s="17" t="s">
        <v>19</v>
      </c>
      <c r="G119" s="6" t="n">
        <v>31.06</v>
      </c>
      <c r="H119" s="6" t="n">
        <v>1254.2</v>
      </c>
      <c r="I119" s="6" t="n">
        <v>1367.72</v>
      </c>
      <c r="J119" s="6" t="n">
        <v>73</v>
      </c>
      <c r="K119" s="6" t="n">
        <v>559.08</v>
      </c>
      <c r="L119" s="6" t="n">
        <v>486.08</v>
      </c>
      <c r="M119" s="6" t="n">
        <v>1.97</v>
      </c>
      <c r="N119" s="6" t="n">
        <v>2.15</v>
      </c>
    </row>
    <row collapsed="false" customFormat="false" customHeight="false" hidden="false" ht="12.1" outlineLevel="0" r="120">
      <c r="A120" s="38" t="n">
        <v>45557</v>
      </c>
      <c r="B120" s="17" t="s">
        <v>517</v>
      </c>
      <c r="C120" s="17" t="s">
        <v>16</v>
      </c>
      <c r="D120" s="17" t="s">
        <v>18</v>
      </c>
      <c r="E120" s="7" t="n">
        <v>5</v>
      </c>
      <c r="F120" s="17" t="s">
        <v>19</v>
      </c>
      <c r="G120" s="6" t="n">
        <v>117</v>
      </c>
      <c r="H120" s="6" t="n">
        <v>5140</v>
      </c>
      <c r="I120" s="6" t="n">
        <v>3716.34</v>
      </c>
      <c r="J120" s="6" t="n">
        <v>76</v>
      </c>
      <c r="K120" s="6" t="n">
        <v>585</v>
      </c>
      <c r="L120" s="6" t="n">
        <v>509</v>
      </c>
      <c r="M120" s="6" t="n">
        <v>2.74</v>
      </c>
      <c r="N120" s="6" t="n">
        <v>1.98</v>
      </c>
    </row>
    <row collapsed="false" customFormat="false" customHeight="false" hidden="false" ht="12.1" outlineLevel="0" r="121">
      <c r="A121" s="38" t="n">
        <v>45555</v>
      </c>
      <c r="B121" s="17" t="s">
        <v>517</v>
      </c>
      <c r="C121" s="17" t="s">
        <v>60</v>
      </c>
      <c r="D121" s="17" t="s">
        <v>61</v>
      </c>
      <c r="E121" s="7" t="n">
        <v>1</v>
      </c>
      <c r="F121" s="17" t="s">
        <v>19</v>
      </c>
      <c r="G121" s="6" t="n">
        <v>80</v>
      </c>
      <c r="H121" s="6" t="n">
        <v>4071.2</v>
      </c>
      <c r="I121" s="6" t="n">
        <v>4984.49</v>
      </c>
      <c r="J121" s="6" t="n">
        <v>10</v>
      </c>
      <c r="K121" s="6" t="n">
        <v>80</v>
      </c>
      <c r="L121" s="6" t="n">
        <v>70</v>
      </c>
      <c r="M121" s="6" t="n">
        <v>1.4</v>
      </c>
      <c r="N121" s="6" t="n">
        <v>1.72</v>
      </c>
    </row>
    <row collapsed="false" customFormat="false" customHeight="false" hidden="false" ht="12.1" outlineLevel="0" r="122">
      <c r="A122" s="38" t="n">
        <v>45564</v>
      </c>
      <c r="B122" s="17" t="s">
        <v>517</v>
      </c>
      <c r="C122" s="17" t="s">
        <v>27</v>
      </c>
      <c r="D122" s="17" t="s">
        <v>28</v>
      </c>
      <c r="E122" s="7" t="n">
        <v>5</v>
      </c>
      <c r="F122" s="17" t="s">
        <v>19</v>
      </c>
      <c r="G122" s="6" t="n">
        <v>142.11</v>
      </c>
      <c r="H122" s="6" t="n">
        <v>4455.5</v>
      </c>
      <c r="I122" s="6" t="n">
        <v>2416.09</v>
      </c>
      <c r="J122" s="6" t="n">
        <v>92</v>
      </c>
      <c r="K122" s="6" t="n">
        <v>710.55</v>
      </c>
      <c r="L122" s="6" t="n">
        <v>618.55</v>
      </c>
      <c r="M122" s="6" t="n">
        <v>5.12</v>
      </c>
      <c r="N122" s="6" t="n">
        <v>2.78</v>
      </c>
    </row>
    <row collapsed="false" customFormat="false" customHeight="false" hidden="false" ht="12.1" outlineLevel="0" r="123">
      <c r="A123" s="38" t="n">
        <v>45576</v>
      </c>
      <c r="B123" s="17" t="s">
        <v>517</v>
      </c>
      <c r="C123" s="17" t="s">
        <v>42</v>
      </c>
      <c r="D123" s="17" t="s">
        <v>43</v>
      </c>
      <c r="E123" s="7" t="n">
        <v>5</v>
      </c>
      <c r="F123" s="17" t="s">
        <v>19</v>
      </c>
      <c r="G123" s="6" t="n">
        <v>35.5</v>
      </c>
      <c r="H123" s="6" t="n">
        <v>957.8</v>
      </c>
      <c r="I123" s="6" t="n">
        <v>1227.59</v>
      </c>
      <c r="J123" s="6" t="n">
        <v>23</v>
      </c>
      <c r="K123" s="6" t="n">
        <v>177.5</v>
      </c>
      <c r="L123" s="6" t="n">
        <v>154.5</v>
      </c>
      <c r="M123" s="6" t="n">
        <v>2.52</v>
      </c>
      <c r="N123" s="6" t="n">
        <v>3.23</v>
      </c>
    </row>
    <row collapsed="false" customFormat="false" customHeight="false" hidden="false" ht="12.1" outlineLevel="0" r="124">
      <c r="A124" s="38" t="n">
        <v>45643</v>
      </c>
      <c r="B124" s="17" t="s">
        <v>517</v>
      </c>
      <c r="C124" s="17" t="s">
        <v>24</v>
      </c>
      <c r="D124" s="17" t="s">
        <v>25</v>
      </c>
      <c r="E124" s="7" t="n">
        <v>18</v>
      </c>
      <c r="F124" s="17" t="s">
        <v>19</v>
      </c>
      <c r="G124" s="6" t="n">
        <v>49.06</v>
      </c>
      <c r="H124" s="6" t="n">
        <v>1016.4</v>
      </c>
      <c r="I124" s="6" t="n">
        <v>1367.72</v>
      </c>
      <c r="J124" s="6" t="n">
        <v>115</v>
      </c>
      <c r="K124" s="6" t="n">
        <v>883.08</v>
      </c>
      <c r="L124" s="6" t="n">
        <v>768.08</v>
      </c>
      <c r="M124" s="6" t="n">
        <v>3.12</v>
      </c>
      <c r="N124" s="6" t="n">
        <v>4.2</v>
      </c>
    </row>
    <row collapsed="false" customFormat="false" customHeight="false" hidden="false" ht="12.1" outlineLevel="0" r="125">
      <c r="A125" s="38" t="n">
        <v>45643</v>
      </c>
      <c r="B125" s="17" t="s">
        <v>517</v>
      </c>
      <c r="C125" s="17" t="s">
        <v>39</v>
      </c>
      <c r="D125" s="17" t="s">
        <v>40</v>
      </c>
      <c r="E125" s="7" t="n">
        <v>1</v>
      </c>
      <c r="F125" s="17" t="s">
        <v>19</v>
      </c>
      <c r="G125" s="6" t="n">
        <v>514</v>
      </c>
      <c r="H125" s="6" t="n">
        <v>6290.5</v>
      </c>
      <c r="I125" s="6" t="n">
        <v>5109.28</v>
      </c>
      <c r="J125" s="6" t="n">
        <v>67</v>
      </c>
      <c r="K125" s="6" t="n">
        <v>514</v>
      </c>
      <c r="L125" s="6" t="n">
        <v>447</v>
      </c>
      <c r="M125" s="6" t="n">
        <v>8.75</v>
      </c>
      <c r="N125" s="6" t="n">
        <v>7.11</v>
      </c>
    </row>
    <row collapsed="false" customFormat="false" customHeight="false" hidden="false" ht="12.1" outlineLevel="0" r="126">
      <c r="A126" s="38" t="n">
        <v>45648</v>
      </c>
      <c r="B126" s="17" t="s">
        <v>517</v>
      </c>
      <c r="C126" s="17" t="s">
        <v>16</v>
      </c>
      <c r="D126" s="17" t="s">
        <v>18</v>
      </c>
      <c r="E126" s="7" t="n">
        <v>5</v>
      </c>
      <c r="F126" s="17" t="s">
        <v>19</v>
      </c>
      <c r="G126" s="6" t="n">
        <v>126</v>
      </c>
      <c r="H126" s="6" t="n">
        <v>5814</v>
      </c>
      <c r="I126" s="6" t="n">
        <v>3716.34</v>
      </c>
      <c r="J126" s="6" t="n">
        <v>82</v>
      </c>
      <c r="K126" s="6" t="n">
        <v>630</v>
      </c>
      <c r="L126" s="6" t="n">
        <v>548</v>
      </c>
      <c r="M126" s="6" t="n">
        <v>2.95</v>
      </c>
      <c r="N126" s="6" t="n">
        <v>1.89</v>
      </c>
    </row>
    <row collapsed="false" customFormat="false" customHeight="false" hidden="false" ht="12.1" outlineLevel="0" r="127">
      <c r="A127" s="38" t="n">
        <v>45754</v>
      </c>
      <c r="B127" s="17" t="s">
        <v>517</v>
      </c>
      <c r="C127" s="17" t="s">
        <v>27</v>
      </c>
      <c r="D127" s="17" t="s">
        <v>28</v>
      </c>
      <c r="E127" s="7" t="n">
        <v>5</v>
      </c>
      <c r="F127" s="17" t="s">
        <v>19</v>
      </c>
      <c r="G127" s="6" t="n">
        <v>98.92</v>
      </c>
      <c r="H127" s="6" t="n">
        <v>3834</v>
      </c>
      <c r="I127" s="6" t="n">
        <v>2416.09</v>
      </c>
      <c r="J127" s="6" t="n">
        <v>64</v>
      </c>
      <c r="K127" s="6" t="n">
        <v>494.6</v>
      </c>
      <c r="L127" s="6" t="n">
        <v>430.6</v>
      </c>
      <c r="M127" s="6" t="n">
        <v>3.56</v>
      </c>
      <c r="N127" s="6" t="n">
        <v>2.25</v>
      </c>
    </row>
    <row collapsed="false" customFormat="false" customHeight="false" hidden="false" ht="12.1" outlineLevel="0" r="128">
      <c r="A128" s="38" t="n">
        <v>45775</v>
      </c>
      <c r="B128" s="17" t="s">
        <v>517</v>
      </c>
      <c r="C128" s="17" t="s">
        <v>42</v>
      </c>
      <c r="D128" s="17" t="s">
        <v>43</v>
      </c>
      <c r="E128" s="7" t="n">
        <v>5</v>
      </c>
      <c r="F128" s="17" t="s">
        <v>19</v>
      </c>
      <c r="G128" s="6" t="n">
        <v>46.65</v>
      </c>
      <c r="H128" s="6" t="n">
        <v>1266.2</v>
      </c>
      <c r="I128" s="6" t="n">
        <v>1227.59</v>
      </c>
      <c r="J128" s="6" t="n">
        <v>30</v>
      </c>
      <c r="K128" s="6" t="n">
        <v>233.25</v>
      </c>
      <c r="L128" s="6" t="n">
        <v>203.25</v>
      </c>
      <c r="M128" s="6" t="n">
        <v>3.31</v>
      </c>
      <c r="N128" s="6" t="n">
        <v>3.21</v>
      </c>
    </row>
    <row collapsed="false" customFormat="false" customHeight="false" hidden="false" ht="12.1" outlineLevel="0" r="129">
      <c r="A129" s="38" t="n">
        <v>45811</v>
      </c>
      <c r="B129" s="17" t="s">
        <v>517</v>
      </c>
      <c r="C129" s="17" t="s">
        <v>39</v>
      </c>
      <c r="D129" s="17" t="s">
        <v>40</v>
      </c>
      <c r="E129" s="7" t="n">
        <v>1</v>
      </c>
      <c r="F129" s="17" t="s">
        <v>19</v>
      </c>
      <c r="G129" s="6" t="n">
        <v>541</v>
      </c>
      <c r="H129" s="6" t="n">
        <v>6473</v>
      </c>
      <c r="I129" s="6" t="n">
        <v>5109.28</v>
      </c>
      <c r="J129" s="6" t="n">
        <v>70</v>
      </c>
      <c r="K129" s="6" t="n">
        <v>541</v>
      </c>
      <c r="L129" s="6" t="n">
        <v>471</v>
      </c>
      <c r="M129" s="6" t="n">
        <v>9.22</v>
      </c>
      <c r="N129" s="6" t="n">
        <v>7.28</v>
      </c>
    </row>
    <row collapsed="false" customFormat="false" customHeight="false" hidden="false" ht="12.1" outlineLevel="0" r="130">
      <c r="A130" s="38" t="n">
        <v>45817</v>
      </c>
      <c r="B130" s="17" t="s">
        <v>517</v>
      </c>
      <c r="C130" s="17" t="s">
        <v>16</v>
      </c>
      <c r="D130" s="17" t="s">
        <v>18</v>
      </c>
      <c r="E130" s="7" t="n">
        <v>5</v>
      </c>
      <c r="F130" s="17" t="s">
        <v>19</v>
      </c>
      <c r="G130" s="6" t="n">
        <v>87</v>
      </c>
      <c r="H130" s="6" t="n">
        <v>6223</v>
      </c>
      <c r="I130" s="6" t="n">
        <v>3716.34</v>
      </c>
      <c r="J130" s="6" t="n">
        <v>57</v>
      </c>
      <c r="K130" s="6" t="n">
        <v>435</v>
      </c>
      <c r="L130" s="6" t="n">
        <v>378</v>
      </c>
      <c r="M130" s="6" t="n">
        <v>2.03</v>
      </c>
      <c r="N130" s="6" t="n">
        <v>1.21</v>
      </c>
    </row>
    <row collapsed="false" customFormat="false" customHeight="false" hidden="false" ht="12.1" outlineLevel="0" r="131">
      <c r="A131" s="38" t="n">
        <v>45839</v>
      </c>
      <c r="B131" s="17" t="s">
        <v>517</v>
      </c>
      <c r="C131" s="17" t="s">
        <v>30</v>
      </c>
      <c r="D131" s="17" t="s">
        <v>31</v>
      </c>
      <c r="E131" s="7" t="n">
        <v>30000</v>
      </c>
      <c r="F131" s="17" t="s">
        <v>19</v>
      </c>
      <c r="G131" s="6" t="n">
        <v>0.0502</v>
      </c>
      <c r="H131" s="6" t="n">
        <v>0.4286</v>
      </c>
      <c r="I131" s="6" t="n">
        <v>0.23</v>
      </c>
      <c r="J131" s="6" t="n">
        <v>196</v>
      </c>
      <c r="K131" s="6" t="n">
        <v>1506.45</v>
      </c>
      <c r="L131" s="6" t="n">
        <v>1310.45</v>
      </c>
      <c r="M131" s="6" t="n">
        <v>18.71</v>
      </c>
      <c r="N131" s="6" t="n">
        <v>10.19</v>
      </c>
    </row>
    <row collapsed="false" customFormat="false" customHeight="false" hidden="false" ht="12.1" outlineLevel="0" r="132">
      <c r="A132" s="38" t="n">
        <v>45847</v>
      </c>
      <c r="B132" s="17" t="s">
        <v>517</v>
      </c>
      <c r="C132" s="17" t="s">
        <v>67</v>
      </c>
      <c r="D132" s="17" t="s">
        <v>68</v>
      </c>
      <c r="E132" s="7" t="n">
        <v>1</v>
      </c>
      <c r="F132" s="17" t="s">
        <v>19</v>
      </c>
      <c r="G132" s="6" t="n">
        <v>648</v>
      </c>
      <c r="H132" s="6" t="n">
        <v>2870.5</v>
      </c>
      <c r="I132" s="6" t="n">
        <v>2795.9</v>
      </c>
      <c r="J132" s="6" t="n">
        <v>84</v>
      </c>
      <c r="K132" s="6" t="n">
        <v>648</v>
      </c>
      <c r="L132" s="6" t="n">
        <v>564</v>
      </c>
      <c r="M132" s="6" t="n">
        <v>20.17</v>
      </c>
      <c r="N132" s="6" t="n">
        <v>19.65</v>
      </c>
    </row>
    <row collapsed="false" customFormat="false" customHeight="false" hidden="false" ht="12.1" outlineLevel="0" r="133">
      <c r="A133" s="38" t="n">
        <v>45848</v>
      </c>
      <c r="B133" s="17" t="s">
        <v>517</v>
      </c>
      <c r="C133" s="17" t="s">
        <v>36</v>
      </c>
      <c r="D133" s="17" t="s">
        <v>37</v>
      </c>
      <c r="E133" s="7" t="n">
        <v>40</v>
      </c>
      <c r="F133" s="17" t="s">
        <v>19</v>
      </c>
      <c r="G133" s="6" t="n">
        <v>26.11</v>
      </c>
      <c r="H133" s="6" t="n">
        <v>172.73</v>
      </c>
      <c r="I133" s="6" t="n">
        <v>133.43</v>
      </c>
      <c r="J133" s="6" t="n">
        <v>136</v>
      </c>
      <c r="K133" s="6" t="n">
        <v>1044.4</v>
      </c>
      <c r="L133" s="6" t="n">
        <v>908.4</v>
      </c>
      <c r="M133" s="6" t="n">
        <v>17.02</v>
      </c>
      <c r="N133" s="6" t="n">
        <v>13.15</v>
      </c>
    </row>
    <row collapsed="false" customFormat="false" customHeight="false" hidden="false" ht="12.1" outlineLevel="0" r="134">
      <c r="A134" s="38" t="n">
        <v>45852</v>
      </c>
      <c r="B134" s="17" t="s">
        <v>517</v>
      </c>
      <c r="C134" s="17" t="s">
        <v>48</v>
      </c>
      <c r="D134" s="17" t="s">
        <v>49</v>
      </c>
      <c r="E134" s="7" t="n">
        <v>600</v>
      </c>
      <c r="F134" s="17" t="s">
        <v>19</v>
      </c>
      <c r="G134" s="6" t="n">
        <v>0.9573</v>
      </c>
      <c r="H134" s="6" t="n">
        <v>8.565</v>
      </c>
      <c r="I134" s="6" t="n">
        <v>10.48</v>
      </c>
      <c r="J134" s="6" t="n">
        <v>75</v>
      </c>
      <c r="K134" s="6" t="n">
        <v>574.38</v>
      </c>
      <c r="L134" s="6" t="n">
        <v>499.38</v>
      </c>
      <c r="M134" s="6" t="n">
        <v>7.94</v>
      </c>
      <c r="N134" s="6" t="n">
        <v>9.72</v>
      </c>
    </row>
    <row collapsed="false" customFormat="false" customHeight="false" hidden="false" ht="12.1" outlineLevel="0" r="135">
      <c r="A135" s="38" t="n">
        <v>45856</v>
      </c>
      <c r="B135" s="17" t="s">
        <v>517</v>
      </c>
      <c r="C135" s="17" t="s">
        <v>21</v>
      </c>
      <c r="D135" s="17" t="s">
        <v>22</v>
      </c>
      <c r="E135" s="7" t="n">
        <v>80</v>
      </c>
      <c r="F135" s="17" t="s">
        <v>19</v>
      </c>
      <c r="G135" s="6" t="n">
        <v>34.84</v>
      </c>
      <c r="H135" s="6" t="n">
        <v>309</v>
      </c>
      <c r="I135" s="6" t="n">
        <v>261.1</v>
      </c>
      <c r="J135" s="6" t="n">
        <v>362</v>
      </c>
      <c r="K135" s="6" t="n">
        <v>2787.2</v>
      </c>
      <c r="L135" s="6" t="n">
        <v>2425.2</v>
      </c>
      <c r="M135" s="6" t="n">
        <v>11.61</v>
      </c>
      <c r="N135" s="6" t="n">
        <v>9.81</v>
      </c>
    </row>
    <row collapsed="false" customFormat="false" customHeight="false" hidden="false" ht="12.1" outlineLevel="0" r="136">
      <c r="A136" s="38" t="n">
        <v>45856</v>
      </c>
      <c r="B136" s="17" t="s">
        <v>517</v>
      </c>
      <c r="C136" s="17" t="s">
        <v>73</v>
      </c>
      <c r="D136" s="17" t="s">
        <v>74</v>
      </c>
      <c r="E136" s="7" t="n">
        <v>20</v>
      </c>
      <c r="F136" s="17" t="s">
        <v>19</v>
      </c>
      <c r="G136" s="6" t="n">
        <v>5.27</v>
      </c>
      <c r="H136" s="6" t="n">
        <v>60.13</v>
      </c>
      <c r="I136" s="6" t="n">
        <v>87.53</v>
      </c>
      <c r="J136" s="6" t="n">
        <v>14</v>
      </c>
      <c r="K136" s="6" t="n">
        <v>105.4</v>
      </c>
      <c r="L136" s="6" t="n">
        <v>91.4</v>
      </c>
      <c r="M136" s="6" t="n">
        <v>5.22</v>
      </c>
      <c r="N136" s="6" t="n">
        <v>7.6</v>
      </c>
    </row>
    <row collapsed="false" customFormat="false" customHeight="false" hidden="false" ht="12.1" outlineLevel="0" r="137">
      <c r="A137" s="38" t="n">
        <v>45931</v>
      </c>
      <c r="B137" s="17" t="s">
        <v>517</v>
      </c>
      <c r="C137" s="17" t="s">
        <v>16</v>
      </c>
      <c r="D137" s="17" t="s">
        <v>18</v>
      </c>
      <c r="E137" s="7" t="n">
        <v>5</v>
      </c>
      <c r="F137" s="17" t="s">
        <v>19</v>
      </c>
      <c r="G137" s="6" t="n">
        <v>273</v>
      </c>
      <c r="H137" s="6" t="n">
        <v>6883</v>
      </c>
      <c r="I137" s="6" t="n">
        <v>3716.34</v>
      </c>
      <c r="J137" s="6" t="n">
        <v>177</v>
      </c>
      <c r="K137" s="6" t="n">
        <v>1365</v>
      </c>
      <c r="L137" s="6" t="n">
        <v>1188</v>
      </c>
      <c r="M137" s="6" t="n">
        <v>6.39</v>
      </c>
      <c r="N137" s="6" t="n">
        <v>3.45</v>
      </c>
    </row>
    <row collapsed="false" customFormat="false" customHeight="false" hidden="false" ht="12.1" outlineLevel="0" r="138">
      <c r="A138" s="38" t="n">
        <v>45936</v>
      </c>
      <c r="B138" s="17" t="s">
        <v>517</v>
      </c>
      <c r="C138" s="17" t="s">
        <v>42</v>
      </c>
      <c r="D138" s="17" t="s">
        <v>43</v>
      </c>
      <c r="E138" s="7" t="n">
        <v>5</v>
      </c>
      <c r="F138" s="17" t="s">
        <v>19</v>
      </c>
      <c r="G138" s="6" t="n">
        <v>35.5</v>
      </c>
      <c r="H138" s="6" t="n">
        <v>1083.2</v>
      </c>
      <c r="I138" s="6" t="n">
        <v>1227.59</v>
      </c>
      <c r="J138" s="6" t="n">
        <v>23</v>
      </c>
      <c r="K138" s="6" t="n">
        <v>177.5</v>
      </c>
      <c r="L138" s="6" t="n">
        <v>154.5</v>
      </c>
      <c r="M138" s="6" t="n">
        <v>2.52</v>
      </c>
      <c r="N138" s="6" t="n">
        <v>2.85</v>
      </c>
    </row>
  </sheetData>
  <autoFilter ref="A1:N138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7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9" t="s">
        <v>82</v>
      </c>
      <c r="B1" s="39" t="s">
        <v>508</v>
      </c>
      <c r="C1" s="39" t="s">
        <v>0</v>
      </c>
      <c r="D1" s="39" t="s">
        <v>2</v>
      </c>
      <c r="E1" s="39" t="s">
        <v>509</v>
      </c>
      <c r="F1" s="39" t="s">
        <v>531</v>
      </c>
      <c r="G1" s="39" t="s">
        <v>532</v>
      </c>
      <c r="H1" s="39" t="s">
        <v>86</v>
      </c>
      <c r="I1" s="39" t="s">
        <v>533</v>
      </c>
      <c r="J1" s="39" t="s">
        <v>512</v>
      </c>
      <c r="K1" s="39" t="s">
        <v>534</v>
      </c>
      <c r="L1" s="39" t="s">
        <v>535</v>
      </c>
      <c r="M1" s="39" t="s">
        <v>536</v>
      </c>
      <c r="N1" s="39" t="s">
        <v>537</v>
      </c>
    </row>
    <row collapsed="false" customFormat="false" customHeight="false" hidden="false" ht="12.1" outlineLevel="0" r="2">
      <c r="A2" s="40" t="n">
        <v>44032</v>
      </c>
      <c r="B2" s="17" t="s">
        <v>517</v>
      </c>
      <c r="C2" s="17" t="s">
        <v>16</v>
      </c>
      <c r="D2" s="17" t="s">
        <v>18</v>
      </c>
      <c r="E2" s="18" t="n">
        <v>1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1920</v>
      </c>
      <c r="J2" s="18" t="n">
        <v>2620.84</v>
      </c>
      <c r="K2" s="6" t="s">
        <f>=Портфель!F2*Портфель!$Q$13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40" t="n">
        <v>44231</v>
      </c>
      <c r="B3" s="17" t="s">
        <v>517</v>
      </c>
      <c r="C3" s="17" t="s">
        <v>16</v>
      </c>
      <c r="D3" s="17" t="s">
        <v>18</v>
      </c>
      <c r="E3" s="18" t="n">
        <v>1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1721</v>
      </c>
      <c r="J3" s="18" t="n">
        <v>3663.83</v>
      </c>
      <c r="K3" s="6" t="s">
        <f>=Портфель!F2*Портфель!$Q$13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40" t="n">
        <v>44251</v>
      </c>
      <c r="B4" s="17" t="s">
        <v>517</v>
      </c>
      <c r="C4" s="17" t="s">
        <v>16</v>
      </c>
      <c r="D4" s="17" t="s">
        <v>18</v>
      </c>
      <c r="E4" s="18" t="n">
        <v>1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1701</v>
      </c>
      <c r="J4" s="18" t="n">
        <v>3936.97</v>
      </c>
      <c r="K4" s="6" t="s">
        <f>=Портфель!F2*Портфель!$Q$13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40" t="n">
        <v>44273</v>
      </c>
      <c r="B5" s="17" t="s">
        <v>517</v>
      </c>
      <c r="C5" s="17" t="s">
        <v>16</v>
      </c>
      <c r="D5" s="17" t="s">
        <v>18</v>
      </c>
      <c r="E5" s="18" t="n">
        <v>1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1679</v>
      </c>
      <c r="J5" s="18" t="n">
        <v>3987.99</v>
      </c>
      <c r="K5" s="6" t="s">
        <f>=Портфель!F2*Портфель!$Q$13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40" t="n">
        <v>44320</v>
      </c>
      <c r="B6" s="17" t="s">
        <v>517</v>
      </c>
      <c r="C6" s="17" t="s">
        <v>16</v>
      </c>
      <c r="D6" s="17" t="s">
        <v>18</v>
      </c>
      <c r="E6" s="18" t="n">
        <v>1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1632</v>
      </c>
      <c r="J6" s="18" t="n">
        <v>4372.08</v>
      </c>
      <c r="K6" s="6" t="s">
        <f>=Портфель!F2*Портфель!$Q$13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40" t="n">
        <v>44099</v>
      </c>
      <c r="B7" s="17" t="s">
        <v>517</v>
      </c>
      <c r="C7" s="17" t="s">
        <v>21</v>
      </c>
      <c r="D7" s="17" t="s">
        <v>22</v>
      </c>
      <c r="E7" s="18" t="n">
        <v>20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1853</v>
      </c>
      <c r="J7" s="18" t="n">
        <v>229.20453488372</v>
      </c>
      <c r="K7" s="6" t="s">
        <f>=Портфель!F3*Портфель!$Q$13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40" t="n">
        <v>44144</v>
      </c>
      <c r="B8" s="17" t="s">
        <v>517</v>
      </c>
      <c r="C8" s="17" t="s">
        <v>21</v>
      </c>
      <c r="D8" s="17" t="s">
        <v>22</v>
      </c>
      <c r="E8" s="18" t="n">
        <v>10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1807</v>
      </c>
      <c r="J8" s="18" t="n">
        <v>228.424</v>
      </c>
      <c r="K8" s="6" t="s">
        <f>=Портфель!F3*Портфель!$Q$13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40" t="n">
        <v>44231</v>
      </c>
      <c r="B9" s="17" t="s">
        <v>517</v>
      </c>
      <c r="C9" s="17" t="s">
        <v>21</v>
      </c>
      <c r="D9" s="17" t="s">
        <v>22</v>
      </c>
      <c r="E9" s="18" t="n">
        <v>20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1721</v>
      </c>
      <c r="J9" s="18" t="n">
        <v>265.4925</v>
      </c>
      <c r="K9" s="6" t="s">
        <f>=Портфель!F3*Портфель!$Q$13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40" t="n">
        <v>44273</v>
      </c>
      <c r="B10" s="17" t="s">
        <v>517</v>
      </c>
      <c r="C10" s="17" t="s">
        <v>21</v>
      </c>
      <c r="D10" s="17" t="s">
        <v>22</v>
      </c>
      <c r="E10" s="18" t="n">
        <v>20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1679</v>
      </c>
      <c r="J10" s="18" t="n">
        <v>284.352</v>
      </c>
      <c r="K10" s="6" t="s">
        <f>=Портфель!F3*Портфель!$Q$13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40" t="n">
        <v>44320</v>
      </c>
      <c r="B11" s="17" t="s">
        <v>517</v>
      </c>
      <c r="C11" s="17" t="s">
        <v>21</v>
      </c>
      <c r="D11" s="17" t="s">
        <v>22</v>
      </c>
      <c r="E11" s="18" t="n">
        <v>10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1632</v>
      </c>
      <c r="J11" s="18" t="n">
        <v>302.264</v>
      </c>
      <c r="K11" s="6" t="s">
        <f>=Портфель!F3*Портфель!$Q$13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40" t="n">
        <v>44028</v>
      </c>
      <c r="B12" s="17" t="s">
        <v>517</v>
      </c>
      <c r="C12" s="17" t="s">
        <v>24</v>
      </c>
      <c r="D12" s="17" t="s">
        <v>25</v>
      </c>
      <c r="E12" s="18" t="n">
        <v>3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1924</v>
      </c>
      <c r="J12" s="18" t="n">
        <v>885.24666666667</v>
      </c>
      <c r="K12" s="6" t="s">
        <f>=Портфель!F4*Портфель!$Q$13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40" t="n">
        <v>44028</v>
      </c>
      <c r="B13" s="17" t="s">
        <v>517</v>
      </c>
      <c r="C13" s="17" t="s">
        <v>24</v>
      </c>
      <c r="D13" s="17" t="s">
        <v>25</v>
      </c>
      <c r="E13" s="18" t="n">
        <v>1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1924</v>
      </c>
      <c r="J13" s="18" t="n">
        <v>881.04</v>
      </c>
      <c r="K13" s="6" t="s">
        <f>=Портфель!F4*Портфель!$Q$13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40" t="n">
        <v>44046</v>
      </c>
      <c r="B14" s="17" t="s">
        <v>517</v>
      </c>
      <c r="C14" s="17" t="s">
        <v>24</v>
      </c>
      <c r="D14" s="17" t="s">
        <v>25</v>
      </c>
      <c r="E14" s="18" t="n">
        <v>1</v>
      </c>
      <c r="F14" s="7" t="s">
        <f>=DATEDIF(A14,$N$2,"y")</f>
      </c>
      <c r="G14" s="7" t="s">
        <f>=DATEDIF(A14,$N$2,"ym")</f>
      </c>
      <c r="H14" s="7" t="s">
        <f>=DATEDIF(A14,$N$2,"md")</f>
      </c>
      <c r="I14" s="7" t="n">
        <v>1906</v>
      </c>
      <c r="J14" s="18" t="n">
        <v>919.26</v>
      </c>
      <c r="K14" s="6" t="s">
        <f>=Портфель!F4*Портфель!$Q$13</f>
      </c>
      <c r="L14" s="6" t="s">
        <f>=(K14-J14)*E14</f>
      </c>
      <c r="M14" s="6" t="s">
        <f>=MAX(0,L14*0.13)</f>
      </c>
    </row>
    <row collapsed="false" customFormat="false" customHeight="false" hidden="false" ht="12.1" outlineLevel="0" r="15">
      <c r="A15" s="40" t="n">
        <v>44159</v>
      </c>
      <c r="B15" s="17" t="s">
        <v>517</v>
      </c>
      <c r="C15" s="17" t="s">
        <v>24</v>
      </c>
      <c r="D15" s="17" t="s">
        <v>25</v>
      </c>
      <c r="E15" s="18" t="n">
        <v>1</v>
      </c>
      <c r="F15" s="7" t="s">
        <f>=DATEDIF(A15,$N$2,"y")</f>
      </c>
      <c r="G15" s="7" t="s">
        <f>=DATEDIF(A15,$N$2,"ym")</f>
      </c>
      <c r="H15" s="7" t="s">
        <f>=DATEDIF(A15,$N$2,"md")</f>
      </c>
      <c r="I15" s="7" t="n">
        <v>1793</v>
      </c>
      <c r="J15" s="18" t="n">
        <v>1129.16</v>
      </c>
      <c r="K15" s="6" t="s">
        <f>=Портфель!F4*Портфель!$Q$13</f>
      </c>
      <c r="L15" s="6" t="s">
        <f>=(K15-J15)*E15</f>
      </c>
      <c r="M15" s="6" t="s">
        <f>=MAX(0,L15*0.13)</f>
      </c>
    </row>
    <row collapsed="false" customFormat="false" customHeight="false" hidden="false" ht="12.1" outlineLevel="0" r="16">
      <c r="A16" s="40" t="n">
        <v>44231</v>
      </c>
      <c r="B16" s="17" t="s">
        <v>517</v>
      </c>
      <c r="C16" s="17" t="s">
        <v>24</v>
      </c>
      <c r="D16" s="17" t="s">
        <v>25</v>
      </c>
      <c r="E16" s="18" t="n">
        <v>1</v>
      </c>
      <c r="F16" s="7" t="s">
        <f>=DATEDIF(A16,$N$2,"y")</f>
      </c>
      <c r="G16" s="7" t="s">
        <f>=DATEDIF(A16,$N$2,"ym")</f>
      </c>
      <c r="H16" s="7" t="s">
        <f>=DATEDIF(A16,$N$2,"md")</f>
      </c>
      <c r="I16" s="7" t="n">
        <v>1721</v>
      </c>
      <c r="J16" s="18" t="n">
        <v>1310.45</v>
      </c>
      <c r="K16" s="6" t="s">
        <f>=Портфель!F4*Портфель!$Q$13</f>
      </c>
      <c r="L16" s="6" t="s">
        <f>=(K16-J16)*E16</f>
      </c>
      <c r="M16" s="6" t="s">
        <f>=MAX(0,L16*0.13)</f>
      </c>
    </row>
    <row collapsed="false" customFormat="false" customHeight="false" hidden="false" ht="12.1" outlineLevel="0" r="17">
      <c r="A17" s="40" t="n">
        <v>44273</v>
      </c>
      <c r="B17" s="17" t="s">
        <v>517</v>
      </c>
      <c r="C17" s="17" t="s">
        <v>24</v>
      </c>
      <c r="D17" s="17" t="s">
        <v>25</v>
      </c>
      <c r="E17" s="18" t="n">
        <v>1</v>
      </c>
      <c r="F17" s="7" t="s">
        <f>=DATEDIF(A17,$N$2,"y")</f>
      </c>
      <c r="G17" s="7" t="s">
        <f>=DATEDIF(A17,$N$2,"ym")</f>
      </c>
      <c r="H17" s="7" t="s">
        <f>=DATEDIF(A17,$N$2,"md")</f>
      </c>
      <c r="I17" s="7" t="n">
        <v>1679</v>
      </c>
      <c r="J17" s="18" t="n">
        <v>1427.31</v>
      </c>
      <c r="K17" s="6" t="s">
        <f>=Портфель!F4*Портфель!$Q$13</f>
      </c>
      <c r="L17" s="6" t="s">
        <f>=(K17-J17)*E17</f>
      </c>
      <c r="M17" s="6" t="s">
        <f>=MAX(0,L17*0.13)</f>
      </c>
    </row>
    <row collapsed="false" customFormat="false" customHeight="false" hidden="false" ht="12.1" outlineLevel="0" r="18">
      <c r="A18" s="40" t="n">
        <v>44281</v>
      </c>
      <c r="B18" s="17" t="s">
        <v>517</v>
      </c>
      <c r="C18" s="17" t="s">
        <v>24</v>
      </c>
      <c r="D18" s="17" t="s">
        <v>25</v>
      </c>
      <c r="E18" s="18" t="n">
        <v>3</v>
      </c>
      <c r="F18" s="7" t="s">
        <f>=DATEDIF(A18,$N$2,"y")</f>
      </c>
      <c r="G18" s="7" t="s">
        <f>=DATEDIF(A18,$N$2,"ym")</f>
      </c>
      <c r="H18" s="7" t="s">
        <f>=DATEDIF(A18,$N$2,"md")</f>
      </c>
      <c r="I18" s="7" t="n">
        <v>1671</v>
      </c>
      <c r="J18" s="18" t="n">
        <v>1419.71</v>
      </c>
      <c r="K18" s="6" t="s">
        <f>=Портфель!F4*Портфель!$Q$13</f>
      </c>
      <c r="L18" s="6" t="s">
        <f>=(K18-J18)*E18</f>
      </c>
      <c r="M18" s="6" t="s">
        <f>=MAX(0,L18*0.13)</f>
      </c>
    </row>
    <row collapsed="false" customFormat="false" customHeight="false" hidden="false" ht="12.1" outlineLevel="0" r="19">
      <c r="A19" s="40" t="n">
        <v>44292</v>
      </c>
      <c r="B19" s="17" t="s">
        <v>517</v>
      </c>
      <c r="C19" s="17" t="s">
        <v>24</v>
      </c>
      <c r="D19" s="17" t="s">
        <v>25</v>
      </c>
      <c r="E19" s="18" t="n">
        <v>2</v>
      </c>
      <c r="F19" s="7" t="s">
        <f>=DATEDIF(A19,$N$2,"y")</f>
      </c>
      <c r="G19" s="7" t="s">
        <f>=DATEDIF(A19,$N$2,"ym")</f>
      </c>
      <c r="H19" s="7" t="s">
        <f>=DATEDIF(A19,$N$2,"md")</f>
      </c>
      <c r="I19" s="7" t="n">
        <v>1660</v>
      </c>
      <c r="J19" s="18" t="n">
        <v>1512.925</v>
      </c>
      <c r="K19" s="6" t="s">
        <f>=Портфель!F4*Портфель!$Q$13</f>
      </c>
      <c r="L19" s="6" t="s">
        <f>=(K19-J19)*E19</f>
      </c>
      <c r="M19" s="6" t="s">
        <f>=MAX(0,L19*0.13)</f>
      </c>
    </row>
    <row collapsed="false" customFormat="false" customHeight="false" hidden="false" ht="12.1" outlineLevel="0" r="20">
      <c r="A20" s="40" t="n">
        <v>44309</v>
      </c>
      <c r="B20" s="17" t="s">
        <v>517</v>
      </c>
      <c r="C20" s="17" t="s">
        <v>24</v>
      </c>
      <c r="D20" s="17" t="s">
        <v>25</v>
      </c>
      <c r="E20" s="18" t="n">
        <v>2</v>
      </c>
      <c r="F20" s="7" t="s">
        <f>=DATEDIF(A20,$N$2,"y")</f>
      </c>
      <c r="G20" s="7" t="s">
        <f>=DATEDIF(A20,$N$2,"ym")</f>
      </c>
      <c r="H20" s="7" t="s">
        <f>=DATEDIF(A20,$N$2,"md")</f>
      </c>
      <c r="I20" s="7" t="n">
        <v>1643</v>
      </c>
      <c r="J20" s="18" t="n">
        <v>1867.585</v>
      </c>
      <c r="K20" s="6" t="s">
        <f>=Портфель!F4*Портфель!$Q$13</f>
      </c>
      <c r="L20" s="6" t="s">
        <f>=(K20-J20)*E20</f>
      </c>
      <c r="M20" s="6" t="s">
        <f>=MAX(0,L20*0.13)</f>
      </c>
    </row>
    <row collapsed="false" customFormat="false" customHeight="false" hidden="false" ht="12.1" outlineLevel="0" r="21">
      <c r="A21" s="40" t="n">
        <v>44320</v>
      </c>
      <c r="B21" s="17" t="s">
        <v>517</v>
      </c>
      <c r="C21" s="17" t="s">
        <v>24</v>
      </c>
      <c r="D21" s="17" t="s">
        <v>25</v>
      </c>
      <c r="E21" s="18" t="n">
        <v>2</v>
      </c>
      <c r="F21" s="7" t="s">
        <f>=DATEDIF(A21,$N$2,"y")</f>
      </c>
      <c r="G21" s="7" t="s">
        <f>=DATEDIF(A21,$N$2,"ym")</f>
      </c>
      <c r="H21" s="7" t="s">
        <f>=DATEDIF(A21,$N$2,"md")</f>
      </c>
      <c r="I21" s="7" t="n">
        <v>1632</v>
      </c>
      <c r="J21" s="18" t="n">
        <v>1752.24</v>
      </c>
      <c r="K21" s="6" t="s">
        <f>=Портфель!F4*Портфель!$Q$13</f>
      </c>
      <c r="L21" s="6" t="s">
        <f>=(K21-J21)*E21</f>
      </c>
      <c r="M21" s="6" t="s">
        <f>=MAX(0,L21*0.13)</f>
      </c>
    </row>
    <row collapsed="false" customFormat="false" customHeight="false" hidden="false" ht="12.1" outlineLevel="0" r="22">
      <c r="A22" s="40" t="n">
        <v>44330</v>
      </c>
      <c r="B22" s="17" t="s">
        <v>517</v>
      </c>
      <c r="C22" s="17" t="s">
        <v>24</v>
      </c>
      <c r="D22" s="17" t="s">
        <v>25</v>
      </c>
      <c r="E22" s="18" t="n">
        <v>1</v>
      </c>
      <c r="F22" s="7" t="s">
        <f>=DATEDIF(A22,$N$2,"y")</f>
      </c>
      <c r="G22" s="7" t="s">
        <f>=DATEDIF(A22,$N$2,"ym")</f>
      </c>
      <c r="H22" s="7" t="s">
        <f>=DATEDIF(A22,$N$2,"md")</f>
      </c>
      <c r="I22" s="7" t="n">
        <v>1622</v>
      </c>
      <c r="J22" s="18" t="n">
        <v>1771.3</v>
      </c>
      <c r="K22" s="6" t="s">
        <f>=Портфель!F4*Портфель!$Q$13</f>
      </c>
      <c r="L22" s="6" t="s">
        <f>=(K22-J22)*E22</f>
      </c>
      <c r="M22" s="6" t="s">
        <f>=MAX(0,L22*0.13)</f>
      </c>
    </row>
    <row collapsed="false" customFormat="false" customHeight="false" hidden="false" ht="12.1" outlineLevel="0" r="23">
      <c r="A23" s="40" t="n">
        <v>44273</v>
      </c>
      <c r="B23" s="17" t="s">
        <v>517</v>
      </c>
      <c r="C23" s="17" t="s">
        <v>27</v>
      </c>
      <c r="D23" s="17" t="s">
        <v>28</v>
      </c>
      <c r="E23" s="18" t="n">
        <v>4</v>
      </c>
      <c r="F23" s="7" t="s">
        <f>=DATEDIF(A23,$N$2,"y")</f>
      </c>
      <c r="G23" s="7" t="s">
        <f>=DATEDIF(A23,$N$2,"ym")</f>
      </c>
      <c r="H23" s="7" t="s">
        <f>=DATEDIF(A23,$N$2,"md")</f>
      </c>
      <c r="I23" s="7" t="n">
        <v>1679</v>
      </c>
      <c r="J23" s="18" t="n">
        <v>2428.715</v>
      </c>
      <c r="K23" s="6" t="s">
        <f>=Портфель!F5*Портфель!$Q$13</f>
      </c>
      <c r="L23" s="6" t="s">
        <f>=(K23-J23)*E23</f>
      </c>
      <c r="M23" s="6" t="s">
        <f>=MAX(0,L23*0.13)</f>
      </c>
    </row>
    <row collapsed="false" customFormat="false" customHeight="false" hidden="false" ht="12.1" outlineLevel="0" r="24">
      <c r="A24" s="40" t="n">
        <v>44288</v>
      </c>
      <c r="B24" s="17" t="s">
        <v>517</v>
      </c>
      <c r="C24" s="17" t="s">
        <v>27</v>
      </c>
      <c r="D24" s="17" t="s">
        <v>28</v>
      </c>
      <c r="E24" s="18" t="n">
        <v>1</v>
      </c>
      <c r="F24" s="7" t="s">
        <f>=DATEDIF(A24,$N$2,"y")</f>
      </c>
      <c r="G24" s="7" t="s">
        <f>=DATEDIF(A24,$N$2,"ym")</f>
      </c>
      <c r="H24" s="7" t="s">
        <f>=DATEDIF(A24,$N$2,"md")</f>
      </c>
      <c r="I24" s="7" t="n">
        <v>1664</v>
      </c>
      <c r="J24" s="18" t="n">
        <v>2365.58</v>
      </c>
      <c r="K24" s="6" t="s">
        <f>=Портфель!F5*Портфель!$Q$13</f>
      </c>
      <c r="L24" s="6" t="s">
        <f>=(K24-J24)*E24</f>
      </c>
      <c r="M24" s="6" t="s">
        <f>=MAX(0,L24*0.13)</f>
      </c>
    </row>
    <row collapsed="false" customFormat="false" customHeight="false" hidden="false" ht="12.1" outlineLevel="0" r="25">
      <c r="A25" s="40" t="n">
        <v>44127</v>
      </c>
      <c r="B25" s="17" t="s">
        <v>517</v>
      </c>
      <c r="C25" s="17" t="s">
        <v>30</v>
      </c>
      <c r="D25" s="17" t="s">
        <v>31</v>
      </c>
      <c r="E25" s="18" t="n">
        <v>20000</v>
      </c>
      <c r="F25" s="7" t="s">
        <f>=DATEDIF(A25,$N$2,"y")</f>
      </c>
      <c r="G25" s="7" t="s">
        <f>=DATEDIF(A25,$N$2,"ym")</f>
      </c>
      <c r="H25" s="7" t="s">
        <f>=DATEDIF(A25,$N$2,"md")</f>
      </c>
      <c r="I25" s="7" t="n">
        <v>1825</v>
      </c>
      <c r="J25" s="18" t="n">
        <v>0.233617</v>
      </c>
      <c r="K25" s="6" t="s">
        <f>=Портфель!F6*Портфель!$Q$13</f>
      </c>
      <c r="L25" s="6" t="s">
        <f>=(K25-J25)*E25</f>
      </c>
      <c r="M25" s="6" t="s">
        <f>=MAX(0,L25*0.13)</f>
      </c>
    </row>
    <row collapsed="false" customFormat="false" customHeight="false" hidden="false" ht="12.1" outlineLevel="0" r="26">
      <c r="A26" s="40" t="n">
        <v>44127</v>
      </c>
      <c r="B26" s="17" t="s">
        <v>517</v>
      </c>
      <c r="C26" s="17" t="s">
        <v>30</v>
      </c>
      <c r="D26" s="17" t="s">
        <v>31</v>
      </c>
      <c r="E26" s="18" t="n">
        <v>10000</v>
      </c>
      <c r="F26" s="7" t="s">
        <f>=DATEDIF(A26,$N$2,"y")</f>
      </c>
      <c r="G26" s="7" t="s">
        <f>=DATEDIF(A26,$N$2,"ym")</f>
      </c>
      <c r="H26" s="7" t="s">
        <f>=DATEDIF(A26,$N$2,"md")</f>
      </c>
      <c r="I26" s="7" t="n">
        <v>1825</v>
      </c>
      <c r="J26" s="18" t="n">
        <v>0.233016</v>
      </c>
      <c r="K26" s="6" t="s">
        <f>=Портфель!F6*Портфель!$Q$13</f>
      </c>
      <c r="L26" s="6" t="s">
        <f>=(K26-J26)*E26</f>
      </c>
      <c r="M26" s="6" t="s">
        <f>=MAX(0,L26*0.13)</f>
      </c>
    </row>
    <row collapsed="false" customFormat="false" customHeight="false" hidden="false" ht="12.1" outlineLevel="0" r="27">
      <c r="A27" s="40" t="n">
        <v>43979</v>
      </c>
      <c r="B27" s="17" t="s">
        <v>517</v>
      </c>
      <c r="C27" s="17" t="s">
        <v>33</v>
      </c>
      <c r="D27" s="17" t="s">
        <v>34</v>
      </c>
      <c r="E27" s="18" t="n">
        <v>10</v>
      </c>
      <c r="F27" s="7" t="s">
        <f>=DATEDIF(A27,$N$2,"y")</f>
      </c>
      <c r="G27" s="7" t="s">
        <f>=DATEDIF(A27,$N$2,"ym")</f>
      </c>
      <c r="H27" s="7" t="s">
        <f>=DATEDIF(A27,$N$2,"md")</f>
      </c>
      <c r="I27" s="7" t="n">
        <v>1973</v>
      </c>
      <c r="J27" s="18" t="n">
        <v>138.494</v>
      </c>
      <c r="K27" s="6" t="s">
        <f>=Портфель!F7*Портфель!$Q$13</f>
      </c>
      <c r="L27" s="6" t="s">
        <f>=(K27-J27)*E27</f>
      </c>
      <c r="M27" s="6" t="s">
        <f>=MAX(0,L27*0.13)</f>
      </c>
    </row>
    <row collapsed="false" customFormat="false" customHeight="false" hidden="false" ht="12.1" outlineLevel="0" r="28">
      <c r="A28" s="40" t="n">
        <v>44028</v>
      </c>
      <c r="B28" s="17" t="s">
        <v>517</v>
      </c>
      <c r="C28" s="17" t="s">
        <v>33</v>
      </c>
      <c r="D28" s="17" t="s">
        <v>34</v>
      </c>
      <c r="E28" s="18" t="n">
        <v>10</v>
      </c>
      <c r="F28" s="7" t="s">
        <f>=DATEDIF(A28,$N$2,"y")</f>
      </c>
      <c r="G28" s="7" t="s">
        <f>=DATEDIF(A28,$N$2,"ym")</f>
      </c>
      <c r="H28" s="7" t="s">
        <f>=DATEDIF(A28,$N$2,"md")</f>
      </c>
      <c r="I28" s="7" t="n">
        <v>1924</v>
      </c>
      <c r="J28" s="18" t="n">
        <v>138.153</v>
      </c>
      <c r="K28" s="6" t="s">
        <f>=Портфель!F7*Портфель!$Q$13</f>
      </c>
      <c r="L28" s="6" t="s">
        <f>=(K28-J28)*E28</f>
      </c>
      <c r="M28" s="6" t="s">
        <f>=MAX(0,L28*0.13)</f>
      </c>
    </row>
    <row collapsed="false" customFormat="false" customHeight="false" hidden="false" ht="12.1" outlineLevel="0" r="29">
      <c r="A29" s="40" t="n">
        <v>44046</v>
      </c>
      <c r="B29" s="17" t="s">
        <v>517</v>
      </c>
      <c r="C29" s="17" t="s">
        <v>33</v>
      </c>
      <c r="D29" s="17" t="s">
        <v>34</v>
      </c>
      <c r="E29" s="18" t="n">
        <v>10</v>
      </c>
      <c r="F29" s="7" t="s">
        <f>=DATEDIF(A29,$N$2,"y")</f>
      </c>
      <c r="G29" s="7" t="s">
        <f>=DATEDIF(A29,$N$2,"ym")</f>
      </c>
      <c r="H29" s="7" t="s">
        <f>=DATEDIF(A29,$N$2,"md")</f>
      </c>
      <c r="I29" s="7" t="n">
        <v>1906</v>
      </c>
      <c r="J29" s="18" t="n">
        <v>145.693</v>
      </c>
      <c r="K29" s="6" t="s">
        <f>=Портфель!F7*Портфель!$Q$13</f>
      </c>
      <c r="L29" s="6" t="s">
        <f>=(K29-J29)*E29</f>
      </c>
      <c r="M29" s="6" t="s">
        <f>=MAX(0,L29*0.13)</f>
      </c>
    </row>
    <row collapsed="false" customFormat="false" customHeight="false" hidden="false" ht="12.1" outlineLevel="0" r="30">
      <c r="A30" s="40" t="n">
        <v>44133</v>
      </c>
      <c r="B30" s="17" t="s">
        <v>517</v>
      </c>
      <c r="C30" s="17" t="s">
        <v>33</v>
      </c>
      <c r="D30" s="17" t="s">
        <v>34</v>
      </c>
      <c r="E30" s="18" t="n">
        <v>10</v>
      </c>
      <c r="F30" s="7" t="s">
        <f>=DATEDIF(A30,$N$2,"y")</f>
      </c>
      <c r="G30" s="7" t="s">
        <f>=DATEDIF(A30,$N$2,"ym")</f>
      </c>
      <c r="H30" s="7" t="s">
        <f>=DATEDIF(A30,$N$2,"md")</f>
      </c>
      <c r="I30" s="7" t="n">
        <v>1819</v>
      </c>
      <c r="J30" s="18" t="n">
        <v>177.969</v>
      </c>
      <c r="K30" s="6" t="s">
        <f>=Портфель!F7*Портфель!$Q$13</f>
      </c>
      <c r="L30" s="6" t="s">
        <f>=(K30-J30)*E30</f>
      </c>
      <c r="M30" s="6" t="s">
        <f>=MAX(0,L30*0.13)</f>
      </c>
    </row>
    <row collapsed="false" customFormat="false" customHeight="false" hidden="false" ht="12.1" outlineLevel="0" r="31">
      <c r="A31" s="40" t="n">
        <v>44161</v>
      </c>
      <c r="B31" s="17" t="s">
        <v>517</v>
      </c>
      <c r="C31" s="17" t="s">
        <v>33</v>
      </c>
      <c r="D31" s="17" t="s">
        <v>34</v>
      </c>
      <c r="E31" s="18" t="n">
        <v>10</v>
      </c>
      <c r="F31" s="7" t="s">
        <f>=DATEDIF(A31,$N$2,"y")</f>
      </c>
      <c r="G31" s="7" t="s">
        <f>=DATEDIF(A31,$N$2,"ym")</f>
      </c>
      <c r="H31" s="7" t="s">
        <f>=DATEDIF(A31,$N$2,"md")</f>
      </c>
      <c r="I31" s="7" t="n">
        <v>1791</v>
      </c>
      <c r="J31" s="18" t="n">
        <v>197.319</v>
      </c>
      <c r="K31" s="6" t="s">
        <f>=Портфель!F7*Портфель!$Q$13</f>
      </c>
      <c r="L31" s="6" t="s">
        <f>=(K31-J31)*E31</f>
      </c>
      <c r="M31" s="6" t="s">
        <f>=MAX(0,L31*0.13)</f>
      </c>
    </row>
    <row collapsed="false" customFormat="false" customHeight="false" hidden="false" ht="12.1" outlineLevel="0" r="32">
      <c r="A32" s="40" t="n">
        <v>44273</v>
      </c>
      <c r="B32" s="17" t="s">
        <v>517</v>
      </c>
      <c r="C32" s="17" t="s">
        <v>33</v>
      </c>
      <c r="D32" s="17" t="s">
        <v>34</v>
      </c>
      <c r="E32" s="18" t="n">
        <v>50</v>
      </c>
      <c r="F32" s="7" t="s">
        <f>=DATEDIF(A32,$N$2,"y")</f>
      </c>
      <c r="G32" s="7" t="s">
        <f>=DATEDIF(A32,$N$2,"ym")</f>
      </c>
      <c r="H32" s="7" t="s">
        <f>=DATEDIF(A32,$N$2,"md")</f>
      </c>
      <c r="I32" s="7" t="n">
        <v>1679</v>
      </c>
      <c r="J32" s="18" t="n">
        <v>216.7684</v>
      </c>
      <c r="K32" s="6" t="s">
        <f>=Портфель!F7*Портфель!$Q$13</f>
      </c>
      <c r="L32" s="6" t="s">
        <f>=(K32-J32)*E32</f>
      </c>
      <c r="M32" s="6" t="s">
        <f>=MAX(0,L32*0.13)</f>
      </c>
    </row>
    <row collapsed="false" customFormat="false" customHeight="false" hidden="false" ht="12.1" outlineLevel="0" r="33">
      <c r="A33" s="40" t="n">
        <v>44320</v>
      </c>
      <c r="B33" s="17" t="s">
        <v>517</v>
      </c>
      <c r="C33" s="17" t="s">
        <v>33</v>
      </c>
      <c r="D33" s="17" t="s">
        <v>34</v>
      </c>
      <c r="E33" s="18" t="n">
        <v>10</v>
      </c>
      <c r="F33" s="7" t="s">
        <f>=DATEDIF(A33,$N$2,"y")</f>
      </c>
      <c r="G33" s="7" t="s">
        <f>=DATEDIF(A33,$N$2,"ym")</f>
      </c>
      <c r="H33" s="7" t="s">
        <f>=DATEDIF(A33,$N$2,"md")</f>
      </c>
      <c r="I33" s="7" t="n">
        <v>1632</v>
      </c>
      <c r="J33" s="18" t="n">
        <v>264.672</v>
      </c>
      <c r="K33" s="6" t="s">
        <f>=Портфель!F7*Портфель!$Q$13</f>
      </c>
      <c r="L33" s="6" t="s">
        <f>=(K33-J33)*E33</f>
      </c>
      <c r="M33" s="6" t="s">
        <f>=MAX(0,L33*0.13)</f>
      </c>
    </row>
    <row collapsed="false" customFormat="false" customHeight="false" hidden="false" ht="12.1" outlineLevel="0" r="34">
      <c r="A34" s="40" t="n">
        <v>44330</v>
      </c>
      <c r="B34" s="17" t="s">
        <v>517</v>
      </c>
      <c r="C34" s="17" t="s">
        <v>33</v>
      </c>
      <c r="D34" s="17" t="s">
        <v>34</v>
      </c>
      <c r="E34" s="18" t="n">
        <v>10</v>
      </c>
      <c r="F34" s="7" t="s">
        <f>=DATEDIF(A34,$N$2,"y")</f>
      </c>
      <c r="G34" s="7" t="s">
        <f>=DATEDIF(A34,$N$2,"ym")</f>
      </c>
      <c r="H34" s="7" t="s">
        <f>=DATEDIF(A34,$N$2,"md")</f>
      </c>
      <c r="I34" s="7" t="n">
        <v>1622</v>
      </c>
      <c r="J34" s="18" t="n">
        <v>267.52</v>
      </c>
      <c r="K34" s="6" t="s">
        <f>=Портфель!F7*Портфель!$Q$13</f>
      </c>
      <c r="L34" s="6" t="s">
        <f>=(K34-J34)*E34</f>
      </c>
      <c r="M34" s="6" t="s">
        <f>=MAX(0,L34*0.13)</f>
      </c>
    </row>
    <row collapsed="false" customFormat="false" customHeight="false" hidden="false" ht="12.1" outlineLevel="0" r="35">
      <c r="A35" s="40" t="n">
        <v>43997</v>
      </c>
      <c r="B35" s="17" t="s">
        <v>517</v>
      </c>
      <c r="C35" s="17" t="s">
        <v>36</v>
      </c>
      <c r="D35" s="17" t="s">
        <v>37</v>
      </c>
      <c r="E35" s="18" t="n">
        <v>10</v>
      </c>
      <c r="F35" s="7" t="s">
        <f>=DATEDIF(A35,$N$2,"y")</f>
      </c>
      <c r="G35" s="7" t="s">
        <f>=DATEDIF(A35,$N$2,"ym")</f>
      </c>
      <c r="H35" s="7" t="s">
        <f>=DATEDIF(A35,$N$2,"md")</f>
      </c>
      <c r="I35" s="7" t="n">
        <v>1955</v>
      </c>
      <c r="J35" s="18" t="n">
        <v>116.358</v>
      </c>
      <c r="K35" s="6" t="s">
        <f>=Портфель!F8*Портфель!$Q$13</f>
      </c>
      <c r="L35" s="6" t="s">
        <f>=(K35-J35)*E35</f>
      </c>
      <c r="M35" s="6" t="s">
        <f>=MAX(0,L35*0.13)</f>
      </c>
    </row>
    <row collapsed="false" customFormat="false" customHeight="false" hidden="false" ht="12.1" outlineLevel="0" r="36">
      <c r="A36" s="40" t="n">
        <v>44032</v>
      </c>
      <c r="B36" s="17" t="s">
        <v>517</v>
      </c>
      <c r="C36" s="17" t="s">
        <v>36</v>
      </c>
      <c r="D36" s="17" t="s">
        <v>37</v>
      </c>
      <c r="E36" s="18" t="n">
        <v>10</v>
      </c>
      <c r="F36" s="7" t="s">
        <f>=DATEDIF(A36,$N$2,"y")</f>
      </c>
      <c r="G36" s="7" t="s">
        <f>=DATEDIF(A36,$N$2,"ym")</f>
      </c>
      <c r="H36" s="7" t="s">
        <f>=DATEDIF(A36,$N$2,"md")</f>
      </c>
      <c r="I36" s="7" t="n">
        <v>1920</v>
      </c>
      <c r="J36" s="18" t="n">
        <v>126.117</v>
      </c>
      <c r="K36" s="6" t="s">
        <f>=Портфель!F8*Портфель!$Q$13</f>
      </c>
      <c r="L36" s="6" t="s">
        <f>=(K36-J36)*E36</f>
      </c>
      <c r="M36" s="6" t="s">
        <f>=MAX(0,L36*0.13)</f>
      </c>
    </row>
    <row collapsed="false" customFormat="false" customHeight="false" hidden="false" ht="12.1" outlineLevel="0" r="37">
      <c r="A37" s="40" t="n">
        <v>44119</v>
      </c>
      <c r="B37" s="17" t="s">
        <v>517</v>
      </c>
      <c r="C37" s="17" t="s">
        <v>36</v>
      </c>
      <c r="D37" s="17" t="s">
        <v>37</v>
      </c>
      <c r="E37" s="18" t="n">
        <v>10</v>
      </c>
      <c r="F37" s="7" t="s">
        <f>=DATEDIF(A37,$N$2,"y")</f>
      </c>
      <c r="G37" s="7" t="s">
        <f>=DATEDIF(A37,$N$2,"ym")</f>
      </c>
      <c r="H37" s="7" t="s">
        <f>=DATEDIF(A37,$N$2,"md")</f>
      </c>
      <c r="I37" s="7" t="n">
        <v>1833</v>
      </c>
      <c r="J37" s="18" t="n">
        <v>150.255</v>
      </c>
      <c r="K37" s="6" t="s">
        <f>=Портфель!F8*Портфель!$Q$13</f>
      </c>
      <c r="L37" s="6" t="s">
        <f>=(K37-J37)*E37</f>
      </c>
      <c r="M37" s="6" t="s">
        <f>=MAX(0,L37*0.13)</f>
      </c>
    </row>
    <row collapsed="false" customFormat="false" customHeight="false" hidden="false" ht="12.1" outlineLevel="0" r="38">
      <c r="A38" s="40" t="n">
        <v>44144</v>
      </c>
      <c r="B38" s="17" t="s">
        <v>517</v>
      </c>
      <c r="C38" s="17" t="s">
        <v>36</v>
      </c>
      <c r="D38" s="17" t="s">
        <v>37</v>
      </c>
      <c r="E38" s="18" t="n">
        <v>10</v>
      </c>
      <c r="F38" s="7" t="s">
        <f>=DATEDIF(A38,$N$2,"y")</f>
      </c>
      <c r="G38" s="7" t="s">
        <f>=DATEDIF(A38,$N$2,"ym")</f>
      </c>
      <c r="H38" s="7" t="s">
        <f>=DATEDIF(A38,$N$2,"md")</f>
      </c>
      <c r="I38" s="7" t="n">
        <v>1808</v>
      </c>
      <c r="J38" s="18" t="n">
        <v>141</v>
      </c>
      <c r="K38" s="6" t="s">
        <f>=Портфель!F8*Портфель!$Q$13</f>
      </c>
      <c r="L38" s="6" t="s">
        <f>=(K38-J38)*E38</f>
      </c>
      <c r="M38" s="6" t="s">
        <f>=MAX(0,L38*0.13)</f>
      </c>
    </row>
    <row collapsed="false" customFormat="false" customHeight="false" hidden="false" ht="12.1" outlineLevel="0" r="39">
      <c r="A39" s="40" t="n">
        <v>44022</v>
      </c>
      <c r="B39" s="17" t="s">
        <v>517</v>
      </c>
      <c r="C39" s="17" t="s">
        <v>39</v>
      </c>
      <c r="D39" s="17" t="s">
        <v>40</v>
      </c>
      <c r="E39" s="18" t="n">
        <v>1</v>
      </c>
      <c r="F39" s="7" t="s">
        <f>=DATEDIF(A39,$N$2,"y")</f>
      </c>
      <c r="G39" s="7" t="s">
        <f>=DATEDIF(A39,$N$2,"ym")</f>
      </c>
      <c r="H39" s="7" t="s">
        <f>=DATEDIF(A39,$N$2,"md")</f>
      </c>
      <c r="I39" s="7" t="n">
        <v>1930</v>
      </c>
      <c r="J39" s="18" t="n">
        <v>5109.28</v>
      </c>
      <c r="K39" s="6" t="s">
        <f>=Портфель!F9*Портфель!$Q$13</f>
      </c>
      <c r="L39" s="6" t="s">
        <f>=(K39-J39)*E39</f>
      </c>
      <c r="M39" s="6" t="s">
        <f>=MAX(0,L39*0.13)</f>
      </c>
    </row>
    <row collapsed="false" customFormat="false" customHeight="false" hidden="false" ht="12.1" outlineLevel="0" r="40">
      <c r="A40" s="40" t="n">
        <v>43948</v>
      </c>
      <c r="B40" s="17" t="s">
        <v>517</v>
      </c>
      <c r="C40" s="17" t="s">
        <v>42</v>
      </c>
      <c r="D40" s="17" t="s">
        <v>43</v>
      </c>
      <c r="E40" s="18" t="n">
        <v>1</v>
      </c>
      <c r="F40" s="7" t="s">
        <f>=DATEDIF(A40,$N$2,"y")</f>
      </c>
      <c r="G40" s="7" t="s">
        <f>=DATEDIF(A40,$N$2,"ym")</f>
      </c>
      <c r="H40" s="7" t="s">
        <f>=DATEDIF(A40,$N$2,"md")</f>
      </c>
      <c r="I40" s="7" t="n">
        <v>2004</v>
      </c>
      <c r="J40" s="18" t="n">
        <v>1007.01</v>
      </c>
      <c r="K40" s="6" t="s">
        <f>=Портфель!F10*Портфель!$Q$13</f>
      </c>
      <c r="L40" s="6" t="s">
        <f>=(K40-J40)*E40</f>
      </c>
      <c r="M40" s="6" t="s">
        <f>=MAX(0,L40*0.13)</f>
      </c>
    </row>
    <row collapsed="false" customFormat="false" customHeight="false" hidden="false" ht="12.1" outlineLevel="0" r="41">
      <c r="A41" s="40" t="n">
        <v>44056</v>
      </c>
      <c r="B41" s="17" t="s">
        <v>517</v>
      </c>
      <c r="C41" s="17" t="s">
        <v>42</v>
      </c>
      <c r="D41" s="17" t="s">
        <v>43</v>
      </c>
      <c r="E41" s="18" t="n">
        <v>1</v>
      </c>
      <c r="F41" s="7" t="s">
        <f>=DATEDIF(A41,$N$2,"y")</f>
      </c>
      <c r="G41" s="7" t="s">
        <f>=DATEDIF(A41,$N$2,"ym")</f>
      </c>
      <c r="H41" s="7" t="s">
        <f>=DATEDIF(A41,$N$2,"md")</f>
      </c>
      <c r="I41" s="7" t="n">
        <v>1896</v>
      </c>
      <c r="J41" s="18" t="n">
        <v>1148.77</v>
      </c>
      <c r="K41" s="6" t="s">
        <f>=Портфель!F10*Портфель!$Q$13</f>
      </c>
      <c r="L41" s="6" t="s">
        <f>=(K41-J41)*E41</f>
      </c>
      <c r="M41" s="6" t="s">
        <f>=MAX(0,L41*0.13)</f>
      </c>
    </row>
    <row collapsed="false" customFormat="false" customHeight="false" hidden="false" ht="12.1" outlineLevel="0" r="42">
      <c r="A42" s="40" t="n">
        <v>44144</v>
      </c>
      <c r="B42" s="17" t="s">
        <v>517</v>
      </c>
      <c r="C42" s="17" t="s">
        <v>42</v>
      </c>
      <c r="D42" s="17" t="s">
        <v>43</v>
      </c>
      <c r="E42" s="18" t="n">
        <v>1</v>
      </c>
      <c r="F42" s="7" t="s">
        <f>=DATEDIF(A42,$N$2,"y")</f>
      </c>
      <c r="G42" s="7" t="s">
        <f>=DATEDIF(A42,$N$2,"ym")</f>
      </c>
      <c r="H42" s="7" t="s">
        <f>=DATEDIF(A42,$N$2,"md")</f>
      </c>
      <c r="I42" s="7" t="n">
        <v>1807</v>
      </c>
      <c r="J42" s="18" t="n">
        <v>1176.99</v>
      </c>
      <c r="K42" s="6" t="s">
        <f>=Портфель!F10*Портфель!$Q$13</f>
      </c>
      <c r="L42" s="6" t="s">
        <f>=(K42-J42)*E42</f>
      </c>
      <c r="M42" s="6" t="s">
        <f>=MAX(0,L42*0.13)</f>
      </c>
    </row>
    <row collapsed="false" customFormat="false" customHeight="false" hidden="false" ht="12.1" outlineLevel="0" r="43">
      <c r="A43" s="40" t="n">
        <v>44320</v>
      </c>
      <c r="B43" s="17" t="s">
        <v>517</v>
      </c>
      <c r="C43" s="17" t="s">
        <v>42</v>
      </c>
      <c r="D43" s="17" t="s">
        <v>43</v>
      </c>
      <c r="E43" s="18" t="n">
        <v>2</v>
      </c>
      <c r="F43" s="7" t="s">
        <f>=DATEDIF(A43,$N$2,"y")</f>
      </c>
      <c r="G43" s="7" t="s">
        <f>=DATEDIF(A43,$N$2,"ym")</f>
      </c>
      <c r="H43" s="7" t="s">
        <f>=DATEDIF(A43,$N$2,"md")</f>
      </c>
      <c r="I43" s="7" t="n">
        <v>1632</v>
      </c>
      <c r="J43" s="18" t="n">
        <v>1402.595</v>
      </c>
      <c r="K43" s="6" t="s">
        <f>=Портфель!F10*Портфель!$Q$13</f>
      </c>
      <c r="L43" s="6" t="s">
        <f>=(K43-J43)*E43</f>
      </c>
      <c r="M43" s="6" t="s">
        <f>=MAX(0,L43*0.13)</f>
      </c>
    </row>
    <row collapsed="false" customFormat="false" customHeight="false" hidden="false" ht="12.1" outlineLevel="0" r="44">
      <c r="A44" s="40" t="n">
        <v>44053</v>
      </c>
      <c r="B44" s="17" t="s">
        <v>517</v>
      </c>
      <c r="C44" s="17" t="s">
        <v>45</v>
      </c>
      <c r="D44" s="17" t="s">
        <v>46</v>
      </c>
      <c r="E44" s="18" t="n">
        <v>200</v>
      </c>
      <c r="F44" s="7" t="s">
        <f>=DATEDIF(A44,$N$2,"y")</f>
      </c>
      <c r="G44" s="7" t="s">
        <f>=DATEDIF(A44,$N$2,"ym")</f>
      </c>
      <c r="H44" s="7" t="s">
        <f>=DATEDIF(A44,$N$2,"md")</f>
      </c>
      <c r="I44" s="7" t="n">
        <v>1899</v>
      </c>
      <c r="J44" s="18" t="n">
        <v>20.26615</v>
      </c>
      <c r="K44" s="6" t="s">
        <f>=Портфель!F11*Портфель!$Q$13</f>
      </c>
      <c r="L44" s="6" t="s">
        <f>=(K44-J44)*E44</f>
      </c>
      <c r="M44" s="6" t="s">
        <f>=MAX(0,L44*0.13)</f>
      </c>
    </row>
    <row collapsed="false" customFormat="false" customHeight="false" hidden="false" ht="12.1" outlineLevel="0" r="45">
      <c r="A45" s="40" t="n">
        <v>44312</v>
      </c>
      <c r="B45" s="17" t="s">
        <v>517</v>
      </c>
      <c r="C45" s="17" t="s">
        <v>45</v>
      </c>
      <c r="D45" s="17" t="s">
        <v>46</v>
      </c>
      <c r="E45" s="18" t="n">
        <v>100</v>
      </c>
      <c r="F45" s="7" t="s">
        <f>=DATEDIF(A45,$N$2,"y")</f>
      </c>
      <c r="G45" s="7" t="s">
        <f>=DATEDIF(A45,$N$2,"ym")</f>
      </c>
      <c r="H45" s="7" t="s">
        <f>=DATEDIF(A45,$N$2,"md")</f>
      </c>
      <c r="I45" s="7" t="n">
        <v>1639</v>
      </c>
      <c r="J45" s="18" t="n">
        <v>36.0498</v>
      </c>
      <c r="K45" s="6" t="s">
        <f>=Портфель!F11*Портфель!$Q$13</f>
      </c>
      <c r="L45" s="6" t="s">
        <f>=(K45-J45)*E45</f>
      </c>
      <c r="M45" s="6" t="s">
        <f>=MAX(0,L45*0.13)</f>
      </c>
    </row>
    <row collapsed="false" customFormat="false" customHeight="false" hidden="false" ht="12.1" outlineLevel="0" r="46">
      <c r="A46" s="40" t="n">
        <v>44320</v>
      </c>
      <c r="B46" s="17" t="s">
        <v>517</v>
      </c>
      <c r="C46" s="17" t="s">
        <v>45</v>
      </c>
      <c r="D46" s="17" t="s">
        <v>46</v>
      </c>
      <c r="E46" s="18" t="n">
        <v>100</v>
      </c>
      <c r="F46" s="7" t="s">
        <f>=DATEDIF(A46,$N$2,"y")</f>
      </c>
      <c r="G46" s="7" t="s">
        <f>=DATEDIF(A46,$N$2,"ym")</f>
      </c>
      <c r="H46" s="7" t="s">
        <f>=DATEDIF(A46,$N$2,"md")</f>
      </c>
      <c r="I46" s="7" t="n">
        <v>1632</v>
      </c>
      <c r="J46" s="18" t="n">
        <v>33.6145</v>
      </c>
      <c r="K46" s="6" t="s">
        <f>=Портфель!F11*Портфель!$Q$13</f>
      </c>
      <c r="L46" s="6" t="s">
        <f>=(K46-J46)*E46</f>
      </c>
      <c r="M46" s="6" t="s">
        <f>=MAX(0,L46*0.13)</f>
      </c>
    </row>
    <row collapsed="false" customFormat="false" customHeight="false" hidden="false" ht="12.1" outlineLevel="0" r="47">
      <c r="A47" s="40" t="n">
        <v>44032</v>
      </c>
      <c r="B47" s="17" t="s">
        <v>517</v>
      </c>
      <c r="C47" s="17" t="s">
        <v>48</v>
      </c>
      <c r="D47" s="17" t="s">
        <v>49</v>
      </c>
      <c r="E47" s="18" t="n">
        <v>200</v>
      </c>
      <c r="F47" s="7" t="s">
        <f>=DATEDIF(A47,$N$2,"y")</f>
      </c>
      <c r="G47" s="7" t="s">
        <f>=DATEDIF(A47,$N$2,"ym")</f>
      </c>
      <c r="H47" s="7" t="s">
        <f>=DATEDIF(A47,$N$2,"md")</f>
      </c>
      <c r="I47" s="7" t="n">
        <v>1920</v>
      </c>
      <c r="J47" s="18" t="n">
        <v>10.9728</v>
      </c>
      <c r="K47" s="6" t="s">
        <f>=Портфель!F12*Портфель!$Q$13</f>
      </c>
      <c r="L47" s="6" t="s">
        <f>=(K47-J47)*E47</f>
      </c>
      <c r="M47" s="6" t="s">
        <f>=MAX(0,L47*0.13)</f>
      </c>
    </row>
    <row collapsed="false" customFormat="false" customHeight="false" hidden="false" ht="12.1" outlineLevel="0" r="48">
      <c r="A48" s="40" t="n">
        <v>44035</v>
      </c>
      <c r="B48" s="17" t="s">
        <v>517</v>
      </c>
      <c r="C48" s="17" t="s">
        <v>48</v>
      </c>
      <c r="D48" s="17" t="s">
        <v>49</v>
      </c>
      <c r="E48" s="18" t="n">
        <v>200</v>
      </c>
      <c r="F48" s="7" t="s">
        <f>=DATEDIF(A48,$N$2,"y")</f>
      </c>
      <c r="G48" s="7" t="s">
        <f>=DATEDIF(A48,$N$2,"ym")</f>
      </c>
      <c r="H48" s="7" t="s">
        <f>=DATEDIF(A48,$N$2,"md")</f>
      </c>
      <c r="I48" s="7" t="n">
        <v>1917</v>
      </c>
      <c r="J48" s="18" t="n">
        <v>10.9578</v>
      </c>
      <c r="K48" s="6" t="s">
        <f>=Портфель!F12*Портфель!$Q$13</f>
      </c>
      <c r="L48" s="6" t="s">
        <f>=(K48-J48)*E48</f>
      </c>
      <c r="M48" s="6" t="s">
        <f>=MAX(0,L48*0.13)</f>
      </c>
    </row>
    <row collapsed="false" customFormat="false" customHeight="false" hidden="false" ht="12.1" outlineLevel="0" r="49">
      <c r="A49" s="40" t="n">
        <v>44039</v>
      </c>
      <c r="B49" s="17" t="s">
        <v>517</v>
      </c>
      <c r="C49" s="17" t="s">
        <v>48</v>
      </c>
      <c r="D49" s="17" t="s">
        <v>49</v>
      </c>
      <c r="E49" s="18" t="n">
        <v>200</v>
      </c>
      <c r="F49" s="7" t="s">
        <f>=DATEDIF(A49,$N$2,"y")</f>
      </c>
      <c r="G49" s="7" t="s">
        <f>=DATEDIF(A49,$N$2,"ym")</f>
      </c>
      <c r="H49" s="7" t="s">
        <f>=DATEDIF(A49,$N$2,"md")</f>
      </c>
      <c r="I49" s="7" t="n">
        <v>1913</v>
      </c>
      <c r="J49" s="18" t="n">
        <v>9.50475</v>
      </c>
      <c r="K49" s="6" t="s">
        <f>=Портфель!F12*Портфель!$Q$13</f>
      </c>
      <c r="L49" s="6" t="s">
        <f>=(K49-J49)*E49</f>
      </c>
      <c r="M49" s="6" t="s">
        <f>=MAX(0,L49*0.13)</f>
      </c>
    </row>
    <row collapsed="false" customFormat="false" customHeight="false" hidden="false" ht="12.1" outlineLevel="0" r="50">
      <c r="A50" s="40" t="n">
        <v>44251</v>
      </c>
      <c r="B50" s="17" t="s">
        <v>517</v>
      </c>
      <c r="C50" s="17" t="s">
        <v>51</v>
      </c>
      <c r="D50" s="17" t="s">
        <v>52</v>
      </c>
      <c r="E50" s="18" t="n">
        <v>13</v>
      </c>
      <c r="F50" s="7" t="s">
        <f>=DATEDIF(A50,$N$2,"y")</f>
      </c>
      <c r="G50" s="7" t="s">
        <f>=DATEDIF(A50,$N$2,"ym")</f>
      </c>
      <c r="H50" s="7" t="s">
        <f>=DATEDIF(A50,$N$2,"md")</f>
      </c>
      <c r="I50" s="7" t="n">
        <v>1701</v>
      </c>
      <c r="J50" s="18" t="n">
        <v>3353.0938866923</v>
      </c>
      <c r="K50" s="6" t="s">
        <f>=Портфель!F13*Портфель!$Q$17</f>
      </c>
      <c r="L50" s="6" t="s">
        <f>=(K50-J50)*E50</f>
      </c>
      <c r="M50" s="6" t="s">
        <f>=MAX(0,L50*0.13)</f>
      </c>
    </row>
    <row collapsed="false" customFormat="false" customHeight="false" hidden="false" ht="12.1" outlineLevel="0" r="51">
      <c r="A51" s="40" t="n">
        <v>44251</v>
      </c>
      <c r="B51" s="17" t="s">
        <v>517</v>
      </c>
      <c r="C51" s="17" t="s">
        <v>51</v>
      </c>
      <c r="D51" s="17" t="s">
        <v>52</v>
      </c>
      <c r="E51" s="18" t="n">
        <v>1</v>
      </c>
      <c r="F51" s="7" t="s">
        <f>=DATEDIF(A51,$N$2,"y")</f>
      </c>
      <c r="G51" s="7" t="s">
        <f>=DATEDIF(A51,$N$2,"ym")</f>
      </c>
      <c r="H51" s="7" t="s">
        <f>=DATEDIF(A51,$N$2,"md")</f>
      </c>
      <c r="I51" s="7" t="n">
        <v>1701</v>
      </c>
      <c r="J51" s="18" t="n">
        <v>3352.183323</v>
      </c>
      <c r="K51" s="6" t="s">
        <f>=Портфель!F13*Портфель!$Q$17</f>
      </c>
      <c r="L51" s="6" t="s">
        <f>=(K51-J51)*E51</f>
      </c>
      <c r="M51" s="6" t="s">
        <f>=MAX(0,L51*0.13)</f>
      </c>
    </row>
    <row collapsed="false" customFormat="false" customHeight="false" hidden="false" ht="12.1" outlineLevel="0" r="52">
      <c r="A52" s="40" t="n">
        <v>44330</v>
      </c>
      <c r="B52" s="17" t="s">
        <v>517</v>
      </c>
      <c r="C52" s="17" t="s">
        <v>54</v>
      </c>
      <c r="D52" s="17" t="s">
        <v>55</v>
      </c>
      <c r="E52" s="18" t="n">
        <v>2</v>
      </c>
      <c r="F52" s="7" t="s">
        <f>=DATEDIF(A52,$N$2,"y")</f>
      </c>
      <c r="G52" s="7" t="s">
        <f>=DATEDIF(A52,$N$2,"ym")</f>
      </c>
      <c r="H52" s="7" t="s">
        <f>=DATEDIF(A52,$N$2,"md")</f>
      </c>
      <c r="I52" s="7" t="n">
        <v>1622</v>
      </c>
      <c r="J52" s="18" t="n">
        <v>963.885</v>
      </c>
      <c r="K52" s="6" t="s">
        <f>=Портфель!F14*Портфель!$Q$13</f>
      </c>
      <c r="L52" s="6" t="s">
        <f>=(K52-J52)*E52</f>
      </c>
      <c r="M52" s="6" t="s">
        <f>=MAX(0,L52*0.13)</f>
      </c>
    </row>
    <row collapsed="false" customFormat="false" customHeight="false" hidden="false" ht="12.1" outlineLevel="0" r="53">
      <c r="A53" s="40" t="n">
        <v>44333</v>
      </c>
      <c r="B53" s="17" t="s">
        <v>517</v>
      </c>
      <c r="C53" s="17" t="s">
        <v>54</v>
      </c>
      <c r="D53" s="17" t="s">
        <v>55</v>
      </c>
      <c r="E53" s="18" t="n">
        <v>2</v>
      </c>
      <c r="F53" s="7" t="s">
        <f>=DATEDIF(A53,$N$2,"y")</f>
      </c>
      <c r="G53" s="7" t="s">
        <f>=DATEDIF(A53,$N$2,"ym")</f>
      </c>
      <c r="H53" s="7" t="s">
        <f>=DATEDIF(A53,$N$2,"md")</f>
      </c>
      <c r="I53" s="7" t="n">
        <v>1619</v>
      </c>
      <c r="J53" s="18" t="n">
        <v>962.38</v>
      </c>
      <c r="K53" s="6" t="s">
        <f>=Портфель!F14*Портфель!$Q$13</f>
      </c>
      <c r="L53" s="6" t="s">
        <f>=(K53-J53)*E53</f>
      </c>
      <c r="M53" s="6" t="s">
        <f>=MAX(0,L53*0.13)</f>
      </c>
    </row>
    <row collapsed="false" customFormat="false" customHeight="false" hidden="false" ht="12.1" outlineLevel="0" r="54">
      <c r="A54" s="40" t="n">
        <v>44334</v>
      </c>
      <c r="B54" s="17" t="s">
        <v>517</v>
      </c>
      <c r="C54" s="17" t="s">
        <v>54</v>
      </c>
      <c r="D54" s="17" t="s">
        <v>55</v>
      </c>
      <c r="E54" s="18" t="n">
        <v>4</v>
      </c>
      <c r="F54" s="7" t="s">
        <f>=DATEDIF(A54,$N$2,"y")</f>
      </c>
      <c r="G54" s="7" t="s">
        <f>=DATEDIF(A54,$N$2,"ym")</f>
      </c>
      <c r="H54" s="7" t="s">
        <f>=DATEDIF(A54,$N$2,"md")</f>
      </c>
      <c r="I54" s="7" t="n">
        <v>1618</v>
      </c>
      <c r="J54" s="18" t="n">
        <v>941.315</v>
      </c>
      <c r="K54" s="6" t="s">
        <f>=Портфель!F14*Портфель!$Q$13</f>
      </c>
      <c r="L54" s="6" t="s">
        <f>=(K54-J54)*E54</f>
      </c>
      <c r="M54" s="6" t="s">
        <f>=MAX(0,L54*0.13)</f>
      </c>
    </row>
    <row collapsed="false" customFormat="false" customHeight="false" hidden="false" ht="12.1" outlineLevel="0" r="55">
      <c r="A55" s="40" t="n">
        <v>44350</v>
      </c>
      <c r="B55" s="17" t="s">
        <v>517</v>
      </c>
      <c r="C55" s="17" t="s">
        <v>54</v>
      </c>
      <c r="D55" s="17" t="s">
        <v>55</v>
      </c>
      <c r="E55" s="18" t="n">
        <v>1</v>
      </c>
      <c r="F55" s="7" t="s">
        <f>=DATEDIF(A55,$N$2,"y")</f>
      </c>
      <c r="G55" s="7" t="s">
        <f>=DATEDIF(A55,$N$2,"ym")</f>
      </c>
      <c r="H55" s="7" t="s">
        <f>=DATEDIF(A55,$N$2,"md")</f>
      </c>
      <c r="I55" s="7" t="n">
        <v>1602</v>
      </c>
      <c r="J55" s="18" t="n">
        <v>902.7</v>
      </c>
      <c r="K55" s="6" t="s">
        <f>=Портфель!F14*Портфель!$Q$13</f>
      </c>
      <c r="L55" s="6" t="s">
        <f>=(K55-J55)*E55</f>
      </c>
      <c r="M55" s="6" t="s">
        <f>=MAX(0,L55*0.13)</f>
      </c>
    </row>
    <row collapsed="false" customFormat="false" customHeight="false" hidden="false" ht="12.1" outlineLevel="0" r="56">
      <c r="A56" s="40" t="n">
        <v>44350</v>
      </c>
      <c r="B56" s="17" t="s">
        <v>517</v>
      </c>
      <c r="C56" s="17" t="s">
        <v>54</v>
      </c>
      <c r="D56" s="17" t="s">
        <v>55</v>
      </c>
      <c r="E56" s="18" t="n">
        <v>1</v>
      </c>
      <c r="F56" s="7" t="s">
        <f>=DATEDIF(A56,$N$2,"y")</f>
      </c>
      <c r="G56" s="7" t="s">
        <f>=DATEDIF(A56,$N$2,"ym")</f>
      </c>
      <c r="H56" s="7" t="s">
        <f>=DATEDIF(A56,$N$2,"md")</f>
      </c>
      <c r="I56" s="7" t="n">
        <v>1602</v>
      </c>
      <c r="J56" s="18" t="n">
        <v>902.7</v>
      </c>
      <c r="K56" s="6" t="s">
        <f>=Портфель!F14*Портфель!$Q$13</f>
      </c>
      <c r="L56" s="6" t="s">
        <f>=(K56-J56)*E56</f>
      </c>
      <c r="M56" s="6" t="s">
        <f>=MAX(0,L56*0.13)</f>
      </c>
    </row>
    <row collapsed="false" customFormat="false" customHeight="false" hidden="false" ht="12.1" outlineLevel="0" r="57">
      <c r="A57" s="40" t="n">
        <v>44350</v>
      </c>
      <c r="B57" s="17" t="s">
        <v>517</v>
      </c>
      <c r="C57" s="17" t="s">
        <v>54</v>
      </c>
      <c r="D57" s="17" t="s">
        <v>55</v>
      </c>
      <c r="E57" s="18" t="n">
        <v>1</v>
      </c>
      <c r="F57" s="7" t="s">
        <f>=DATEDIF(A57,$N$2,"y")</f>
      </c>
      <c r="G57" s="7" t="s">
        <f>=DATEDIF(A57,$N$2,"ym")</f>
      </c>
      <c r="H57" s="7" t="s">
        <f>=DATEDIF(A57,$N$2,"md")</f>
      </c>
      <c r="I57" s="7" t="n">
        <v>1602</v>
      </c>
      <c r="J57" s="18" t="n">
        <v>891.17</v>
      </c>
      <c r="K57" s="6" t="s">
        <f>=Портфель!F14*Портфель!$Q$13</f>
      </c>
      <c r="L57" s="6" t="s">
        <f>=(K57-J57)*E57</f>
      </c>
      <c r="M57" s="6" t="s">
        <f>=MAX(0,L57*0.13)</f>
      </c>
    </row>
    <row collapsed="false" customFormat="false" customHeight="false" hidden="false" ht="12.1" outlineLevel="0" r="58">
      <c r="A58" s="40" t="n">
        <v>44160</v>
      </c>
      <c r="B58" s="17" t="s">
        <v>517</v>
      </c>
      <c r="C58" s="17" t="s">
        <v>57</v>
      </c>
      <c r="D58" s="17" t="s">
        <v>58</v>
      </c>
      <c r="E58" s="18" t="n">
        <v>1</v>
      </c>
      <c r="F58" s="7" t="s">
        <f>=DATEDIF(A58,$N$2,"y")</f>
      </c>
      <c r="G58" s="7" t="s">
        <f>=DATEDIF(A58,$N$2,"ym")</f>
      </c>
      <c r="H58" s="7" t="s">
        <f>=DATEDIF(A58,$N$2,"md")</f>
      </c>
      <c r="I58" s="7" t="n">
        <v>1792</v>
      </c>
      <c r="J58" s="18" t="n">
        <v>3189.59</v>
      </c>
      <c r="K58" s="6" t="s">
        <f>=Портфель!F15*Портфель!$Q$13</f>
      </c>
      <c r="L58" s="6" t="s">
        <f>=(K58-J58)*E58</f>
      </c>
      <c r="M58" s="6" t="s">
        <f>=MAX(0,L58*0.13)</f>
      </c>
    </row>
    <row collapsed="false" customFormat="false" customHeight="false" hidden="false" ht="12.1" outlineLevel="0" r="59">
      <c r="A59" s="40" t="n">
        <v>44251</v>
      </c>
      <c r="B59" s="17" t="s">
        <v>517</v>
      </c>
      <c r="C59" s="17" t="s">
        <v>60</v>
      </c>
      <c r="D59" s="17" t="s">
        <v>61</v>
      </c>
      <c r="E59" s="18" t="n">
        <v>1</v>
      </c>
      <c r="F59" s="7" t="s">
        <f>=DATEDIF(A59,$N$2,"y")</f>
      </c>
      <c r="G59" s="7" t="s">
        <f>=DATEDIF(A59,$N$2,"ym")</f>
      </c>
      <c r="H59" s="7" t="s">
        <f>=DATEDIF(A59,$N$2,"md")</f>
      </c>
      <c r="I59" s="7" t="n">
        <v>1701</v>
      </c>
      <c r="J59" s="18" t="n">
        <v>4984.49</v>
      </c>
      <c r="K59" s="6" t="s">
        <f>=Портфель!F16*Портфель!$Q$13</f>
      </c>
      <c r="L59" s="6" t="s">
        <f>=(K59-J59)*E59</f>
      </c>
      <c r="M59" s="6" t="s">
        <f>=MAX(0,L59*0.13)</f>
      </c>
    </row>
    <row collapsed="false" customFormat="false" customHeight="false" hidden="false" ht="12.1" outlineLevel="0" r="60">
      <c r="A60" s="40" t="n">
        <v>44799</v>
      </c>
      <c r="B60" s="17" t="s">
        <v>517</v>
      </c>
      <c r="C60" s="17" t="s">
        <v>63</v>
      </c>
      <c r="D60" s="17" t="s">
        <v>64</v>
      </c>
      <c r="E60" s="18" t="n">
        <v>2</v>
      </c>
      <c r="F60" s="7" t="s">
        <f>=DATEDIF(A60,$N$2,"y")</f>
      </c>
      <c r="G60" s="7" t="s">
        <f>=DATEDIF(A60,$N$2,"ym")</f>
      </c>
      <c r="H60" s="7" t="s">
        <f>=DATEDIF(A60,$N$2,"md")</f>
      </c>
      <c r="I60" s="7" t="n">
        <v>1153</v>
      </c>
      <c r="J60" s="18" t="n">
        <v>907.5</v>
      </c>
      <c r="K60" s="6" t="s">
        <f>=Портфель!F17*Портфель!$Q$13</f>
      </c>
      <c r="L60" s="6" t="s">
        <f>=(K60-J60)*E60</f>
      </c>
      <c r="M60" s="6" t="s">
        <f>=MAX(0,L60*0.13)</f>
      </c>
    </row>
    <row collapsed="false" customFormat="false" customHeight="false" hidden="false" ht="12.1" outlineLevel="0" r="61">
      <c r="A61" s="40" t="n">
        <v>44014</v>
      </c>
      <c r="B61" s="17" t="s">
        <v>517</v>
      </c>
      <c r="C61" s="17" t="s">
        <v>65</v>
      </c>
      <c r="D61" s="17" t="s">
        <v>66</v>
      </c>
      <c r="E61" s="18" t="n">
        <v>1</v>
      </c>
      <c r="F61" s="7" t="s">
        <f>=DATEDIF(A61,$N$2,"y")</f>
      </c>
      <c r="G61" s="7" t="s">
        <f>=DATEDIF(A61,$N$2,"ym")</f>
      </c>
      <c r="H61" s="7" t="s">
        <f>=DATEDIF(A61,$N$2,"md")</f>
      </c>
      <c r="I61" s="7" t="n">
        <v>1938</v>
      </c>
      <c r="J61" s="18" t="n">
        <v>4229.65</v>
      </c>
      <c r="K61" s="6" t="s">
        <f>=Портфель!F18*Портфель!$Q$13</f>
      </c>
      <c r="L61" s="6" t="s">
        <f>=(K61-J61)*E61</f>
      </c>
      <c r="M61" s="6" t="s">
        <f>=MAX(0,L61*0.13)</f>
      </c>
    </row>
    <row collapsed="false" customFormat="false" customHeight="false" hidden="false" ht="12.1" outlineLevel="0" r="62">
      <c r="A62" s="40" t="n">
        <v>44166</v>
      </c>
      <c r="B62" s="17" t="s">
        <v>517</v>
      </c>
      <c r="C62" s="17" t="s">
        <v>67</v>
      </c>
      <c r="D62" s="17" t="s">
        <v>68</v>
      </c>
      <c r="E62" s="18" t="n">
        <v>1</v>
      </c>
      <c r="F62" s="7" t="s">
        <f>=DATEDIF(A62,$N$2,"y")</f>
      </c>
      <c r="G62" s="7" t="s">
        <f>=DATEDIF(A62,$N$2,"ym")</f>
      </c>
      <c r="H62" s="7" t="s">
        <f>=DATEDIF(A62,$N$2,"md")</f>
      </c>
      <c r="I62" s="7" t="n">
        <v>1786</v>
      </c>
      <c r="J62" s="18" t="n">
        <v>2795.9</v>
      </c>
      <c r="K62" s="6" t="s">
        <f>=Портфель!F19*Портфель!$Q$13</f>
      </c>
      <c r="L62" s="6" t="s">
        <f>=(K62-J62)*E62</f>
      </c>
      <c r="M62" s="6" t="s">
        <f>=MAX(0,L62*0.13)</f>
      </c>
    </row>
    <row collapsed="false" customFormat="false" customHeight="false" hidden="false" ht="12.1" outlineLevel="0" r="63">
      <c r="A63" s="40" t="n">
        <v>43966</v>
      </c>
      <c r="B63" s="17" t="s">
        <v>517</v>
      </c>
      <c r="C63" s="17" t="s">
        <v>69</v>
      </c>
      <c r="D63" s="17" t="s">
        <v>70</v>
      </c>
      <c r="E63" s="18" t="n">
        <v>10</v>
      </c>
      <c r="F63" s="7" t="s">
        <f>=DATEDIF(A63,$N$2,"y")</f>
      </c>
      <c r="G63" s="7" t="s">
        <f>=DATEDIF(A63,$N$2,"ym")</f>
      </c>
      <c r="H63" s="7" t="s">
        <f>=DATEDIF(A63,$N$2,"md")</f>
      </c>
      <c r="I63" s="7" t="n">
        <v>1986</v>
      </c>
      <c r="J63" s="18" t="n">
        <v>186.327</v>
      </c>
      <c r="K63" s="6" t="s">
        <f>=Портфель!F20*Портфель!$Q$13</f>
      </c>
      <c r="L63" s="6" t="s">
        <f>=(K63-J63)*E63</f>
      </c>
      <c r="M63" s="6" t="s">
        <f>=MAX(0,L63*0.13)</f>
      </c>
    </row>
    <row collapsed="false" customFormat="false" customHeight="false" hidden="false" ht="12.1" outlineLevel="0" r="64">
      <c r="A64" s="40" t="n">
        <v>44028</v>
      </c>
      <c r="B64" s="17" t="s">
        <v>517</v>
      </c>
      <c r="C64" s="17" t="s">
        <v>69</v>
      </c>
      <c r="D64" s="17" t="s">
        <v>70</v>
      </c>
      <c r="E64" s="18" t="n">
        <v>10</v>
      </c>
      <c r="F64" s="7" t="s">
        <f>=DATEDIF(A64,$N$2,"y")</f>
      </c>
      <c r="G64" s="7" t="s">
        <f>=DATEDIF(A64,$N$2,"ym")</f>
      </c>
      <c r="H64" s="7" t="s">
        <f>=DATEDIF(A64,$N$2,"md")</f>
      </c>
      <c r="I64" s="7" t="n">
        <v>1924</v>
      </c>
      <c r="J64" s="18" t="n">
        <v>182.937</v>
      </c>
      <c r="K64" s="6" t="s">
        <f>=Портфель!F20*Портфель!$Q$13</f>
      </c>
      <c r="L64" s="6" t="s">
        <f>=(K64-J64)*E64</f>
      </c>
      <c r="M64" s="6" t="s">
        <f>=MAX(0,L64*0.13)</f>
      </c>
    </row>
    <row collapsed="false" customFormat="false" customHeight="false" hidden="false" ht="12.1" outlineLevel="0" r="65">
      <c r="A65" s="40" t="n">
        <v>43948</v>
      </c>
      <c r="B65" s="17" t="s">
        <v>517</v>
      </c>
      <c r="C65" s="17" t="s">
        <v>71</v>
      </c>
      <c r="D65" s="17" t="s">
        <v>72</v>
      </c>
      <c r="E65" s="18" t="n">
        <v>20</v>
      </c>
      <c r="F65" s="7" t="s">
        <f>=DATEDIF(A65,$N$2,"y")</f>
      </c>
      <c r="G65" s="7" t="s">
        <f>=DATEDIF(A65,$N$2,"ym")</f>
      </c>
      <c r="H65" s="7" t="s">
        <f>=DATEDIF(A65,$N$2,"md")</f>
      </c>
      <c r="I65" s="7" t="n">
        <v>2004</v>
      </c>
      <c r="J65" s="18" t="n">
        <v>87.662</v>
      </c>
      <c r="K65" s="6" t="s">
        <f>=Портфель!F21*Портфель!$Q$13</f>
      </c>
      <c r="L65" s="6" t="s">
        <f>=(K65-J65)*E65</f>
      </c>
      <c r="M65" s="6" t="s">
        <f>=MAX(0,L65*0.13)</f>
      </c>
    </row>
    <row collapsed="false" customFormat="false" customHeight="false" hidden="false" ht="12.1" outlineLevel="0" r="66">
      <c r="A66" s="40" t="n">
        <v>44029</v>
      </c>
      <c r="B66" s="17" t="s">
        <v>517</v>
      </c>
      <c r="C66" s="17" t="s">
        <v>71</v>
      </c>
      <c r="D66" s="17" t="s">
        <v>72</v>
      </c>
      <c r="E66" s="18" t="n">
        <v>20</v>
      </c>
      <c r="F66" s="7" t="s">
        <f>=DATEDIF(A66,$N$2,"y")</f>
      </c>
      <c r="G66" s="7" t="s">
        <f>=DATEDIF(A66,$N$2,"ym")</f>
      </c>
      <c r="H66" s="7" t="s">
        <f>=DATEDIF(A66,$N$2,"md")</f>
      </c>
      <c r="I66" s="7" t="n">
        <v>1923</v>
      </c>
      <c r="J66" s="18" t="n">
        <v>113.058</v>
      </c>
      <c r="K66" s="6" t="s">
        <f>=Портфель!F21*Портфель!$Q$13</f>
      </c>
      <c r="L66" s="6" t="s">
        <f>=(K66-J66)*E66</f>
      </c>
      <c r="M66" s="6" t="s">
        <f>=MAX(0,L66*0.13)</f>
      </c>
    </row>
    <row collapsed="false" customFormat="false" customHeight="false" hidden="false" ht="12.1" outlineLevel="0" r="67">
      <c r="A67" s="40" t="n">
        <v>43857</v>
      </c>
      <c r="B67" s="17" t="s">
        <v>517</v>
      </c>
      <c r="C67" s="17" t="s">
        <v>73</v>
      </c>
      <c r="D67" s="17" t="s">
        <v>74</v>
      </c>
      <c r="E67" s="18" t="n">
        <v>10</v>
      </c>
      <c r="F67" s="7" t="s">
        <f>=DATEDIF(A67,$N$2,"y")</f>
      </c>
      <c r="G67" s="7" t="s">
        <f>=DATEDIF(A67,$N$2,"ym")</f>
      </c>
      <c r="H67" s="7" t="s">
        <f>=DATEDIF(A67,$N$2,"md")</f>
      </c>
      <c r="I67" s="7" t="n">
        <v>2095</v>
      </c>
      <c r="J67" s="18" t="n">
        <v>109.026</v>
      </c>
      <c r="K67" s="6" t="s">
        <f>=Портфель!F22*Портфель!$Q$13</f>
      </c>
      <c r="L67" s="6" t="s">
        <f>=(K67-J67)*E67</f>
      </c>
      <c r="M67" s="6" t="s">
        <f>=MAX(0,L67*0.13)</f>
      </c>
    </row>
    <row collapsed="false" customFormat="false" customHeight="false" hidden="false" ht="12.1" outlineLevel="0" r="68">
      <c r="A68" s="40" t="n">
        <v>43920</v>
      </c>
      <c r="B68" s="17" t="s">
        <v>517</v>
      </c>
      <c r="C68" s="17" t="s">
        <v>73</v>
      </c>
      <c r="D68" s="17" t="s">
        <v>74</v>
      </c>
      <c r="E68" s="18" t="n">
        <v>10</v>
      </c>
      <c r="F68" s="7" t="s">
        <f>=DATEDIF(A68,$N$2,"y")</f>
      </c>
      <c r="G68" s="7" t="s">
        <f>=DATEDIF(A68,$N$2,"ym")</f>
      </c>
      <c r="H68" s="7" t="s">
        <f>=DATEDIF(A68,$N$2,"md")</f>
      </c>
      <c r="I68" s="7" t="n">
        <v>2032</v>
      </c>
      <c r="J68" s="18" t="n">
        <v>66.038</v>
      </c>
      <c r="K68" s="6" t="s">
        <f>=Портфель!F22*Портфель!$Q$13</f>
      </c>
      <c r="L68" s="6" t="s">
        <f>=(K68-J68)*E68</f>
      </c>
      <c r="M68" s="6" t="s">
        <f>=MAX(0,L68*0.13)</f>
      </c>
    </row>
    <row collapsed="false" customFormat="false" customHeight="false" hidden="false" ht="12.1" outlineLevel="0" r="69">
      <c r="A69" s="40" t="n">
        <v>43983</v>
      </c>
      <c r="B69" s="17" t="s">
        <v>517</v>
      </c>
      <c r="C69" s="17" t="s">
        <v>75</v>
      </c>
      <c r="D69" s="17" t="s">
        <v>76</v>
      </c>
      <c r="E69" s="18" t="n">
        <v>10</v>
      </c>
      <c r="F69" s="7" t="s">
        <f>=DATEDIF(A69,$N$2,"y")</f>
      </c>
      <c r="G69" s="7" t="s">
        <f>=DATEDIF(A69,$N$2,"ym")</f>
      </c>
      <c r="H69" s="7" t="s">
        <f>=DATEDIF(A69,$N$2,"md")</f>
      </c>
      <c r="I69" s="7" t="n">
        <v>1969</v>
      </c>
      <c r="J69" s="18" t="n">
        <v>352.755</v>
      </c>
      <c r="K69" s="6" t="s">
        <f>=Портфель!F23*Портфель!$Q$13</f>
      </c>
      <c r="L69" s="6" t="s">
        <f>=(K69-J69)*E69</f>
      </c>
      <c r="M69" s="6" t="s">
        <f>=MAX(0,L69*0.13)</f>
      </c>
    </row>
    <row collapsed="false" customFormat="false" customHeight="false" hidden="false" ht="12.1" outlineLevel="0" r="70">
      <c r="A70" s="40" t="n">
        <v>44334</v>
      </c>
      <c r="B70" s="17" t="s">
        <v>517</v>
      </c>
      <c r="C70" s="17" t="s">
        <v>75</v>
      </c>
      <c r="D70" s="17" t="s">
        <v>76</v>
      </c>
      <c r="E70" s="18" t="n">
        <v>2</v>
      </c>
      <c r="F70" s="7" t="s">
        <f>=DATEDIF(A70,$N$2,"y")</f>
      </c>
      <c r="G70" s="7" t="s">
        <f>=DATEDIF(A70,$N$2,"ym")</f>
      </c>
      <c r="H70" s="7" t="s">
        <f>=DATEDIF(A70,$N$2,"md")</f>
      </c>
      <c r="I70" s="7" t="n">
        <v>1618</v>
      </c>
      <c r="J70" s="18" t="n">
        <v>640.115</v>
      </c>
      <c r="K70" s="6" t="s">
        <f>=Портфель!F23*Портфель!$Q$13</f>
      </c>
      <c r="L70" s="6" t="s">
        <f>=(K70-J70)*E70</f>
      </c>
      <c r="M70" s="6" t="s">
        <f>=MAX(0,L70*0.13)</f>
      </c>
    </row>
    <row collapsed="false" customFormat="false" customHeight="false" hidden="false" ht="12.1" outlineLevel="0" r="71">
      <c r="A71" s="40" t="n">
        <v>0</v>
      </c>
      <c r="B71" s="17" t="s">
        <v>538</v>
      </c>
      <c r="C71" s="17" t="s">
        <v>538</v>
      </c>
      <c r="D71" s="17" t="s">
        <v>538</v>
      </c>
      <c r="E71" s="18" t="n">
        <v> </v>
      </c>
      <c r="F71" s="7" t="n">
        <v> </v>
      </c>
      <c r="G71" s="18" t="n">
        <v> </v>
      </c>
      <c r="H71" s="17" t="s">
        <v>538</v>
      </c>
      <c r="I71" s="7" t="n">
        <v> </v>
      </c>
      <c r="J71" s="18" t="n">
        <v> </v>
      </c>
      <c r="K71" s="18" t="n">
        <v> </v>
      </c>
      <c r="L71" s="18" t="n">
        <v> </v>
      </c>
      <c r="M71" s="18" t="n">
        <v> </v>
      </c>
    </row>
    <row collapsed="false" customFormat="false" customHeight="false" hidden="false" ht="12.1" outlineLevel="0" r="72">
      <c r="A72" s="40"/>
      <c r="B72" s="17"/>
      <c r="C72" s="17"/>
      <c r="D72" s="17" t="s">
        <v>539</v>
      </c>
      <c r="E72" s="18" t="n">
        <v> </v>
      </c>
      <c r="F72" s="7" t="n">
        <v> </v>
      </c>
      <c r="G72" s="18" t="n">
        <v> </v>
      </c>
      <c r="H72" s="17" t="s">
        <v>538</v>
      </c>
      <c r="I72" s="7" t="n">
        <v> </v>
      </c>
      <c r="J72" s="18" t="n">
        <v> </v>
      </c>
      <c r="K72" s="18" t="n">
        <v> </v>
      </c>
      <c r="L72" s="18" t="n">
        <v> </v>
      </c>
      <c r="M72" s="18" t="n">
        <v> </v>
      </c>
    </row>
  </sheetData>
  <autoFilter ref="A1:N7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12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9" t="s">
        <v>0</v>
      </c>
      <c r="B1" s="39" t="s">
        <v>2</v>
      </c>
      <c r="C1" s="39" t="s">
        <v>540</v>
      </c>
      <c r="D1" s="39" t="s">
        <v>541</v>
      </c>
      <c r="E1" s="39" t="s">
        <v>512</v>
      </c>
      <c r="F1" s="39" t="s">
        <v>542</v>
      </c>
      <c r="G1" s="39" t="s">
        <v>509</v>
      </c>
      <c r="H1" s="39" t="s">
        <v>543</v>
      </c>
      <c r="I1" s="39" t="s">
        <v>544</v>
      </c>
      <c r="J1" s="39" t="s">
        <v>545</v>
      </c>
      <c r="K1" s="39" t="s">
        <v>546</v>
      </c>
    </row>
    <row collapsed="false" customFormat="false" customHeight="false" hidden="false" ht="12.1" outlineLevel="0" r="2">
      <c r="A2" s="17" t="s">
        <v>272</v>
      </c>
      <c r="B2" s="17" t="s">
        <v>547</v>
      </c>
      <c r="C2" s="41" t="n">
        <v>43920</v>
      </c>
      <c r="D2" s="42" t="n">
        <v>44034</v>
      </c>
      <c r="E2" s="18" t="n">
        <v>181.34</v>
      </c>
      <c r="F2" s="18" t="n">
        <v>205.98</v>
      </c>
      <c r="G2" s="18" t="n">
        <v>1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7" t="s">
        <v>273</v>
      </c>
      <c r="B3" s="17" t="s">
        <v>548</v>
      </c>
      <c r="C3" s="41" t="n">
        <v>43920</v>
      </c>
      <c r="D3" s="42" t="n">
        <v>44034</v>
      </c>
      <c r="E3" s="18" t="n">
        <v>5.14</v>
      </c>
      <c r="F3" s="18" t="n">
        <v>5.57</v>
      </c>
      <c r="G3" s="18" t="n">
        <v>150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7" t="s">
        <v>273</v>
      </c>
      <c r="B4" s="17" t="s">
        <v>548</v>
      </c>
      <c r="C4" s="41" t="n">
        <v>44000</v>
      </c>
      <c r="D4" s="42" t="n">
        <v>44034</v>
      </c>
      <c r="E4" s="18" t="n">
        <v>5.354</v>
      </c>
      <c r="F4" s="18" t="n">
        <v>5.57</v>
      </c>
      <c r="G4" s="18" t="n">
        <v>100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7" t="s">
        <v>273</v>
      </c>
      <c r="B5" s="17" t="s">
        <v>548</v>
      </c>
      <c r="C5" s="41" t="n">
        <v>44014</v>
      </c>
      <c r="D5" s="42" t="n">
        <v>44034</v>
      </c>
      <c r="E5" s="18" t="n">
        <v>5.428</v>
      </c>
      <c r="F5" s="18" t="n">
        <v>5.57</v>
      </c>
      <c r="G5" s="18" t="n">
        <v>100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  <row collapsed="false" customFormat="false" customHeight="false" hidden="false" ht="12.1" outlineLevel="0" r="6">
      <c r="A6" s="17" t="s">
        <v>273</v>
      </c>
      <c r="B6" s="17" t="s">
        <v>548</v>
      </c>
      <c r="C6" s="41" t="n">
        <v>44039</v>
      </c>
      <c r="D6" s="42" t="n">
        <v>44096</v>
      </c>
      <c r="E6" s="18" t="n">
        <v>5.664</v>
      </c>
      <c r="F6" s="18" t="n">
        <v>5.692</v>
      </c>
      <c r="G6" s="18" t="n">
        <v>1033</v>
      </c>
      <c r="H6" s="6" t="s">
        <f>=(F6-E6)*G6</f>
      </c>
      <c r="I6" s="9" t="s">
        <f>=(F6-E6)/E6</f>
      </c>
      <c r="J6" s="7" t="s">
        <f>=MAX(1,DATEDIF(C6,D6,"d")-1)</f>
      </c>
      <c r="K6" s="9" t="s">
        <f>=I6*365/J6</f>
      </c>
    </row>
    <row collapsed="false" customFormat="false" customHeight="false" hidden="false" ht="12.1" outlineLevel="0" r="7">
      <c r="A7" s="17" t="s">
        <v>273</v>
      </c>
      <c r="B7" s="17" t="s">
        <v>548</v>
      </c>
      <c r="C7" s="41" t="n">
        <v>44039</v>
      </c>
      <c r="D7" s="42" t="n">
        <v>44096</v>
      </c>
      <c r="E7" s="18" t="n">
        <v>5.664</v>
      </c>
      <c r="F7" s="18" t="n">
        <v>5.69</v>
      </c>
      <c r="G7" s="18" t="n">
        <v>1207</v>
      </c>
      <c r="H7" s="6" t="s">
        <f>=(F7-E7)*G7</f>
      </c>
      <c r="I7" s="9" t="s">
        <f>=(F7-E7)/E7</f>
      </c>
      <c r="J7" s="7" t="s">
        <f>=MAX(1,DATEDIF(C7,D7,"d")-1)</f>
      </c>
      <c r="K7" s="9" t="s">
        <f>=I7*365/J7</f>
      </c>
    </row>
    <row collapsed="false" customFormat="false" customHeight="false" hidden="false" ht="12.1" outlineLevel="0" r="8">
      <c r="A8" s="17" t="s">
        <v>273</v>
      </c>
      <c r="B8" s="17" t="s">
        <v>548</v>
      </c>
      <c r="C8" s="41" t="n">
        <v>44039</v>
      </c>
      <c r="D8" s="42" t="n">
        <v>44096</v>
      </c>
      <c r="E8" s="18" t="n">
        <v>5.664</v>
      </c>
      <c r="F8" s="18" t="n">
        <v>5.69</v>
      </c>
      <c r="G8" s="18" t="n">
        <v>2590</v>
      </c>
      <c r="H8" s="6" t="s">
        <f>=(F8-E8)*G8</f>
      </c>
      <c r="I8" s="9" t="s">
        <f>=(F8-E8)/E8</f>
      </c>
      <c r="J8" s="7" t="s">
        <f>=MAX(1,DATEDIF(C8,D8,"d")-1)</f>
      </c>
      <c r="K8" s="9" t="s">
        <f>=I8*365/J8</f>
      </c>
    </row>
    <row collapsed="false" customFormat="false" customHeight="false" hidden="false" ht="12.1" outlineLevel="0" r="9">
      <c r="A9" s="17" t="s">
        <v>273</v>
      </c>
      <c r="B9" s="17" t="s">
        <v>548</v>
      </c>
      <c r="C9" s="41" t="n">
        <v>44039</v>
      </c>
      <c r="D9" s="42" t="n">
        <v>44096</v>
      </c>
      <c r="E9" s="18" t="n">
        <v>5.664</v>
      </c>
      <c r="F9" s="18" t="n">
        <v>5.69</v>
      </c>
      <c r="G9" s="18" t="n">
        <v>80</v>
      </c>
      <c r="H9" s="6" t="s">
        <f>=(F9-E9)*G9</f>
      </c>
      <c r="I9" s="9" t="s">
        <f>=(F9-E9)/E9</f>
      </c>
      <c r="J9" s="7" t="s">
        <f>=MAX(1,DATEDIF(C9,D9,"d")-1)</f>
      </c>
      <c r="K9" s="9" t="s">
        <f>=I9*365/J9</f>
      </c>
    </row>
    <row collapsed="false" customFormat="false" customHeight="false" hidden="false" ht="12.1" outlineLevel="0" r="10">
      <c r="A10" s="17" t="s">
        <v>273</v>
      </c>
      <c r="B10" s="17" t="s">
        <v>548</v>
      </c>
      <c r="C10" s="41" t="n">
        <v>44039</v>
      </c>
      <c r="D10" s="42" t="n">
        <v>44096</v>
      </c>
      <c r="E10" s="18" t="n">
        <v>5.664</v>
      </c>
      <c r="F10" s="18" t="n">
        <v>5.69</v>
      </c>
      <c r="G10" s="18" t="n">
        <v>1600</v>
      </c>
      <c r="H10" s="6" t="s">
        <f>=(F10-E10)*G10</f>
      </c>
      <c r="I10" s="9" t="s">
        <f>=(F10-E10)/E10</f>
      </c>
      <c r="J10" s="7" t="s">
        <f>=MAX(1,DATEDIF(C10,D10,"d")-1)</f>
      </c>
      <c r="K10" s="9" t="s">
        <f>=I10*365/J10</f>
      </c>
    </row>
    <row collapsed="false" customFormat="false" customHeight="false" hidden="false" ht="12.1" outlineLevel="0" r="11">
      <c r="A11" s="17" t="s">
        <v>273</v>
      </c>
      <c r="B11" s="17" t="s">
        <v>548</v>
      </c>
      <c r="C11" s="41" t="n">
        <v>44039</v>
      </c>
      <c r="D11" s="42" t="n">
        <v>44096</v>
      </c>
      <c r="E11" s="18" t="n">
        <v>5.664</v>
      </c>
      <c r="F11" s="18" t="n">
        <v>5.69</v>
      </c>
      <c r="G11" s="18" t="n">
        <v>360</v>
      </c>
      <c r="H11" s="6" t="s">
        <f>=(F11-E11)*G11</f>
      </c>
      <c r="I11" s="9" t="s">
        <f>=(F11-E11)/E11</f>
      </c>
      <c r="J11" s="7" t="s">
        <f>=MAX(1,DATEDIF(C11,D11,"d")-1)</f>
      </c>
      <c r="K11" s="9" t="s">
        <f>=I11*365/J11</f>
      </c>
    </row>
    <row collapsed="false" customFormat="false" customHeight="false" hidden="false" ht="12.1" outlineLevel="0" r="12">
      <c r="A12" s="17" t="s">
        <v>273</v>
      </c>
      <c r="B12" s="17" t="s">
        <v>548</v>
      </c>
      <c r="C12" s="41" t="n">
        <v>44039</v>
      </c>
      <c r="D12" s="42" t="n">
        <v>44096</v>
      </c>
      <c r="E12" s="18" t="n">
        <v>5.664</v>
      </c>
      <c r="F12" s="18" t="n">
        <v>5.69</v>
      </c>
      <c r="G12" s="18" t="n">
        <v>180</v>
      </c>
      <c r="H12" s="6" t="s">
        <f>=(F12-E12)*G12</f>
      </c>
      <c r="I12" s="9" t="s">
        <f>=(F12-E12)/E12</f>
      </c>
      <c r="J12" s="7" t="s">
        <f>=MAX(1,DATEDIF(C12,D12,"d")-1)</f>
      </c>
      <c r="K12" s="9" t="s">
        <f>=I12*365/J12</f>
      </c>
    </row>
    <row collapsed="false" customFormat="false" customHeight="false" hidden="false" ht="12.1" outlineLevel="0" r="13">
      <c r="A13" s="17" t="s">
        <v>273</v>
      </c>
      <c r="B13" s="17" t="s">
        <v>548</v>
      </c>
      <c r="C13" s="41" t="n">
        <v>44039</v>
      </c>
      <c r="D13" s="42" t="n">
        <v>44096</v>
      </c>
      <c r="E13" s="18" t="n">
        <v>5.664</v>
      </c>
      <c r="F13" s="18" t="n">
        <v>5.69</v>
      </c>
      <c r="G13" s="18" t="n">
        <v>152</v>
      </c>
      <c r="H13" s="6" t="s">
        <f>=(F13-E13)*G13</f>
      </c>
      <c r="I13" s="9" t="s">
        <f>=(F13-E13)/E13</f>
      </c>
      <c r="J13" s="7" t="s">
        <f>=MAX(1,DATEDIF(C13,D13,"d")-1)</f>
      </c>
      <c r="K13" s="9" t="s">
        <f>=I13*365/J13</f>
      </c>
    </row>
    <row collapsed="false" customFormat="false" customHeight="false" hidden="false" ht="12.1" outlineLevel="0" r="14">
      <c r="A14" s="17" t="s">
        <v>273</v>
      </c>
      <c r="B14" s="17" t="s">
        <v>548</v>
      </c>
      <c r="C14" s="41" t="n">
        <v>44039</v>
      </c>
      <c r="D14" s="42" t="n">
        <v>44096</v>
      </c>
      <c r="E14" s="18" t="n">
        <v>5.664</v>
      </c>
      <c r="F14" s="18" t="n">
        <v>5.69</v>
      </c>
      <c r="G14" s="18" t="n">
        <v>63</v>
      </c>
      <c r="H14" s="6" t="s">
        <f>=(F14-E14)*G14</f>
      </c>
      <c r="I14" s="9" t="s">
        <f>=(F14-E14)/E14</f>
      </c>
      <c r="J14" s="7" t="s">
        <f>=MAX(1,DATEDIF(C14,D14,"d")-1)</f>
      </c>
      <c r="K14" s="9" t="s">
        <f>=I14*365/J14</f>
      </c>
    </row>
    <row collapsed="false" customFormat="false" customHeight="false" hidden="false" ht="12.1" outlineLevel="0" r="15">
      <c r="A15" s="17" t="s">
        <v>273</v>
      </c>
      <c r="B15" s="17" t="s">
        <v>548</v>
      </c>
      <c r="C15" s="41" t="n">
        <v>44039</v>
      </c>
      <c r="D15" s="42" t="n">
        <v>44096</v>
      </c>
      <c r="E15" s="18" t="n">
        <v>5.664</v>
      </c>
      <c r="F15" s="18" t="n">
        <v>5.69</v>
      </c>
      <c r="G15" s="18" t="n">
        <v>215</v>
      </c>
      <c r="H15" s="6" t="s">
        <f>=(F15-E15)*G15</f>
      </c>
      <c r="I15" s="9" t="s">
        <f>=(F15-E15)/E15</f>
      </c>
      <c r="J15" s="7" t="s">
        <f>=MAX(1,DATEDIF(C15,D15,"d")-1)</f>
      </c>
      <c r="K15" s="9" t="s">
        <f>=I15*365/J15</f>
      </c>
    </row>
    <row collapsed="false" customFormat="false" customHeight="false" hidden="false" ht="12.1" outlineLevel="0" r="16">
      <c r="A16" s="17" t="s">
        <v>273</v>
      </c>
      <c r="B16" s="17" t="s">
        <v>548</v>
      </c>
      <c r="C16" s="41" t="n">
        <v>44039</v>
      </c>
      <c r="D16" s="42" t="n">
        <v>44096</v>
      </c>
      <c r="E16" s="18" t="n">
        <v>5.664</v>
      </c>
      <c r="F16" s="18" t="n">
        <v>5.69</v>
      </c>
      <c r="G16" s="18" t="n">
        <v>20</v>
      </c>
      <c r="H16" s="6" t="s">
        <f>=(F16-E16)*G16</f>
      </c>
      <c r="I16" s="9" t="s">
        <f>=(F16-E16)/E16</f>
      </c>
      <c r="J16" s="7" t="s">
        <f>=MAX(1,DATEDIF(C16,D16,"d")-1)</f>
      </c>
      <c r="K16" s="9" t="s">
        <f>=I16*365/J16</f>
      </c>
    </row>
    <row collapsed="false" customFormat="false" customHeight="false" hidden="false" ht="12.1" outlineLevel="0" r="17">
      <c r="A17" s="17" t="s">
        <v>273</v>
      </c>
      <c r="B17" s="17" t="s">
        <v>548</v>
      </c>
      <c r="C17" s="41" t="n">
        <v>44039</v>
      </c>
      <c r="D17" s="42" t="n">
        <v>44096</v>
      </c>
      <c r="E17" s="18" t="n">
        <v>5.664</v>
      </c>
      <c r="F17" s="18" t="n">
        <v>5.69</v>
      </c>
      <c r="G17" s="18" t="n">
        <v>500</v>
      </c>
      <c r="H17" s="6" t="s">
        <f>=(F17-E17)*G17</f>
      </c>
      <c r="I17" s="9" t="s">
        <f>=(F17-E17)/E17</f>
      </c>
      <c r="J17" s="7" t="s">
        <f>=MAX(1,DATEDIF(C17,D17,"d")-1)</f>
      </c>
      <c r="K17" s="9" t="s">
        <f>=I17*365/J17</f>
      </c>
    </row>
    <row collapsed="false" customFormat="false" customHeight="false" hidden="false" ht="12.1" outlineLevel="0" r="18">
      <c r="A18" s="17" t="s">
        <v>273</v>
      </c>
      <c r="B18" s="17" t="s">
        <v>548</v>
      </c>
      <c r="C18" s="41" t="n">
        <v>44039</v>
      </c>
      <c r="D18" s="42" t="n">
        <v>44096</v>
      </c>
      <c r="E18" s="18" t="n">
        <v>5.664</v>
      </c>
      <c r="F18" s="18" t="n">
        <v>5.69</v>
      </c>
      <c r="G18" s="18" t="n">
        <v>500</v>
      </c>
      <c r="H18" s="6" t="s">
        <f>=(F18-E18)*G18</f>
      </c>
      <c r="I18" s="9" t="s">
        <f>=(F18-E18)/E18</f>
      </c>
      <c r="J18" s="7" t="s">
        <f>=MAX(1,DATEDIF(C18,D18,"d")-1)</f>
      </c>
      <c r="K18" s="9" t="s">
        <f>=I18*365/J18</f>
      </c>
    </row>
    <row collapsed="false" customFormat="false" customHeight="false" hidden="false" ht="12.1" outlineLevel="0" r="19">
      <c r="A19" s="17" t="s">
        <v>273</v>
      </c>
      <c r="B19" s="17" t="s">
        <v>548</v>
      </c>
      <c r="C19" s="41" t="n">
        <v>44039</v>
      </c>
      <c r="D19" s="42" t="n">
        <v>44096</v>
      </c>
      <c r="E19" s="18" t="n">
        <v>5.664</v>
      </c>
      <c r="F19" s="18" t="n">
        <v>5.69</v>
      </c>
      <c r="G19" s="18" t="n">
        <v>500</v>
      </c>
      <c r="H19" s="6" t="s">
        <f>=(F19-E19)*G19</f>
      </c>
      <c r="I19" s="9" t="s">
        <f>=(F19-E19)/E19</f>
      </c>
      <c r="J19" s="7" t="s">
        <f>=MAX(1,DATEDIF(C19,D19,"d")-1)</f>
      </c>
      <c r="K19" s="9" t="s">
        <f>=I19*365/J19</f>
      </c>
    </row>
    <row collapsed="false" customFormat="false" customHeight="false" hidden="false" ht="12.1" outlineLevel="0" r="20">
      <c r="A20" s="17" t="s">
        <v>274</v>
      </c>
      <c r="B20" s="17" t="s">
        <v>549</v>
      </c>
      <c r="C20" s="41" t="n">
        <v>43927</v>
      </c>
      <c r="D20" s="42" t="n">
        <v>44034</v>
      </c>
      <c r="E20" s="18" t="n">
        <v>7.1773</v>
      </c>
      <c r="F20" s="18" t="n">
        <v>7.3858</v>
      </c>
      <c r="G20" s="18" t="n">
        <v>54</v>
      </c>
      <c r="H20" s="6" t="s">
        <f>=(F20-E20)*G20</f>
      </c>
      <c r="I20" s="9" t="s">
        <f>=(F20-E20)/E20</f>
      </c>
      <c r="J20" s="7" t="s">
        <f>=MAX(1,DATEDIF(C20,D20,"d")-1)</f>
      </c>
      <c r="K20" s="9" t="s">
        <f>=I20*365/J20</f>
      </c>
    </row>
    <row collapsed="false" customFormat="false" customHeight="false" hidden="false" ht="12.1" outlineLevel="0" r="21">
      <c r="A21" s="17" t="s">
        <v>274</v>
      </c>
      <c r="B21" s="17" t="s">
        <v>549</v>
      </c>
      <c r="C21" s="41" t="n">
        <v>43927</v>
      </c>
      <c r="D21" s="42" t="n">
        <v>44034</v>
      </c>
      <c r="E21" s="18" t="n">
        <v>7.1773</v>
      </c>
      <c r="F21" s="18" t="n">
        <v>7.3877</v>
      </c>
      <c r="G21" s="18" t="n">
        <v>96</v>
      </c>
      <c r="H21" s="6" t="s">
        <f>=(F21-E21)*G21</f>
      </c>
      <c r="I21" s="9" t="s">
        <f>=(F21-E21)/E21</f>
      </c>
      <c r="J21" s="7" t="s">
        <f>=MAX(1,DATEDIF(C21,D21,"d")-1)</f>
      </c>
      <c r="K21" s="9" t="s">
        <f>=I21*365/J21</f>
      </c>
    </row>
    <row collapsed="false" customFormat="false" customHeight="false" hidden="false" ht="12.1" outlineLevel="0" r="22">
      <c r="A22" s="17" t="s">
        <v>274</v>
      </c>
      <c r="B22" s="17" t="s">
        <v>549</v>
      </c>
      <c r="C22" s="41" t="n">
        <v>44000</v>
      </c>
      <c r="D22" s="42" t="n">
        <v>44034</v>
      </c>
      <c r="E22" s="18" t="n">
        <v>6.9482</v>
      </c>
      <c r="F22" s="18" t="n">
        <v>7.3877</v>
      </c>
      <c r="G22" s="18" t="n">
        <v>143</v>
      </c>
      <c r="H22" s="6" t="s">
        <f>=(F22-E22)*G22</f>
      </c>
      <c r="I22" s="9" t="s">
        <f>=(F22-E22)/E22</f>
      </c>
      <c r="J22" s="7" t="s">
        <f>=MAX(1,DATEDIF(C22,D22,"d")-1)</f>
      </c>
      <c r="K22" s="9" t="s">
        <f>=I22*365/J22</f>
      </c>
    </row>
    <row collapsed="false" customFormat="false" customHeight="false" hidden="false" ht="12.1" outlineLevel="0" r="23">
      <c r="A23" s="17" t="s">
        <v>275</v>
      </c>
      <c r="B23" s="17" t="s">
        <v>526</v>
      </c>
      <c r="C23" s="41" t="n">
        <v>43930</v>
      </c>
      <c r="D23" s="42" t="n">
        <v>44232</v>
      </c>
      <c r="E23" s="18" t="n">
        <v>605.91</v>
      </c>
      <c r="F23" s="18" t="n">
        <v>508.4467</v>
      </c>
      <c r="G23" s="18" t="n">
        <v>1</v>
      </c>
      <c r="H23" s="6" t="s">
        <f>=(F23-E23)*G23</f>
      </c>
      <c r="I23" s="9" t="s">
        <f>=(F23-E23)/E23</f>
      </c>
      <c r="J23" s="7" t="s">
        <f>=MAX(1,DATEDIF(C23,D23,"d")-1)</f>
      </c>
      <c r="K23" s="9" t="s">
        <f>=I23*365/J23</f>
      </c>
    </row>
    <row collapsed="false" customFormat="false" customHeight="false" hidden="false" ht="12.1" outlineLevel="0" r="24">
      <c r="A24" s="17" t="s">
        <v>275</v>
      </c>
      <c r="B24" s="17" t="s">
        <v>526</v>
      </c>
      <c r="C24" s="41" t="n">
        <v>44127</v>
      </c>
      <c r="D24" s="42" t="n">
        <v>44232</v>
      </c>
      <c r="E24" s="18" t="n">
        <v>425.91</v>
      </c>
      <c r="F24" s="18" t="n">
        <v>508.4467</v>
      </c>
      <c r="G24" s="18" t="n">
        <v>1</v>
      </c>
      <c r="H24" s="6" t="s">
        <f>=(F24-E24)*G24</f>
      </c>
      <c r="I24" s="9" t="s">
        <f>=(F24-E24)/E24</f>
      </c>
      <c r="J24" s="7" t="s">
        <f>=MAX(1,DATEDIF(C24,D24,"d")-1)</f>
      </c>
      <c r="K24" s="9" t="s">
        <f>=I24*365/J24</f>
      </c>
    </row>
    <row collapsed="false" customFormat="false" customHeight="false" hidden="false" ht="12.1" outlineLevel="0" r="25">
      <c r="A25" s="17" t="s">
        <v>275</v>
      </c>
      <c r="B25" s="17" t="s">
        <v>526</v>
      </c>
      <c r="C25" s="41" t="n">
        <v>44158</v>
      </c>
      <c r="D25" s="42" t="n">
        <v>44232</v>
      </c>
      <c r="E25" s="18" t="n">
        <v>520.36</v>
      </c>
      <c r="F25" s="18" t="n">
        <v>508.4467</v>
      </c>
      <c r="G25" s="18" t="n">
        <v>1</v>
      </c>
      <c r="H25" s="6" t="s">
        <f>=(F25-E25)*G25</f>
      </c>
      <c r="I25" s="9" t="s">
        <f>=(F25-E25)/E25</f>
      </c>
      <c r="J25" s="7" t="s">
        <f>=MAX(1,DATEDIF(C25,D25,"d")-1)</f>
      </c>
      <c r="K25" s="9" t="s">
        <f>=I25*365/J25</f>
      </c>
    </row>
    <row collapsed="false" customFormat="false" customHeight="false" hidden="false" ht="12.1" outlineLevel="0" r="26">
      <c r="A26" s="17" t="s">
        <v>276</v>
      </c>
      <c r="B26" s="17" t="s">
        <v>525</v>
      </c>
      <c r="C26" s="41" t="n">
        <v>43930</v>
      </c>
      <c r="D26" s="42" t="n">
        <v>44159</v>
      </c>
      <c r="E26" s="18" t="n">
        <v>0.0358</v>
      </c>
      <c r="F26" s="18" t="n">
        <v>0.0366</v>
      </c>
      <c r="G26" s="18" t="n">
        <v>30000</v>
      </c>
      <c r="H26" s="6" t="s">
        <f>=(F26-E26)*G26</f>
      </c>
      <c r="I26" s="9" t="s">
        <f>=(F26-E26)/E26</f>
      </c>
      <c r="J26" s="7" t="s">
        <f>=MAX(1,DATEDIF(C26,D26,"d")-1)</f>
      </c>
      <c r="K26" s="9" t="s">
        <f>=I26*365/J26</f>
      </c>
    </row>
    <row collapsed="false" customFormat="false" customHeight="false" hidden="false" ht="12.1" outlineLevel="0" r="27">
      <c r="A27" s="17" t="s">
        <v>277</v>
      </c>
      <c r="B27" s="17" t="s">
        <v>357</v>
      </c>
      <c r="C27" s="41" t="n">
        <v>43943</v>
      </c>
      <c r="D27" s="42" t="n">
        <v>43979</v>
      </c>
      <c r="E27" s="18" t="n">
        <v>242.4947</v>
      </c>
      <c r="F27" s="18" t="n">
        <v>226.6926</v>
      </c>
      <c r="G27" s="18" t="n">
        <v>1</v>
      </c>
      <c r="H27" s="6" t="s">
        <f>=(F27-E27)*G27</f>
      </c>
      <c r="I27" s="9" t="s">
        <f>=(F27-E27)/E27</f>
      </c>
      <c r="J27" s="7" t="s">
        <f>=MAX(1,DATEDIF(C27,D27,"d")-1)</f>
      </c>
      <c r="K27" s="9" t="s">
        <f>=I27*365/J27</f>
      </c>
    </row>
    <row collapsed="false" customFormat="false" customHeight="false" hidden="false" ht="12.1" outlineLevel="0" r="28">
      <c r="A28" s="17" t="s">
        <v>277</v>
      </c>
      <c r="B28" s="17" t="s">
        <v>357</v>
      </c>
      <c r="C28" s="41" t="n">
        <v>43943</v>
      </c>
      <c r="D28" s="42" t="n">
        <v>43979</v>
      </c>
      <c r="E28" s="18" t="n">
        <v>242.4947</v>
      </c>
      <c r="F28" s="18" t="n">
        <v>226.6926</v>
      </c>
      <c r="G28" s="18" t="n">
        <v>1</v>
      </c>
      <c r="H28" s="6" t="s">
        <f>=(F28-E28)*G28</f>
      </c>
      <c r="I28" s="9" t="s">
        <f>=(F28-E28)/E28</f>
      </c>
      <c r="J28" s="7" t="s">
        <f>=MAX(1,DATEDIF(C28,D28,"d")-1)</f>
      </c>
      <c r="K28" s="9" t="s">
        <f>=I28*365/J28</f>
      </c>
    </row>
    <row collapsed="false" customFormat="false" customHeight="false" hidden="false" ht="12.1" outlineLevel="0" r="29">
      <c r="A29" s="17" t="s">
        <v>277</v>
      </c>
      <c r="B29" s="17" t="s">
        <v>357</v>
      </c>
      <c r="C29" s="41" t="n">
        <v>43943</v>
      </c>
      <c r="D29" s="42" t="n">
        <v>43979</v>
      </c>
      <c r="E29" s="18" t="n">
        <v>242.4947</v>
      </c>
      <c r="F29" s="18" t="n">
        <v>226.6926</v>
      </c>
      <c r="G29" s="18" t="n">
        <v>1</v>
      </c>
      <c r="H29" s="6" t="s">
        <f>=(F29-E29)*G29</f>
      </c>
      <c r="I29" s="9" t="s">
        <f>=(F29-E29)/E29</f>
      </c>
      <c r="J29" s="7" t="s">
        <f>=MAX(1,DATEDIF(C29,D29,"d")-1)</f>
      </c>
      <c r="K29" s="9" t="s">
        <f>=I29*365/J29</f>
      </c>
    </row>
    <row collapsed="false" customFormat="false" customHeight="false" hidden="false" ht="12.1" outlineLevel="0" r="30">
      <c r="A30" s="17" t="s">
        <v>277</v>
      </c>
      <c r="B30" s="17" t="s">
        <v>357</v>
      </c>
      <c r="C30" s="41" t="n">
        <v>43943</v>
      </c>
      <c r="D30" s="42" t="n">
        <v>43979</v>
      </c>
      <c r="E30" s="18" t="n">
        <v>242.4947</v>
      </c>
      <c r="F30" s="18" t="n">
        <v>226.6926</v>
      </c>
      <c r="G30" s="18" t="n">
        <v>1</v>
      </c>
      <c r="H30" s="6" t="s">
        <f>=(F30-E30)*G30</f>
      </c>
      <c r="I30" s="9" t="s">
        <f>=(F30-E30)/E30</f>
      </c>
      <c r="J30" s="7" t="s">
        <f>=MAX(1,DATEDIF(C30,D30,"d")-1)</f>
      </c>
      <c r="K30" s="9" t="s">
        <f>=I30*365/J30</f>
      </c>
    </row>
    <row collapsed="false" customFormat="false" customHeight="false" hidden="false" ht="12.1" outlineLevel="0" r="31">
      <c r="A31" s="17" t="s">
        <v>278</v>
      </c>
      <c r="B31" s="17" t="s">
        <v>518</v>
      </c>
      <c r="C31" s="41" t="n">
        <v>43943</v>
      </c>
      <c r="D31" s="42" t="n">
        <v>44230</v>
      </c>
      <c r="E31" s="18" t="n">
        <v>13.019</v>
      </c>
      <c r="F31" s="18" t="n">
        <v>18.111</v>
      </c>
      <c r="G31" s="18" t="n">
        <v>30</v>
      </c>
      <c r="H31" s="6" t="s">
        <f>=(F31-E31)*G31</f>
      </c>
      <c r="I31" s="9" t="s">
        <f>=(F31-E31)/E31</f>
      </c>
      <c r="J31" s="7" t="s">
        <f>=MAX(1,DATEDIF(C31,D31,"d")-1)</f>
      </c>
      <c r="K31" s="9" t="s">
        <f>=I31*365/J31</f>
      </c>
    </row>
    <row collapsed="false" customFormat="false" customHeight="false" hidden="false" ht="12.1" outlineLevel="0" r="32">
      <c r="A32" s="17" t="s">
        <v>279</v>
      </c>
      <c r="B32" s="17" t="s">
        <v>550</v>
      </c>
      <c r="C32" s="41" t="n">
        <v>43943</v>
      </c>
      <c r="D32" s="42" t="n">
        <v>43959</v>
      </c>
      <c r="E32" s="18" t="n">
        <v>159.678</v>
      </c>
      <c r="F32" s="18" t="n">
        <v>177.865</v>
      </c>
      <c r="G32" s="18" t="n">
        <v>10</v>
      </c>
      <c r="H32" s="6" t="s">
        <f>=(F32-E32)*G32</f>
      </c>
      <c r="I32" s="9" t="s">
        <f>=(F32-E32)/E32</f>
      </c>
      <c r="J32" s="7" t="s">
        <f>=MAX(1,DATEDIF(C32,D32,"d")-1)</f>
      </c>
      <c r="K32" s="9" t="s">
        <f>=I32*365/J32</f>
      </c>
    </row>
    <row collapsed="false" customFormat="false" customHeight="false" hidden="false" ht="12.1" outlineLevel="0" r="33">
      <c r="A33" s="17" t="s">
        <v>280</v>
      </c>
      <c r="B33" s="17" t="s">
        <v>551</v>
      </c>
      <c r="C33" s="41" t="n">
        <v>43945</v>
      </c>
      <c r="D33" s="42" t="n">
        <v>44026</v>
      </c>
      <c r="E33" s="18" t="n">
        <v>120.9577</v>
      </c>
      <c r="F33" s="18" t="n">
        <v>123.8088</v>
      </c>
      <c r="G33" s="18" t="n">
        <v>1</v>
      </c>
      <c r="H33" s="6" t="s">
        <f>=(F33-E33)*G33</f>
      </c>
      <c r="I33" s="9" t="s">
        <f>=(F33-E33)/E33</f>
      </c>
      <c r="J33" s="7" t="s">
        <f>=MAX(1,DATEDIF(C33,D33,"d")-1)</f>
      </c>
      <c r="K33" s="9" t="s">
        <f>=I33*365/J33</f>
      </c>
    </row>
    <row collapsed="false" customFormat="false" customHeight="false" hidden="false" ht="12.1" outlineLevel="0" r="34">
      <c r="A34" s="17" t="s">
        <v>280</v>
      </c>
      <c r="B34" s="17" t="s">
        <v>551</v>
      </c>
      <c r="C34" s="41" t="n">
        <v>43945</v>
      </c>
      <c r="D34" s="42" t="n">
        <v>44026</v>
      </c>
      <c r="E34" s="18" t="n">
        <v>120.9577</v>
      </c>
      <c r="F34" s="18" t="n">
        <v>123.8088</v>
      </c>
      <c r="G34" s="18" t="n">
        <v>1</v>
      </c>
      <c r="H34" s="6" t="s">
        <f>=(F34-E34)*G34</f>
      </c>
      <c r="I34" s="9" t="s">
        <f>=(F34-E34)/E34</f>
      </c>
      <c r="J34" s="7" t="s">
        <f>=MAX(1,DATEDIF(C34,D34,"d")-1)</f>
      </c>
      <c r="K34" s="9" t="s">
        <f>=I34*365/J34</f>
      </c>
    </row>
    <row collapsed="false" customFormat="false" customHeight="false" hidden="false" ht="12.1" outlineLevel="0" r="35">
      <c r="A35" s="17" t="s">
        <v>280</v>
      </c>
      <c r="B35" s="17" t="s">
        <v>551</v>
      </c>
      <c r="C35" s="41" t="n">
        <v>43945</v>
      </c>
      <c r="D35" s="42" t="n">
        <v>44026</v>
      </c>
      <c r="E35" s="18" t="n">
        <v>120.9577</v>
      </c>
      <c r="F35" s="18" t="n">
        <v>123.8088</v>
      </c>
      <c r="G35" s="18" t="n">
        <v>1</v>
      </c>
      <c r="H35" s="6" t="s">
        <f>=(F35-E35)*G35</f>
      </c>
      <c r="I35" s="9" t="s">
        <f>=(F35-E35)/E35</f>
      </c>
      <c r="J35" s="7" t="s">
        <f>=MAX(1,DATEDIF(C35,D35,"d")-1)</f>
      </c>
      <c r="K35" s="9" t="s">
        <f>=I35*365/J35</f>
      </c>
    </row>
    <row collapsed="false" customFormat="false" customHeight="false" hidden="false" ht="12.1" outlineLevel="0" r="36">
      <c r="A36" s="17" t="s">
        <v>280</v>
      </c>
      <c r="B36" s="17" t="s">
        <v>551</v>
      </c>
      <c r="C36" s="41" t="n">
        <v>43945</v>
      </c>
      <c r="D36" s="42" t="n">
        <v>44026</v>
      </c>
      <c r="E36" s="18" t="n">
        <v>120.9577</v>
      </c>
      <c r="F36" s="18" t="n">
        <v>123.8088</v>
      </c>
      <c r="G36" s="18" t="n">
        <v>1</v>
      </c>
      <c r="H36" s="6" t="s">
        <f>=(F36-E36)*G36</f>
      </c>
      <c r="I36" s="9" t="s">
        <f>=(F36-E36)/E36</f>
      </c>
      <c r="J36" s="7" t="s">
        <f>=MAX(1,DATEDIF(C36,D36,"d")-1)</f>
      </c>
      <c r="K36" s="9" t="s">
        <f>=I36*365/J36</f>
      </c>
    </row>
    <row collapsed="false" customFormat="false" customHeight="false" hidden="false" ht="12.1" outlineLevel="0" r="37">
      <c r="A37" s="17" t="s">
        <v>280</v>
      </c>
      <c r="B37" s="17" t="s">
        <v>551</v>
      </c>
      <c r="C37" s="41" t="n">
        <v>43945</v>
      </c>
      <c r="D37" s="42" t="n">
        <v>44026</v>
      </c>
      <c r="E37" s="18" t="n">
        <v>120.9577</v>
      </c>
      <c r="F37" s="18" t="n">
        <v>123.8088</v>
      </c>
      <c r="G37" s="18" t="n">
        <v>1</v>
      </c>
      <c r="H37" s="6" t="s">
        <f>=(F37-E37)*G37</f>
      </c>
      <c r="I37" s="9" t="s">
        <f>=(F37-E37)/E37</f>
      </c>
      <c r="J37" s="7" t="s">
        <f>=MAX(1,DATEDIF(C37,D37,"d")-1)</f>
      </c>
      <c r="K37" s="9" t="s">
        <f>=I37*365/J37</f>
      </c>
    </row>
    <row collapsed="false" customFormat="false" customHeight="false" hidden="false" ht="12.1" outlineLevel="0" r="38">
      <c r="A38" s="17" t="s">
        <v>281</v>
      </c>
      <c r="B38" s="17" t="s">
        <v>363</v>
      </c>
      <c r="C38" s="41" t="n">
        <v>43949</v>
      </c>
      <c r="D38" s="42" t="n">
        <v>44134</v>
      </c>
      <c r="E38" s="18" t="n">
        <v>984.0922</v>
      </c>
      <c r="F38" s="18" t="n">
        <v>1819.5286</v>
      </c>
      <c r="G38" s="18" t="n">
        <v>1</v>
      </c>
      <c r="H38" s="6" t="s">
        <f>=(F38-E38)*G38</f>
      </c>
      <c r="I38" s="9" t="s">
        <f>=(F38-E38)/E38</f>
      </c>
      <c r="J38" s="7" t="s">
        <f>=MAX(1,DATEDIF(C38,D38,"d")-1)</f>
      </c>
      <c r="K38" s="9" t="s">
        <f>=I38*365/J38</f>
      </c>
    </row>
    <row collapsed="false" customFormat="false" customHeight="false" hidden="false" ht="12.1" outlineLevel="0" r="39">
      <c r="A39" s="17" t="s">
        <v>281</v>
      </c>
      <c r="B39" s="17" t="s">
        <v>363</v>
      </c>
      <c r="C39" s="41" t="n">
        <v>43949</v>
      </c>
      <c r="D39" s="42" t="n">
        <v>44134</v>
      </c>
      <c r="E39" s="18" t="n">
        <v>984.0922</v>
      </c>
      <c r="F39" s="18" t="n">
        <v>1819.5286</v>
      </c>
      <c r="G39" s="18" t="n">
        <v>1</v>
      </c>
      <c r="H39" s="6" t="s">
        <f>=(F39-E39)*G39</f>
      </c>
      <c r="I39" s="9" t="s">
        <f>=(F39-E39)/E39</f>
      </c>
      <c r="J39" s="7" t="s">
        <f>=MAX(1,DATEDIF(C39,D39,"d")-1)</f>
      </c>
      <c r="K39" s="9" t="s">
        <f>=I39*365/J39</f>
      </c>
    </row>
    <row collapsed="false" customFormat="false" customHeight="false" hidden="false" ht="12.1" outlineLevel="0" r="40">
      <c r="A40" s="17" t="s">
        <v>282</v>
      </c>
      <c r="B40" s="17" t="s">
        <v>521</v>
      </c>
      <c r="C40" s="41" t="n">
        <v>43950</v>
      </c>
      <c r="D40" s="42" t="n">
        <v>44134</v>
      </c>
      <c r="E40" s="18" t="n">
        <v>1024.06</v>
      </c>
      <c r="F40" s="18" t="n">
        <v>1834.68</v>
      </c>
      <c r="G40" s="18" t="n">
        <v>1</v>
      </c>
      <c r="H40" s="6" t="s">
        <f>=(F40-E40)*G40</f>
      </c>
      <c r="I40" s="9" t="s">
        <f>=(F40-E40)/E40</f>
      </c>
      <c r="J40" s="7" t="s">
        <f>=MAX(1,DATEDIF(C40,D40,"d")-1)</f>
      </c>
      <c r="K40" s="9" t="s">
        <f>=I40*365/J40</f>
      </c>
    </row>
    <row collapsed="false" customFormat="false" customHeight="false" hidden="false" ht="12.1" outlineLevel="0" r="41">
      <c r="A41" s="17" t="s">
        <v>282</v>
      </c>
      <c r="B41" s="17" t="s">
        <v>521</v>
      </c>
      <c r="C41" s="41" t="n">
        <v>43998</v>
      </c>
      <c r="D41" s="42" t="n">
        <v>44134</v>
      </c>
      <c r="E41" s="18" t="n">
        <v>1275.41</v>
      </c>
      <c r="F41" s="18" t="n">
        <v>1834.48</v>
      </c>
      <c r="G41" s="18" t="n">
        <v>1</v>
      </c>
      <c r="H41" s="6" t="s">
        <f>=(F41-E41)*G41</f>
      </c>
      <c r="I41" s="9" t="s">
        <f>=(F41-E41)/E41</f>
      </c>
      <c r="J41" s="7" t="s">
        <f>=MAX(1,DATEDIF(C41,D41,"d")-1)</f>
      </c>
      <c r="K41" s="9" t="s">
        <f>=I41*365/J41</f>
      </c>
    </row>
    <row collapsed="false" customFormat="false" customHeight="false" hidden="false" ht="12.1" outlineLevel="0" r="42">
      <c r="A42" s="17" t="s">
        <v>282</v>
      </c>
      <c r="B42" s="17" t="s">
        <v>521</v>
      </c>
      <c r="C42" s="41" t="n">
        <v>44014</v>
      </c>
      <c r="D42" s="42" t="n">
        <v>44134</v>
      </c>
      <c r="E42" s="18" t="n">
        <v>1430.08</v>
      </c>
      <c r="F42" s="18" t="n">
        <v>1834.48</v>
      </c>
      <c r="G42" s="18" t="n">
        <v>1</v>
      </c>
      <c r="H42" s="6" t="s">
        <f>=(F42-E42)*G42</f>
      </c>
      <c r="I42" s="9" t="s">
        <f>=(F42-E42)/E42</f>
      </c>
      <c r="J42" s="7" t="s">
        <f>=MAX(1,DATEDIF(C42,D42,"d")-1)</f>
      </c>
      <c r="K42" s="9" t="s">
        <f>=I42*365/J42</f>
      </c>
    </row>
    <row collapsed="false" customFormat="false" customHeight="false" hidden="false" ht="12.1" outlineLevel="0" r="43">
      <c r="A43" s="17" t="s">
        <v>283</v>
      </c>
      <c r="B43" s="17" t="s">
        <v>365</v>
      </c>
      <c r="C43" s="41" t="n">
        <v>43951</v>
      </c>
      <c r="D43" s="42" t="n">
        <v>44166</v>
      </c>
      <c r="E43" s="18" t="n">
        <v>1445.786</v>
      </c>
      <c r="F43" s="18" t="n">
        <v>1699.2578</v>
      </c>
      <c r="G43" s="18" t="n">
        <v>1</v>
      </c>
      <c r="H43" s="6" t="s">
        <f>=(F43-E43)*G43</f>
      </c>
      <c r="I43" s="9" t="s">
        <f>=(F43-E43)/E43</f>
      </c>
      <c r="J43" s="7" t="s">
        <f>=MAX(1,DATEDIF(C43,D43,"d")-1)</f>
      </c>
      <c r="K43" s="9" t="s">
        <f>=I43*365/J43</f>
      </c>
    </row>
    <row collapsed="false" customFormat="false" customHeight="false" hidden="false" ht="12.1" outlineLevel="0" r="44">
      <c r="A44" s="17" t="s">
        <v>283</v>
      </c>
      <c r="B44" s="17" t="s">
        <v>365</v>
      </c>
      <c r="C44" s="41" t="n">
        <v>43990</v>
      </c>
      <c r="D44" s="42" t="n">
        <v>44166</v>
      </c>
      <c r="E44" s="18" t="n">
        <v>1354.1074</v>
      </c>
      <c r="F44" s="18" t="n">
        <v>1699.2578</v>
      </c>
      <c r="G44" s="18" t="n">
        <v>1</v>
      </c>
      <c r="H44" s="6" t="s">
        <f>=(F44-E44)*G44</f>
      </c>
      <c r="I44" s="9" t="s">
        <f>=(F44-E44)/E44</f>
      </c>
      <c r="J44" s="7" t="s">
        <f>=MAX(1,DATEDIF(C44,D44,"d")-1)</f>
      </c>
      <c r="K44" s="9" t="s">
        <f>=I44*365/J44</f>
      </c>
    </row>
    <row collapsed="false" customFormat="false" customHeight="false" hidden="false" ht="12.1" outlineLevel="0" r="45">
      <c r="A45" s="17" t="s">
        <v>284</v>
      </c>
      <c r="B45" s="17" t="s">
        <v>519</v>
      </c>
      <c r="C45" s="41" t="n">
        <v>43956</v>
      </c>
      <c r="D45" s="42" t="n">
        <v>44247</v>
      </c>
      <c r="E45" s="18" t="n">
        <v>1534.49</v>
      </c>
      <c r="F45" s="18" t="n">
        <v>1600.3</v>
      </c>
      <c r="G45" s="18" t="n">
        <v>1</v>
      </c>
      <c r="H45" s="6" t="s">
        <f>=(F45-E45)*G45</f>
      </c>
      <c r="I45" s="9" t="s">
        <f>=(F45-E45)/E45</f>
      </c>
      <c r="J45" s="7" t="s">
        <f>=MAX(1,DATEDIF(C45,D45,"d")-1)</f>
      </c>
      <c r="K45" s="9" t="s">
        <f>=I45*365/J45</f>
      </c>
    </row>
    <row collapsed="false" customFormat="false" customHeight="false" hidden="false" ht="12.1" outlineLevel="0" r="46">
      <c r="A46" s="17" t="s">
        <v>284</v>
      </c>
      <c r="B46" s="17" t="s">
        <v>519</v>
      </c>
      <c r="C46" s="41" t="n">
        <v>43985</v>
      </c>
      <c r="D46" s="42" t="n">
        <v>44247</v>
      </c>
      <c r="E46" s="18" t="n">
        <v>1326.47</v>
      </c>
      <c r="F46" s="18" t="n">
        <v>1600.3</v>
      </c>
      <c r="G46" s="18" t="n">
        <v>1</v>
      </c>
      <c r="H46" s="6" t="s">
        <f>=(F46-E46)*G46</f>
      </c>
      <c r="I46" s="9" t="s">
        <f>=(F46-E46)/E46</f>
      </c>
      <c r="J46" s="7" t="s">
        <f>=MAX(1,DATEDIF(C46,D46,"d")-1)</f>
      </c>
      <c r="K46" s="9" t="s">
        <f>=I46*365/J46</f>
      </c>
    </row>
    <row collapsed="false" customFormat="false" customHeight="false" hidden="false" ht="12.1" outlineLevel="0" r="47">
      <c r="A47" s="17" t="s">
        <v>284</v>
      </c>
      <c r="B47" s="17" t="s">
        <v>519</v>
      </c>
      <c r="C47" s="41" t="n">
        <v>44144</v>
      </c>
      <c r="D47" s="42" t="n">
        <v>44247</v>
      </c>
      <c r="E47" s="18" t="n">
        <v>1733.47</v>
      </c>
      <c r="F47" s="18" t="n">
        <v>1600.3</v>
      </c>
      <c r="G47" s="18" t="n">
        <v>1</v>
      </c>
      <c r="H47" s="6" t="s">
        <f>=(F47-E47)*G47</f>
      </c>
      <c r="I47" s="9" t="s">
        <f>=(F47-E47)/E47</f>
      </c>
      <c r="J47" s="7" t="s">
        <f>=MAX(1,DATEDIF(C47,D47,"d")-1)</f>
      </c>
      <c r="K47" s="9" t="s">
        <f>=I47*365/J47</f>
      </c>
    </row>
    <row collapsed="false" customFormat="false" customHeight="false" hidden="false" ht="12.1" outlineLevel="0" r="48">
      <c r="A48" s="17" t="s">
        <v>285</v>
      </c>
      <c r="B48" s="17" t="s">
        <v>520</v>
      </c>
      <c r="C48" s="41" t="n">
        <v>43956</v>
      </c>
      <c r="D48" s="42" t="n">
        <v>44256</v>
      </c>
      <c r="E48" s="18" t="n">
        <v>613.64</v>
      </c>
      <c r="F48" s="18" t="n">
        <v>845.1775</v>
      </c>
      <c r="G48" s="18" t="n">
        <v>1</v>
      </c>
      <c r="H48" s="6" t="s">
        <f>=(F48-E48)*G48</f>
      </c>
      <c r="I48" s="9" t="s">
        <f>=(F48-E48)/E48</f>
      </c>
      <c r="J48" s="7" t="s">
        <f>=MAX(1,DATEDIF(C48,D48,"d")-1)</f>
      </c>
      <c r="K48" s="9" t="s">
        <f>=I48*365/J48</f>
      </c>
    </row>
    <row collapsed="false" customFormat="false" customHeight="false" hidden="false" ht="12.1" outlineLevel="0" r="49">
      <c r="A49" s="17" t="s">
        <v>285</v>
      </c>
      <c r="B49" s="17" t="s">
        <v>520</v>
      </c>
      <c r="C49" s="41" t="n">
        <v>43959</v>
      </c>
      <c r="D49" s="42" t="n">
        <v>44256</v>
      </c>
      <c r="E49" s="18" t="n">
        <v>602.6</v>
      </c>
      <c r="F49" s="18" t="n">
        <v>845.1775</v>
      </c>
      <c r="G49" s="18" t="n">
        <v>1</v>
      </c>
      <c r="H49" s="6" t="s">
        <f>=(F49-E49)*G49</f>
      </c>
      <c r="I49" s="9" t="s">
        <f>=(F49-E49)/E49</f>
      </c>
      <c r="J49" s="7" t="s">
        <f>=MAX(1,DATEDIF(C49,D49,"d")-1)</f>
      </c>
      <c r="K49" s="9" t="s">
        <f>=I49*365/J49</f>
      </c>
    </row>
    <row collapsed="false" customFormat="false" customHeight="false" hidden="false" ht="12.1" outlineLevel="0" r="50">
      <c r="A50" s="17" t="s">
        <v>285</v>
      </c>
      <c r="B50" s="17" t="s">
        <v>520</v>
      </c>
      <c r="C50" s="41" t="n">
        <v>44035</v>
      </c>
      <c r="D50" s="42" t="n">
        <v>44256</v>
      </c>
      <c r="E50" s="18" t="n">
        <v>747.435</v>
      </c>
      <c r="F50" s="18" t="n">
        <v>845.1775</v>
      </c>
      <c r="G50" s="18" t="n">
        <v>2</v>
      </c>
      <c r="H50" s="6" t="s">
        <f>=(F50-E50)*G50</f>
      </c>
      <c r="I50" s="9" t="s">
        <f>=(F50-E50)/E50</f>
      </c>
      <c r="J50" s="7" t="s">
        <f>=MAX(1,DATEDIF(C50,D50,"d")-1)</f>
      </c>
      <c r="K50" s="9" t="s">
        <f>=I50*365/J50</f>
      </c>
    </row>
    <row collapsed="false" customFormat="false" customHeight="false" hidden="false" ht="12.1" outlineLevel="0" r="51">
      <c r="A51" s="17" t="s">
        <v>286</v>
      </c>
      <c r="B51" s="17" t="s">
        <v>552</v>
      </c>
      <c r="C51" s="41" t="n">
        <v>43959</v>
      </c>
      <c r="D51" s="42" t="n">
        <v>44034</v>
      </c>
      <c r="E51" s="18" t="n">
        <v>1000.5782</v>
      </c>
      <c r="F51" s="18" t="n">
        <v>1119.5013</v>
      </c>
      <c r="G51" s="18" t="n">
        <v>2</v>
      </c>
      <c r="H51" s="6" t="s">
        <f>=(F51-E51)*G51</f>
      </c>
      <c r="I51" s="9" t="s">
        <f>=(F51-E51)/E51</f>
      </c>
      <c r="J51" s="7" t="s">
        <f>=MAX(1,DATEDIF(C51,D51,"d")-1)</f>
      </c>
      <c r="K51" s="9" t="s">
        <f>=I51*365/J51</f>
      </c>
    </row>
    <row collapsed="false" customFormat="false" customHeight="false" hidden="false" ht="12.1" outlineLevel="0" r="52">
      <c r="A52" s="17" t="s">
        <v>286</v>
      </c>
      <c r="B52" s="17" t="s">
        <v>552</v>
      </c>
      <c r="C52" s="41" t="n">
        <v>44035</v>
      </c>
      <c r="D52" s="42" t="n">
        <v>44126</v>
      </c>
      <c r="E52" s="18" t="n">
        <v>1129.6011</v>
      </c>
      <c r="F52" s="18" t="n">
        <v>1304.3477</v>
      </c>
      <c r="G52" s="18" t="n">
        <v>4</v>
      </c>
      <c r="H52" s="6" t="s">
        <f>=(F52-E52)*G52</f>
      </c>
      <c r="I52" s="9" t="s">
        <f>=(F52-E52)/E52</f>
      </c>
      <c r="J52" s="7" t="s">
        <f>=MAX(1,DATEDIF(C52,D52,"d")-1)</f>
      </c>
      <c r="K52" s="9" t="s">
        <f>=I52*365/J52</f>
      </c>
    </row>
    <row collapsed="false" customFormat="false" customHeight="false" hidden="false" ht="12.1" outlineLevel="0" r="53">
      <c r="A53" s="17" t="s">
        <v>287</v>
      </c>
      <c r="B53" s="17" t="s">
        <v>553</v>
      </c>
      <c r="C53" s="41" t="n">
        <v>43973</v>
      </c>
      <c r="D53" s="42" t="n">
        <v>43973</v>
      </c>
      <c r="E53" s="18" t="n">
        <v>7.7733</v>
      </c>
      <c r="F53" s="18" t="n">
        <v>7.7267</v>
      </c>
      <c r="G53" s="18" t="n">
        <v>60</v>
      </c>
      <c r="H53" s="6" t="s">
        <f>=(F53-E53)*G53</f>
      </c>
      <c r="I53" s="9" t="s">
        <f>=(F53-E53)/E53</f>
      </c>
      <c r="J53" s="7" t="s">
        <f>=MAX(1,DATEDIF(C53,D53,"d")-1)</f>
      </c>
      <c r="K53" s="9" t="s">
        <f>=I53*365/J53</f>
      </c>
    </row>
    <row collapsed="false" customFormat="false" customHeight="false" hidden="false" ht="12.1" outlineLevel="0" r="54">
      <c r="A54" s="17" t="s">
        <v>287</v>
      </c>
      <c r="B54" s="17" t="s">
        <v>553</v>
      </c>
      <c r="C54" s="41" t="n">
        <v>43973</v>
      </c>
      <c r="D54" s="42" t="n">
        <v>43973</v>
      </c>
      <c r="E54" s="18" t="n">
        <v>7.7733</v>
      </c>
      <c r="F54" s="18" t="n">
        <v>7.7288</v>
      </c>
      <c r="G54" s="18" t="n">
        <v>40</v>
      </c>
      <c r="H54" s="6" t="s">
        <f>=(F54-E54)*G54</f>
      </c>
      <c r="I54" s="9" t="s">
        <f>=(F54-E54)/E54</f>
      </c>
      <c r="J54" s="7" t="s">
        <f>=MAX(1,DATEDIF(C54,D54,"d")-1)</f>
      </c>
      <c r="K54" s="9" t="s">
        <f>=I54*365/J54</f>
      </c>
    </row>
    <row collapsed="false" customFormat="false" customHeight="false" hidden="false" ht="12.1" outlineLevel="0" r="55">
      <c r="A55" s="17" t="s">
        <v>288</v>
      </c>
      <c r="B55" s="17" t="s">
        <v>524</v>
      </c>
      <c r="C55" s="41" t="n">
        <v>43976</v>
      </c>
      <c r="D55" s="42" t="n">
        <v>44313</v>
      </c>
      <c r="E55" s="18" t="n">
        <v>82.457</v>
      </c>
      <c r="F55" s="18" t="n">
        <v>105.014</v>
      </c>
      <c r="G55" s="18" t="n">
        <v>10</v>
      </c>
      <c r="H55" s="6" t="s">
        <f>=(F55-E55)*G55</f>
      </c>
      <c r="I55" s="9" t="s">
        <f>=(F55-E55)/E55</f>
      </c>
      <c r="J55" s="7" t="s">
        <f>=MAX(1,DATEDIF(C55,D55,"d")-1)</f>
      </c>
      <c r="K55" s="9" t="s">
        <f>=I55*365/J55</f>
      </c>
    </row>
    <row collapsed="false" customFormat="false" customHeight="false" hidden="false" ht="12.1" outlineLevel="0" r="56">
      <c r="A56" s="17" t="s">
        <v>288</v>
      </c>
      <c r="B56" s="17" t="s">
        <v>524</v>
      </c>
      <c r="C56" s="41" t="n">
        <v>44028</v>
      </c>
      <c r="D56" s="42" t="n">
        <v>44313</v>
      </c>
      <c r="E56" s="18" t="n">
        <v>87.121</v>
      </c>
      <c r="F56" s="18" t="n">
        <v>105.014</v>
      </c>
      <c r="G56" s="18" t="n">
        <v>10</v>
      </c>
      <c r="H56" s="6" t="s">
        <f>=(F56-E56)*G56</f>
      </c>
      <c r="I56" s="9" t="s">
        <f>=(F56-E56)/E56</f>
      </c>
      <c r="J56" s="7" t="s">
        <f>=MAX(1,DATEDIF(C56,D56,"d")-1)</f>
      </c>
      <c r="K56" s="9" t="s">
        <f>=I56*365/J56</f>
      </c>
    </row>
    <row collapsed="false" customFormat="false" customHeight="false" hidden="false" ht="12.1" outlineLevel="0" r="57">
      <c r="A57" s="17" t="s">
        <v>288</v>
      </c>
      <c r="B57" s="17" t="s">
        <v>524</v>
      </c>
      <c r="C57" s="41" t="n">
        <v>44119</v>
      </c>
      <c r="D57" s="42" t="n">
        <v>44313</v>
      </c>
      <c r="E57" s="18" t="n">
        <v>94.297</v>
      </c>
      <c r="F57" s="18" t="n">
        <v>105.014</v>
      </c>
      <c r="G57" s="18" t="n">
        <v>20</v>
      </c>
      <c r="H57" s="6" t="s">
        <f>=(F57-E57)*G57</f>
      </c>
      <c r="I57" s="9" t="s">
        <f>=(F57-E57)/E57</f>
      </c>
      <c r="J57" s="7" t="s">
        <f>=MAX(1,DATEDIF(C57,D57,"d")-1)</f>
      </c>
      <c r="K57" s="9" t="s">
        <f>=I57*365/J57</f>
      </c>
    </row>
    <row collapsed="false" customFormat="false" customHeight="false" hidden="false" ht="12.1" outlineLevel="0" r="58">
      <c r="A58" s="17" t="s">
        <v>288</v>
      </c>
      <c r="B58" s="17" t="s">
        <v>524</v>
      </c>
      <c r="C58" s="41" t="n">
        <v>44251</v>
      </c>
      <c r="D58" s="42" t="n">
        <v>44313</v>
      </c>
      <c r="E58" s="18" t="n">
        <v>108.374</v>
      </c>
      <c r="F58" s="18" t="n">
        <v>105.014</v>
      </c>
      <c r="G58" s="18" t="n">
        <v>10</v>
      </c>
      <c r="H58" s="6" t="s">
        <f>=(F58-E58)*G58</f>
      </c>
      <c r="I58" s="9" t="s">
        <f>=(F58-E58)/E58</f>
      </c>
      <c r="J58" s="7" t="s">
        <f>=MAX(1,DATEDIF(C58,D58,"d")-1)</f>
      </c>
      <c r="K58" s="9" t="s">
        <f>=I58*365/J58</f>
      </c>
    </row>
    <row collapsed="false" customFormat="false" customHeight="false" hidden="false" ht="12.1" outlineLevel="0" r="59">
      <c r="A59" s="17" t="s">
        <v>289</v>
      </c>
      <c r="B59" s="17" t="s">
        <v>523</v>
      </c>
      <c r="C59" s="41" t="n">
        <v>43979</v>
      </c>
      <c r="D59" s="42" t="n">
        <v>44267</v>
      </c>
      <c r="E59" s="18" t="n">
        <v>67.251</v>
      </c>
      <c r="F59" s="18" t="n">
        <v>105.2575</v>
      </c>
      <c r="G59" s="18" t="n">
        <v>20</v>
      </c>
      <c r="H59" s="6" t="s">
        <f>=(F59-E59)*G59</f>
      </c>
      <c r="I59" s="9" t="s">
        <f>=(F59-E59)/E59</f>
      </c>
      <c r="J59" s="7" t="s">
        <f>=MAX(1,DATEDIF(C59,D59,"d")-1)</f>
      </c>
      <c r="K59" s="9" t="s">
        <f>=I59*365/J59</f>
      </c>
    </row>
    <row collapsed="false" customFormat="false" customHeight="false" hidden="false" ht="12.1" outlineLevel="0" r="60">
      <c r="A60" s="17" t="s">
        <v>290</v>
      </c>
      <c r="B60" s="17" t="s">
        <v>522</v>
      </c>
      <c r="C60" s="41" t="n">
        <v>43979</v>
      </c>
      <c r="D60" s="42" t="n">
        <v>44049</v>
      </c>
      <c r="E60" s="18" t="n">
        <v>111.032</v>
      </c>
      <c r="F60" s="18" t="n">
        <v>110.964</v>
      </c>
      <c r="G60" s="18" t="n">
        <v>10</v>
      </c>
      <c r="H60" s="6" t="s">
        <f>=(F60-E60)*G60</f>
      </c>
      <c r="I60" s="9" t="s">
        <f>=(F60-E60)/E60</f>
      </c>
      <c r="J60" s="7" t="s">
        <f>=MAX(1,DATEDIF(C60,D60,"d")-1)</f>
      </c>
      <c r="K60" s="9" t="s">
        <f>=I60*365/J60</f>
      </c>
    </row>
    <row collapsed="false" customFormat="false" customHeight="false" hidden="false" ht="12.1" outlineLevel="0" r="61">
      <c r="A61" s="17" t="s">
        <v>21</v>
      </c>
      <c r="B61" s="17" t="s">
        <v>22</v>
      </c>
      <c r="C61" s="41" t="n">
        <v>43979</v>
      </c>
      <c r="D61" s="42" t="n">
        <v>44144</v>
      </c>
      <c r="E61" s="18" t="n">
        <v>203.017</v>
      </c>
      <c r="F61" s="18" t="n">
        <v>227.7461</v>
      </c>
      <c r="G61" s="18" t="n">
        <v>20</v>
      </c>
      <c r="H61" s="6" t="s">
        <f>=(F61-E61)*G61</f>
      </c>
      <c r="I61" s="9" t="s">
        <f>=(F61-E61)/E61</f>
      </c>
      <c r="J61" s="7" t="s">
        <f>=MAX(1,DATEDIF(C61,D61,"d")-1)</f>
      </c>
      <c r="K61" s="9" t="s">
        <f>=I61*365/J61</f>
      </c>
    </row>
    <row collapsed="false" customFormat="false" customHeight="false" hidden="false" ht="12.1" outlineLevel="0" r="62">
      <c r="A62" s="17" t="s">
        <v>21</v>
      </c>
      <c r="B62" s="17" t="s">
        <v>22</v>
      </c>
      <c r="C62" s="41" t="n">
        <v>44099</v>
      </c>
      <c r="D62" s="42" t="n">
        <v>44144</v>
      </c>
      <c r="E62" s="18" t="n">
        <v>229.2045</v>
      </c>
      <c r="F62" s="18" t="n">
        <v>227.7461</v>
      </c>
      <c r="G62" s="18" t="n">
        <v>410</v>
      </c>
      <c r="H62" s="6" t="s">
        <f>=(F62-E62)*G62</f>
      </c>
      <c r="I62" s="9" t="s">
        <f>=(F62-E62)/E62</f>
      </c>
      <c r="J62" s="7" t="s">
        <f>=MAX(1,DATEDIF(C62,D62,"d")-1)</f>
      </c>
      <c r="K62" s="9" t="s">
        <f>=I62*365/J62</f>
      </c>
    </row>
    <row collapsed="false" customFormat="false" customHeight="false" hidden="false" ht="12.1" outlineLevel="0" r="63">
      <c r="A63" s="17" t="s">
        <v>291</v>
      </c>
      <c r="B63" s="17" t="s">
        <v>385</v>
      </c>
      <c r="C63" s="41" t="n">
        <v>43983</v>
      </c>
      <c r="D63" s="42" t="n">
        <v>44076</v>
      </c>
      <c r="E63" s="18" t="n">
        <v>1490.0371</v>
      </c>
      <c r="F63" s="18" t="n">
        <v>1544.5471</v>
      </c>
      <c r="G63" s="18" t="n">
        <v>1</v>
      </c>
      <c r="H63" s="6" t="s">
        <f>=(F63-E63)*G63</f>
      </c>
      <c r="I63" s="9" t="s">
        <f>=(F63-E63)/E63</f>
      </c>
      <c r="J63" s="7" t="s">
        <f>=MAX(1,DATEDIF(C63,D63,"d")-1)</f>
      </c>
      <c r="K63" s="9" t="s">
        <f>=I63*365/J63</f>
      </c>
    </row>
    <row collapsed="false" customFormat="false" customHeight="false" hidden="false" ht="12.1" outlineLevel="0" r="64">
      <c r="A64" s="17" t="s">
        <v>291</v>
      </c>
      <c r="B64" s="17" t="s">
        <v>385</v>
      </c>
      <c r="C64" s="41" t="n">
        <v>43984</v>
      </c>
      <c r="D64" s="42" t="n">
        <v>44076</v>
      </c>
      <c r="E64" s="18" t="n">
        <v>1473.699</v>
      </c>
      <c r="F64" s="18" t="n">
        <v>1544.5471</v>
      </c>
      <c r="G64" s="18" t="n">
        <v>1</v>
      </c>
      <c r="H64" s="6" t="s">
        <f>=(F64-E64)*G64</f>
      </c>
      <c r="I64" s="9" t="s">
        <f>=(F64-E64)/E64</f>
      </c>
      <c r="J64" s="7" t="s">
        <f>=MAX(1,DATEDIF(C64,D64,"d")-1)</f>
      </c>
      <c r="K64" s="9" t="s">
        <f>=I64*365/J64</f>
      </c>
    </row>
    <row collapsed="false" customFormat="false" customHeight="false" hidden="false" ht="12.1" outlineLevel="0" r="65">
      <c r="A65" s="17" t="s">
        <v>292</v>
      </c>
      <c r="B65" s="17" t="s">
        <v>554</v>
      </c>
      <c r="C65" s="41" t="n">
        <v>43991</v>
      </c>
      <c r="D65" s="42" t="n">
        <v>44049</v>
      </c>
      <c r="E65" s="18" t="n">
        <v>36.208</v>
      </c>
      <c r="F65" s="18" t="n">
        <v>35.632</v>
      </c>
      <c r="G65" s="18" t="n">
        <v>10</v>
      </c>
      <c r="H65" s="6" t="s">
        <f>=(F65-E65)*G65</f>
      </c>
      <c r="I65" s="9" t="s">
        <f>=(F65-E65)/E65</f>
      </c>
      <c r="J65" s="7" t="s">
        <f>=MAX(1,DATEDIF(C65,D65,"d")-1)</f>
      </c>
      <c r="K65" s="9" t="s">
        <f>=I65*365/J65</f>
      </c>
    </row>
    <row collapsed="false" customFormat="false" customHeight="false" hidden="false" ht="12.1" outlineLevel="0" r="66">
      <c r="A66" s="17" t="s">
        <v>45</v>
      </c>
      <c r="B66" s="17" t="s">
        <v>46</v>
      </c>
      <c r="C66" s="41" t="n">
        <v>43992</v>
      </c>
      <c r="D66" s="42" t="n">
        <v>44028</v>
      </c>
      <c r="E66" s="18" t="n">
        <v>17.1623</v>
      </c>
      <c r="F66" s="18" t="n">
        <v>17.8104</v>
      </c>
      <c r="G66" s="18" t="n">
        <v>100</v>
      </c>
      <c r="H66" s="6" t="s">
        <f>=(F66-E66)*G66</f>
      </c>
      <c r="I66" s="9" t="s">
        <f>=(F66-E66)/E66</f>
      </c>
      <c r="J66" s="7" t="s">
        <f>=MAX(1,DATEDIF(C66,D66,"d")-1)</f>
      </c>
      <c r="K66" s="9" t="s">
        <f>=I66*365/J66</f>
      </c>
    </row>
    <row collapsed="false" customFormat="false" customHeight="false" hidden="false" ht="12.1" outlineLevel="0" r="67">
      <c r="A67" s="17" t="s">
        <v>293</v>
      </c>
      <c r="B67" s="17" t="s">
        <v>555</v>
      </c>
      <c r="C67" s="41" t="n">
        <v>43993</v>
      </c>
      <c r="D67" s="42" t="n">
        <v>44076</v>
      </c>
      <c r="E67" s="18" t="n">
        <v>14.036</v>
      </c>
      <c r="F67" s="18" t="n">
        <v>13.4433</v>
      </c>
      <c r="G67" s="18" t="n">
        <v>100</v>
      </c>
      <c r="H67" s="6" t="s">
        <f>=(F67-E67)*G67</f>
      </c>
      <c r="I67" s="9" t="s">
        <f>=(F67-E67)/E67</f>
      </c>
      <c r="J67" s="7" t="s">
        <f>=MAX(1,DATEDIF(C67,D67,"d")-1)</f>
      </c>
      <c r="K67" s="9" t="s">
        <f>=I67*365/J67</f>
      </c>
    </row>
    <row collapsed="false" customFormat="false" customHeight="false" hidden="false" ht="12.1" outlineLevel="0" r="68">
      <c r="A68" s="17" t="s">
        <v>294</v>
      </c>
      <c r="B68" s="17" t="s">
        <v>391</v>
      </c>
      <c r="C68" s="41" t="n">
        <v>43997</v>
      </c>
      <c r="D68" s="42" t="n">
        <v>44172</v>
      </c>
      <c r="E68" s="18" t="n">
        <v>1321.6107</v>
      </c>
      <c r="F68" s="18" t="n">
        <v>1704.1041</v>
      </c>
      <c r="G68" s="18" t="n">
        <v>1</v>
      </c>
      <c r="H68" s="6" t="s">
        <f>=(F68-E68)*G68</f>
      </c>
      <c r="I68" s="9" t="s">
        <f>=(F68-E68)/E68</f>
      </c>
      <c r="J68" s="7" t="s">
        <f>=MAX(1,DATEDIF(C68,D68,"d")-1)</f>
      </c>
      <c r="K68" s="9" t="s">
        <f>=I68*365/J68</f>
      </c>
    </row>
    <row collapsed="false" customFormat="false" customHeight="false" hidden="false" ht="12.1" outlineLevel="0" r="69">
      <c r="A69" s="17" t="s">
        <v>295</v>
      </c>
      <c r="B69" s="17" t="s">
        <v>529</v>
      </c>
      <c r="C69" s="41" t="n">
        <v>44005</v>
      </c>
      <c r="D69" s="42" t="n">
        <v>44252</v>
      </c>
      <c r="E69" s="18" t="n">
        <v>19548.47</v>
      </c>
      <c r="F69" s="18" t="n">
        <v>23694.15</v>
      </c>
      <c r="G69" s="18" t="n">
        <v>1</v>
      </c>
      <c r="H69" s="6" t="s">
        <f>=(F69-E69)*G69</f>
      </c>
      <c r="I69" s="9" t="s">
        <f>=(F69-E69)/E69</f>
      </c>
      <c r="J69" s="7" t="s">
        <f>=MAX(1,DATEDIF(C69,D69,"d")-1)</f>
      </c>
      <c r="K69" s="9" t="s">
        <f>=I69*365/J69</f>
      </c>
    </row>
    <row collapsed="false" customFormat="false" customHeight="false" hidden="false" ht="12.1" outlineLevel="0" r="70">
      <c r="A70" s="17" t="s">
        <v>296</v>
      </c>
      <c r="B70" s="17" t="s">
        <v>556</v>
      </c>
      <c r="C70" s="41" t="n">
        <v>44007</v>
      </c>
      <c r="D70" s="42" t="n">
        <v>44034</v>
      </c>
      <c r="E70" s="18" t="n">
        <v>843.72</v>
      </c>
      <c r="F70" s="18" t="n">
        <v>891.32</v>
      </c>
      <c r="G70" s="18" t="n">
        <v>1</v>
      </c>
      <c r="H70" s="6" t="s">
        <f>=(F70-E70)*G70</f>
      </c>
      <c r="I70" s="9" t="s">
        <f>=(F70-E70)/E70</f>
      </c>
      <c r="J70" s="7" t="s">
        <f>=MAX(1,DATEDIF(C70,D70,"d")-1)</f>
      </c>
      <c r="K70" s="9" t="s">
        <f>=I70*365/J70</f>
      </c>
    </row>
    <row collapsed="false" customFormat="false" customHeight="false" hidden="false" ht="12.1" outlineLevel="0" r="71">
      <c r="A71" s="17" t="s">
        <v>297</v>
      </c>
      <c r="B71" s="17" t="s">
        <v>557</v>
      </c>
      <c r="C71" s="41" t="n">
        <v>44008</v>
      </c>
      <c r="D71" s="42" t="n">
        <v>44028</v>
      </c>
      <c r="E71" s="18" t="n">
        <v>57.673</v>
      </c>
      <c r="F71" s="18" t="n">
        <v>57.926</v>
      </c>
      <c r="G71" s="18" t="n">
        <v>10</v>
      </c>
      <c r="H71" s="6" t="s">
        <f>=(F71-E71)*G71</f>
      </c>
      <c r="I71" s="9" t="s">
        <f>=(F71-E71)/E71</f>
      </c>
      <c r="J71" s="7" t="s">
        <f>=MAX(1,DATEDIF(C71,D71,"d")-1)</f>
      </c>
      <c r="K71" s="9" t="s">
        <f>=I71*365/J71</f>
      </c>
    </row>
    <row collapsed="false" customFormat="false" customHeight="false" hidden="false" ht="12.1" outlineLevel="0" r="72">
      <c r="A72" s="17" t="s">
        <v>298</v>
      </c>
      <c r="B72" s="17" t="s">
        <v>558</v>
      </c>
      <c r="C72" s="41" t="n">
        <v>44015</v>
      </c>
      <c r="D72" s="42" t="n">
        <v>44267</v>
      </c>
      <c r="E72" s="18" t="n">
        <v>1758.26</v>
      </c>
      <c r="F72" s="18" t="n">
        <v>1812.09</v>
      </c>
      <c r="G72" s="18" t="n">
        <v>1</v>
      </c>
      <c r="H72" s="6" t="s">
        <f>=(F72-E72)*G72</f>
      </c>
      <c r="I72" s="9" t="s">
        <f>=(F72-E72)/E72</f>
      </c>
      <c r="J72" s="7" t="s">
        <f>=MAX(1,DATEDIF(C72,D72,"d")-1)</f>
      </c>
      <c r="K72" s="9" t="s">
        <f>=I72*365/J72</f>
      </c>
    </row>
    <row collapsed="false" customFormat="false" customHeight="false" hidden="false" ht="12.1" outlineLevel="0" r="73">
      <c r="A73" s="17" t="s">
        <v>298</v>
      </c>
      <c r="B73" s="17" t="s">
        <v>558</v>
      </c>
      <c r="C73" s="41" t="n">
        <v>44029</v>
      </c>
      <c r="D73" s="42" t="n">
        <v>44267</v>
      </c>
      <c r="E73" s="18" t="n">
        <v>1835.69</v>
      </c>
      <c r="F73" s="18" t="n">
        <v>1811.89</v>
      </c>
      <c r="G73" s="18" t="n">
        <v>1</v>
      </c>
      <c r="H73" s="6" t="s">
        <f>=(F73-E73)*G73</f>
      </c>
      <c r="I73" s="9" t="s">
        <f>=(F73-E73)/E73</f>
      </c>
      <c r="J73" s="7" t="s">
        <f>=MAX(1,DATEDIF(C73,D73,"d")-1)</f>
      </c>
      <c r="K73" s="9" t="s">
        <f>=I73*365/J73</f>
      </c>
    </row>
    <row collapsed="false" customFormat="false" customHeight="false" hidden="false" ht="12.1" outlineLevel="0" r="74">
      <c r="A74" s="17" t="s">
        <v>299</v>
      </c>
      <c r="B74" s="17" t="s">
        <v>559</v>
      </c>
      <c r="C74" s="41" t="n">
        <v>44021</v>
      </c>
      <c r="D74" s="42" t="n">
        <v>44028</v>
      </c>
      <c r="E74" s="18" t="n">
        <v>658.57</v>
      </c>
      <c r="F74" s="18" t="n">
        <v>674.17</v>
      </c>
      <c r="G74" s="18" t="n">
        <v>1</v>
      </c>
      <c r="H74" s="6" t="s">
        <f>=(F74-E74)*G74</f>
      </c>
      <c r="I74" s="9" t="s">
        <f>=(F74-E74)/E74</f>
      </c>
      <c r="J74" s="7" t="s">
        <f>=MAX(1,DATEDIF(C74,D74,"d")-1)</f>
      </c>
      <c r="K74" s="9" t="s">
        <f>=I74*365/J74</f>
      </c>
    </row>
    <row collapsed="false" customFormat="false" customHeight="false" hidden="false" ht="12.1" outlineLevel="0" r="75">
      <c r="A75" s="17" t="s">
        <v>299</v>
      </c>
      <c r="B75" s="17" t="s">
        <v>559</v>
      </c>
      <c r="C75" s="41" t="n">
        <v>44308</v>
      </c>
      <c r="D75" s="42" t="n">
        <v>44309</v>
      </c>
      <c r="E75" s="18" t="n">
        <v>892.47</v>
      </c>
      <c r="F75" s="18" t="n">
        <v>889.52</v>
      </c>
      <c r="G75" s="18" t="n">
        <v>1</v>
      </c>
      <c r="H75" s="6" t="s">
        <f>=(F75-E75)*G75</f>
      </c>
      <c r="I75" s="9" t="s">
        <f>=(F75-E75)/E75</f>
      </c>
      <c r="J75" s="7" t="s">
        <f>=MAX(1,DATEDIF(C75,D75,"d")-1)</f>
      </c>
      <c r="K75" s="9" t="s">
        <f>=I75*365/J75</f>
      </c>
    </row>
    <row collapsed="false" customFormat="false" customHeight="false" hidden="false" ht="12.1" outlineLevel="0" r="76">
      <c r="A76" s="17" t="s">
        <v>299</v>
      </c>
      <c r="B76" s="17" t="s">
        <v>559</v>
      </c>
      <c r="C76" s="41" t="n">
        <v>44308</v>
      </c>
      <c r="D76" s="42" t="n">
        <v>44309</v>
      </c>
      <c r="E76" s="18" t="n">
        <v>892.67</v>
      </c>
      <c r="F76" s="18" t="n">
        <v>889.524</v>
      </c>
      <c r="G76" s="18" t="n">
        <v>5</v>
      </c>
      <c r="H76" s="6" t="s">
        <f>=(F76-E76)*G76</f>
      </c>
      <c r="I76" s="9" t="s">
        <f>=(F76-E76)/E76</f>
      </c>
      <c r="J76" s="7" t="s">
        <f>=MAX(1,DATEDIF(C76,D76,"d")-1)</f>
      </c>
      <c r="K76" s="9" t="s">
        <f>=I76*365/J76</f>
      </c>
    </row>
    <row collapsed="false" customFormat="false" customHeight="false" hidden="false" ht="12.1" outlineLevel="0" r="77">
      <c r="A77" s="17" t="s">
        <v>300</v>
      </c>
      <c r="B77" s="17" t="s">
        <v>560</v>
      </c>
      <c r="C77" s="41" t="n">
        <v>44021</v>
      </c>
      <c r="D77" s="42" t="n">
        <v>44049</v>
      </c>
      <c r="E77" s="18" t="n">
        <v>1.5515</v>
      </c>
      <c r="F77" s="18" t="n">
        <v>1.5928</v>
      </c>
      <c r="G77" s="18" t="n">
        <v>1000</v>
      </c>
      <c r="H77" s="6" t="s">
        <f>=(F77-E77)*G77</f>
      </c>
      <c r="I77" s="9" t="s">
        <f>=(F77-E77)/E77</f>
      </c>
      <c r="J77" s="7" t="s">
        <f>=MAX(1,DATEDIF(C77,D77,"d")-1)</f>
      </c>
      <c r="K77" s="9" t="s">
        <f>=I77*365/J77</f>
      </c>
    </row>
    <row collapsed="false" customFormat="false" customHeight="false" hidden="false" ht="12.1" outlineLevel="0" r="78">
      <c r="A78" s="17" t="s">
        <v>301</v>
      </c>
      <c r="B78" s="17" t="s">
        <v>561</v>
      </c>
      <c r="C78" s="41" t="n">
        <v>44025</v>
      </c>
      <c r="D78" s="42" t="n">
        <v>44047</v>
      </c>
      <c r="E78" s="18" t="n">
        <v>26.6798</v>
      </c>
      <c r="F78" s="18" t="n">
        <v>35.6971</v>
      </c>
      <c r="G78" s="18" t="n">
        <v>100</v>
      </c>
      <c r="H78" s="6" t="s">
        <f>=(F78-E78)*G78</f>
      </c>
      <c r="I78" s="9" t="s">
        <f>=(F78-E78)/E78</f>
      </c>
      <c r="J78" s="7" t="s">
        <f>=MAX(1,DATEDIF(C78,D78,"d")-1)</f>
      </c>
      <c r="K78" s="9" t="s">
        <f>=I78*365/J78</f>
      </c>
    </row>
    <row collapsed="false" customFormat="false" customHeight="false" hidden="false" ht="12.1" outlineLevel="0" r="79">
      <c r="A79" s="17" t="s">
        <v>302</v>
      </c>
      <c r="B79" s="17" t="s">
        <v>562</v>
      </c>
      <c r="C79" s="41" t="n">
        <v>44025</v>
      </c>
      <c r="D79" s="42" t="n">
        <v>44076</v>
      </c>
      <c r="E79" s="18" t="n">
        <v>7.8234</v>
      </c>
      <c r="F79" s="18" t="n">
        <v>7.8261</v>
      </c>
      <c r="G79" s="18" t="n">
        <v>100</v>
      </c>
      <c r="H79" s="6" t="s">
        <f>=(F79-E79)*G79</f>
      </c>
      <c r="I79" s="9" t="s">
        <f>=(F79-E79)/E79</f>
      </c>
      <c r="J79" s="7" t="s">
        <f>=MAX(1,DATEDIF(C79,D79,"d")-1)</f>
      </c>
      <c r="K79" s="9" t="s">
        <f>=I79*365/J79</f>
      </c>
    </row>
    <row collapsed="false" customFormat="false" customHeight="false" hidden="false" ht="12.1" outlineLevel="0" r="80">
      <c r="A80" s="17" t="s">
        <v>303</v>
      </c>
      <c r="B80" s="17" t="s">
        <v>527</v>
      </c>
      <c r="C80" s="41" t="n">
        <v>44028</v>
      </c>
      <c r="D80" s="42" t="n">
        <v>44232</v>
      </c>
      <c r="E80" s="18" t="n">
        <v>320.609</v>
      </c>
      <c r="F80" s="18" t="n">
        <v>332.634</v>
      </c>
      <c r="G80" s="18" t="n">
        <v>10</v>
      </c>
      <c r="H80" s="6" t="s">
        <f>=(F80-E80)*G80</f>
      </c>
      <c r="I80" s="9" t="s">
        <f>=(F80-E80)/E80</f>
      </c>
      <c r="J80" s="7" t="s">
        <f>=MAX(1,DATEDIF(C80,D80,"d")-1)</f>
      </c>
      <c r="K80" s="9" t="s">
        <f>=I80*365/J80</f>
      </c>
    </row>
    <row collapsed="false" customFormat="false" customHeight="false" hidden="false" ht="12.1" outlineLevel="0" r="81">
      <c r="A81" s="17" t="s">
        <v>304</v>
      </c>
      <c r="B81" s="17" t="s">
        <v>530</v>
      </c>
      <c r="C81" s="41" t="n">
        <v>44032</v>
      </c>
      <c r="D81" s="42" t="n">
        <v>44313</v>
      </c>
      <c r="E81" s="18" t="n">
        <v>94.583</v>
      </c>
      <c r="F81" s="18" t="n">
        <v>96.809</v>
      </c>
      <c r="G81" s="18" t="n">
        <v>10</v>
      </c>
      <c r="H81" s="6" t="s">
        <f>=(F81-E81)*G81</f>
      </c>
      <c r="I81" s="9" t="s">
        <f>=(F81-E81)/E81</f>
      </c>
      <c r="J81" s="7" t="s">
        <f>=MAX(1,DATEDIF(C81,D81,"d")-1)</f>
      </c>
      <c r="K81" s="9" t="s">
        <f>=I81*365/J81</f>
      </c>
    </row>
    <row collapsed="false" customFormat="false" customHeight="false" hidden="false" ht="12.1" outlineLevel="0" r="82">
      <c r="A82" s="17" t="s">
        <v>304</v>
      </c>
      <c r="B82" s="17" t="s">
        <v>530</v>
      </c>
      <c r="C82" s="41" t="n">
        <v>44032</v>
      </c>
      <c r="D82" s="42" t="n">
        <v>44313</v>
      </c>
      <c r="E82" s="18" t="n">
        <v>94.583</v>
      </c>
      <c r="F82" s="18" t="n">
        <v>96.8585</v>
      </c>
      <c r="G82" s="18" t="n">
        <v>10</v>
      </c>
      <c r="H82" s="6" t="s">
        <f>=(F82-E82)*G82</f>
      </c>
      <c r="I82" s="9" t="s">
        <f>=(F82-E82)/E82</f>
      </c>
      <c r="J82" s="7" t="s">
        <f>=MAX(1,DATEDIF(C82,D82,"d")-1)</f>
      </c>
      <c r="K82" s="9" t="s">
        <f>=I82*365/J82</f>
      </c>
    </row>
    <row collapsed="false" customFormat="false" customHeight="false" hidden="false" ht="12.1" outlineLevel="0" r="83">
      <c r="A83" s="17" t="s">
        <v>304</v>
      </c>
      <c r="B83" s="17" t="s">
        <v>530</v>
      </c>
      <c r="C83" s="41" t="n">
        <v>44035</v>
      </c>
      <c r="D83" s="42" t="n">
        <v>44313</v>
      </c>
      <c r="E83" s="18" t="n">
        <v>94.232</v>
      </c>
      <c r="F83" s="18" t="n">
        <v>96.8585</v>
      </c>
      <c r="G83" s="18" t="n">
        <v>10</v>
      </c>
      <c r="H83" s="6" t="s">
        <f>=(F83-E83)*G83</f>
      </c>
      <c r="I83" s="9" t="s">
        <f>=(F83-E83)/E83</f>
      </c>
      <c r="J83" s="7" t="s">
        <f>=MAX(1,DATEDIF(C83,D83,"d")-1)</f>
      </c>
      <c r="K83" s="9" t="s">
        <f>=I83*365/J83</f>
      </c>
    </row>
    <row collapsed="false" customFormat="false" customHeight="false" hidden="false" ht="12.1" outlineLevel="0" r="84">
      <c r="A84" s="17" t="s">
        <v>304</v>
      </c>
      <c r="B84" s="17" t="s">
        <v>530</v>
      </c>
      <c r="C84" s="41" t="n">
        <v>44035</v>
      </c>
      <c r="D84" s="42" t="n">
        <v>44313</v>
      </c>
      <c r="E84" s="18" t="n">
        <v>94.232</v>
      </c>
      <c r="F84" s="18" t="n">
        <v>96.859</v>
      </c>
      <c r="G84" s="18" t="n">
        <v>10</v>
      </c>
      <c r="H84" s="6" t="s">
        <f>=(F84-E84)*G84</f>
      </c>
      <c r="I84" s="9" t="s">
        <f>=(F84-E84)/E84</f>
      </c>
      <c r="J84" s="7" t="s">
        <f>=MAX(1,DATEDIF(C84,D84,"d")-1)</f>
      </c>
      <c r="K84" s="9" t="s">
        <f>=I84*365/J84</f>
      </c>
    </row>
    <row collapsed="false" customFormat="false" customHeight="false" hidden="false" ht="12.1" outlineLevel="0" r="85">
      <c r="A85" s="17" t="s">
        <v>305</v>
      </c>
      <c r="B85" s="17" t="s">
        <v>563</v>
      </c>
      <c r="C85" s="41" t="n">
        <v>44032</v>
      </c>
      <c r="D85" s="42" t="n">
        <v>44313</v>
      </c>
      <c r="E85" s="18" t="n">
        <v>15706.98</v>
      </c>
      <c r="F85" s="18" t="n">
        <v>16490.38</v>
      </c>
      <c r="G85" s="18" t="n">
        <v>1</v>
      </c>
      <c r="H85" s="6" t="s">
        <f>=(F85-E85)*G85</f>
      </c>
      <c r="I85" s="9" t="s">
        <f>=(F85-E85)/E85</f>
      </c>
      <c r="J85" s="7" t="s">
        <f>=MAX(1,DATEDIF(C85,D85,"d")-1)</f>
      </c>
      <c r="K85" s="9" t="s">
        <f>=I85*365/J85</f>
      </c>
    </row>
    <row collapsed="false" customFormat="false" customHeight="false" hidden="false" ht="12.1" outlineLevel="0" r="86">
      <c r="A86" s="17" t="s">
        <v>306</v>
      </c>
      <c r="B86" s="17" t="s">
        <v>528</v>
      </c>
      <c r="C86" s="41" t="n">
        <v>44032</v>
      </c>
      <c r="D86" s="42" t="n">
        <v>44247</v>
      </c>
      <c r="E86" s="18" t="n">
        <v>2.8435</v>
      </c>
      <c r="F86" s="18" t="n">
        <v>2.8576</v>
      </c>
      <c r="G86" s="18" t="n">
        <v>1000</v>
      </c>
      <c r="H86" s="6" t="s">
        <f>=(F86-E86)*G86</f>
      </c>
      <c r="I86" s="9" t="s">
        <f>=(F86-E86)/E86</f>
      </c>
      <c r="J86" s="7" t="s">
        <f>=MAX(1,DATEDIF(C86,D86,"d")-1)</f>
      </c>
      <c r="K86" s="9" t="s">
        <f>=I86*365/J86</f>
      </c>
    </row>
    <row collapsed="false" customFormat="false" customHeight="false" hidden="false" ht="12.1" outlineLevel="0" r="87">
      <c r="A87" s="17" t="s">
        <v>307</v>
      </c>
      <c r="B87" s="17" t="s">
        <v>564</v>
      </c>
      <c r="C87" s="41" t="n">
        <v>44039</v>
      </c>
      <c r="D87" s="42" t="n">
        <v>44096</v>
      </c>
      <c r="E87" s="18" t="n">
        <v>1376.6875</v>
      </c>
      <c r="F87" s="18" t="n">
        <v>1377.31</v>
      </c>
      <c r="G87" s="18" t="n">
        <v>1</v>
      </c>
      <c r="H87" s="6" t="s">
        <f>=(F87-E87)*G87</f>
      </c>
      <c r="I87" s="9" t="s">
        <f>=(F87-E87)/E87</f>
      </c>
      <c r="J87" s="7" t="s">
        <f>=MAX(1,DATEDIF(C87,D87,"d")-1)</f>
      </c>
      <c r="K87" s="9" t="s">
        <f>=I87*365/J87</f>
      </c>
    </row>
    <row collapsed="false" customFormat="false" customHeight="false" hidden="false" ht="12.1" outlineLevel="0" r="88">
      <c r="A88" s="17" t="s">
        <v>307</v>
      </c>
      <c r="B88" s="17" t="s">
        <v>564</v>
      </c>
      <c r="C88" s="41" t="n">
        <v>44039</v>
      </c>
      <c r="D88" s="42" t="n">
        <v>44096</v>
      </c>
      <c r="E88" s="18" t="n">
        <v>1376.6875</v>
      </c>
      <c r="F88" s="18" t="n">
        <v>1376.8112</v>
      </c>
      <c r="G88" s="18" t="n">
        <v>3</v>
      </c>
      <c r="H88" s="6" t="s">
        <f>=(F88-E88)*G88</f>
      </c>
      <c r="I88" s="9" t="s">
        <f>=(F88-E88)/E88</f>
      </c>
      <c r="J88" s="7" t="s">
        <f>=MAX(1,DATEDIF(C88,D88,"d")-1)</f>
      </c>
      <c r="K88" s="9" t="s">
        <f>=I88*365/J88</f>
      </c>
    </row>
    <row collapsed="false" customFormat="false" customHeight="false" hidden="false" ht="12.1" outlineLevel="0" r="89">
      <c r="A89" s="17" t="s">
        <v>307</v>
      </c>
      <c r="B89" s="17" t="s">
        <v>564</v>
      </c>
      <c r="C89" s="41" t="n">
        <v>44039</v>
      </c>
      <c r="D89" s="42" t="n">
        <v>44096</v>
      </c>
      <c r="E89" s="18" t="n">
        <v>1376.19</v>
      </c>
      <c r="F89" s="18" t="n">
        <v>1376.8112</v>
      </c>
      <c r="G89" s="18" t="n">
        <v>2</v>
      </c>
      <c r="H89" s="6" t="s">
        <f>=(F89-E89)*G89</f>
      </c>
      <c r="I89" s="9" t="s">
        <f>=(F89-E89)/E89</f>
      </c>
      <c r="J89" s="7" t="s">
        <f>=MAX(1,DATEDIF(C89,D89,"d")-1)</f>
      </c>
      <c r="K89" s="9" t="s">
        <f>=I89*365/J89</f>
      </c>
    </row>
    <row collapsed="false" customFormat="false" customHeight="false" hidden="false" ht="12.1" outlineLevel="0" r="90">
      <c r="A90" s="17" t="s">
        <v>307</v>
      </c>
      <c r="B90" s="17" t="s">
        <v>564</v>
      </c>
      <c r="C90" s="41" t="n">
        <v>44039</v>
      </c>
      <c r="D90" s="42" t="n">
        <v>44096</v>
      </c>
      <c r="E90" s="18" t="n">
        <v>1376.6867</v>
      </c>
      <c r="F90" s="18" t="n">
        <v>1376.8112</v>
      </c>
      <c r="G90" s="18" t="n">
        <v>3</v>
      </c>
      <c r="H90" s="6" t="s">
        <f>=(F90-E90)*G90</f>
      </c>
      <c r="I90" s="9" t="s">
        <f>=(F90-E90)/E90</f>
      </c>
      <c r="J90" s="7" t="s">
        <f>=MAX(1,DATEDIF(C90,D90,"d")-1)</f>
      </c>
      <c r="K90" s="9" t="s">
        <f>=I90*365/J90</f>
      </c>
    </row>
    <row collapsed="false" customFormat="false" customHeight="false" hidden="false" ht="12.1" outlineLevel="0" r="91">
      <c r="A91" s="17" t="s">
        <v>307</v>
      </c>
      <c r="B91" s="17" t="s">
        <v>564</v>
      </c>
      <c r="C91" s="41" t="n">
        <v>44039</v>
      </c>
      <c r="D91" s="42" t="n">
        <v>44096</v>
      </c>
      <c r="E91" s="18" t="n">
        <v>1378.6888</v>
      </c>
      <c r="F91" s="18" t="n">
        <v>1376.8112</v>
      </c>
      <c r="G91" s="18" t="n">
        <v>26</v>
      </c>
      <c r="H91" s="6" t="s">
        <f>=(F91-E91)*G91</f>
      </c>
      <c r="I91" s="9" t="s">
        <f>=(F91-E91)/E91</f>
      </c>
      <c r="J91" s="7" t="s">
        <f>=MAX(1,DATEDIF(C91,D91,"d")-1)</f>
      </c>
      <c r="K91" s="9" t="s">
        <f>=I91*365/J91</f>
      </c>
    </row>
    <row collapsed="false" customFormat="false" customHeight="false" hidden="false" ht="12.1" outlineLevel="0" r="92">
      <c r="A92" s="17" t="s">
        <v>308</v>
      </c>
      <c r="B92" s="17" t="s">
        <v>565</v>
      </c>
      <c r="C92" s="41" t="n">
        <v>44047</v>
      </c>
      <c r="D92" s="42" t="n">
        <v>44232</v>
      </c>
      <c r="E92" s="18" t="n">
        <v>36.8534</v>
      </c>
      <c r="F92" s="18" t="n">
        <v>40.6946</v>
      </c>
      <c r="G92" s="18" t="n">
        <v>100</v>
      </c>
      <c r="H92" s="6" t="s">
        <f>=(F92-E92)*G92</f>
      </c>
      <c r="I92" s="9" t="s">
        <f>=(F92-E92)/E92</f>
      </c>
      <c r="J92" s="7" t="s">
        <f>=MAX(1,DATEDIF(C92,D92,"d")-1)</f>
      </c>
      <c r="K92" s="9" t="s">
        <f>=I92*365/J92</f>
      </c>
    </row>
    <row collapsed="false" customFormat="false" customHeight="false" hidden="false" ht="12.1" outlineLevel="0" r="93">
      <c r="A93" s="17" t="s">
        <v>309</v>
      </c>
      <c r="B93" s="17" t="s">
        <v>566</v>
      </c>
      <c r="C93" s="41" t="n">
        <v>44076</v>
      </c>
      <c r="D93" s="42" t="n">
        <v>44167</v>
      </c>
      <c r="E93" s="18" t="n">
        <v>6.298</v>
      </c>
      <c r="F93" s="18" t="n">
        <v>7.0827</v>
      </c>
      <c r="G93" s="18" t="n">
        <v>272</v>
      </c>
      <c r="H93" s="6" t="s">
        <f>=(F93-E93)*G93</f>
      </c>
      <c r="I93" s="9" t="s">
        <f>=(F93-E93)/E93</f>
      </c>
      <c r="J93" s="7" t="s">
        <f>=MAX(1,DATEDIF(C93,D93,"d")-1)</f>
      </c>
      <c r="K93" s="9" t="s">
        <f>=I93*365/J93</f>
      </c>
    </row>
    <row collapsed="false" customFormat="false" customHeight="false" hidden="false" ht="12.1" outlineLevel="0" r="94">
      <c r="A94" s="17" t="s">
        <v>309</v>
      </c>
      <c r="B94" s="17" t="s">
        <v>566</v>
      </c>
      <c r="C94" s="41" t="n">
        <v>44076</v>
      </c>
      <c r="D94" s="42" t="n">
        <v>44167</v>
      </c>
      <c r="E94" s="18" t="n">
        <v>6.3211</v>
      </c>
      <c r="F94" s="18" t="n">
        <v>7.0827</v>
      </c>
      <c r="G94" s="18" t="n">
        <v>488</v>
      </c>
      <c r="H94" s="6" t="s">
        <f>=(F94-E94)*G94</f>
      </c>
      <c r="I94" s="9" t="s">
        <f>=(F94-E94)/E94</f>
      </c>
      <c r="J94" s="7" t="s">
        <f>=MAX(1,DATEDIF(C94,D94,"d")-1)</f>
      </c>
      <c r="K94" s="9" t="s">
        <f>=I94*365/J94</f>
      </c>
    </row>
    <row collapsed="false" customFormat="false" customHeight="false" hidden="false" ht="12.1" outlineLevel="0" r="95">
      <c r="A95" s="17" t="s">
        <v>309</v>
      </c>
      <c r="B95" s="17" t="s">
        <v>566</v>
      </c>
      <c r="C95" s="41" t="n">
        <v>44076</v>
      </c>
      <c r="D95" s="42" t="n">
        <v>44167</v>
      </c>
      <c r="E95" s="18" t="n">
        <v>6.3283</v>
      </c>
      <c r="F95" s="18" t="n">
        <v>7.0827</v>
      </c>
      <c r="G95" s="18" t="n">
        <v>210</v>
      </c>
      <c r="H95" s="6" t="s">
        <f>=(F95-E95)*G95</f>
      </c>
      <c r="I95" s="9" t="s">
        <f>=(F95-E95)/E95</f>
      </c>
      <c r="J95" s="7" t="s">
        <f>=MAX(1,DATEDIF(C95,D95,"d")-1)</f>
      </c>
      <c r="K95" s="9" t="s">
        <f>=I95*365/J95</f>
      </c>
    </row>
    <row collapsed="false" customFormat="false" customHeight="false" hidden="false" ht="12.1" outlineLevel="0" r="96">
      <c r="A96" s="17" t="s">
        <v>309</v>
      </c>
      <c r="B96" s="17" t="s">
        <v>566</v>
      </c>
      <c r="C96" s="41" t="n">
        <v>44123</v>
      </c>
      <c r="D96" s="42" t="n">
        <v>44167</v>
      </c>
      <c r="E96" s="18" t="n">
        <v>6.8609</v>
      </c>
      <c r="F96" s="18" t="n">
        <v>7.0827</v>
      </c>
      <c r="G96" s="18" t="n">
        <v>10</v>
      </c>
      <c r="H96" s="6" t="s">
        <f>=(F96-E96)*G96</f>
      </c>
      <c r="I96" s="9" t="s">
        <f>=(F96-E96)/E96</f>
      </c>
      <c r="J96" s="7" t="s">
        <f>=MAX(1,DATEDIF(C96,D96,"d")-1)</f>
      </c>
      <c r="K96" s="9" t="s">
        <f>=I96*365/J96</f>
      </c>
    </row>
    <row collapsed="false" customFormat="false" customHeight="false" hidden="false" ht="12.1" outlineLevel="0" r="97">
      <c r="A97" s="17" t="s">
        <v>309</v>
      </c>
      <c r="B97" s="17" t="s">
        <v>566</v>
      </c>
      <c r="C97" s="41" t="n">
        <v>44123</v>
      </c>
      <c r="D97" s="42" t="n">
        <v>44167</v>
      </c>
      <c r="E97" s="18" t="n">
        <v>6.8316</v>
      </c>
      <c r="F97" s="18" t="n">
        <v>7.0827</v>
      </c>
      <c r="G97" s="18" t="n">
        <v>80</v>
      </c>
      <c r="H97" s="6" t="s">
        <f>=(F97-E97)*G97</f>
      </c>
      <c r="I97" s="9" t="s">
        <f>=(F97-E97)/E97</f>
      </c>
      <c r="J97" s="7" t="s">
        <f>=MAX(1,DATEDIF(C97,D97,"d")-1)</f>
      </c>
      <c r="K97" s="9" t="s">
        <f>=I97*365/J97</f>
      </c>
    </row>
    <row collapsed="false" customFormat="false" customHeight="false" hidden="false" ht="12.1" outlineLevel="0" r="98">
      <c r="A98" s="17" t="s">
        <v>309</v>
      </c>
      <c r="B98" s="17" t="s">
        <v>566</v>
      </c>
      <c r="C98" s="41" t="n">
        <v>44127</v>
      </c>
      <c r="D98" s="42" t="n">
        <v>44167</v>
      </c>
      <c r="E98" s="18" t="n">
        <v>6.5748</v>
      </c>
      <c r="F98" s="18" t="n">
        <v>7.0827</v>
      </c>
      <c r="G98" s="18" t="n">
        <v>791</v>
      </c>
      <c r="H98" s="6" t="s">
        <f>=(F98-E98)*G98</f>
      </c>
      <c r="I98" s="9" t="s">
        <f>=(F98-E98)/E98</f>
      </c>
      <c r="J98" s="7" t="s">
        <f>=MAX(1,DATEDIF(C98,D98,"d")-1)</f>
      </c>
      <c r="K98" s="9" t="s">
        <f>=I98*365/J98</f>
      </c>
    </row>
    <row collapsed="false" customFormat="false" customHeight="false" hidden="false" ht="12.1" outlineLevel="0" r="99">
      <c r="A99" s="17" t="s">
        <v>309</v>
      </c>
      <c r="B99" s="17" t="s">
        <v>566</v>
      </c>
      <c r="C99" s="41" t="n">
        <v>44134</v>
      </c>
      <c r="D99" s="42" t="n">
        <v>44167</v>
      </c>
      <c r="E99" s="18" t="n">
        <v>6.3784</v>
      </c>
      <c r="F99" s="18" t="n">
        <v>7.0827</v>
      </c>
      <c r="G99" s="18" t="n">
        <v>126</v>
      </c>
      <c r="H99" s="6" t="s">
        <f>=(F99-E99)*G99</f>
      </c>
      <c r="I99" s="9" t="s">
        <f>=(F99-E99)/E99</f>
      </c>
      <c r="J99" s="7" t="s">
        <f>=MAX(1,DATEDIF(C99,D99,"d")-1)</f>
      </c>
      <c r="K99" s="9" t="s">
        <f>=I99*365/J99</f>
      </c>
    </row>
    <row collapsed="false" customFormat="false" customHeight="false" hidden="false" ht="12.1" outlineLevel="0" r="100">
      <c r="A100" s="17" t="s">
        <v>310</v>
      </c>
      <c r="B100" s="17" t="s">
        <v>567</v>
      </c>
      <c r="C100" s="41" t="n">
        <v>44133</v>
      </c>
      <c r="D100" s="42" t="n">
        <v>44249</v>
      </c>
      <c r="E100" s="18" t="n">
        <v>97.799</v>
      </c>
      <c r="F100" s="18" t="n">
        <v>90.175</v>
      </c>
      <c r="G100" s="18" t="n">
        <v>30</v>
      </c>
      <c r="H100" s="6" t="s">
        <f>=(F100-E100)*G100</f>
      </c>
      <c r="I100" s="9" t="s">
        <f>=(F100-E100)/E100</f>
      </c>
      <c r="J100" s="7" t="s">
        <f>=MAX(1,DATEDIF(C100,D100,"d")-1)</f>
      </c>
      <c r="K100" s="9" t="s">
        <f>=I100*365/J100</f>
      </c>
    </row>
    <row collapsed="false" customFormat="false" customHeight="false" hidden="false" ht="12.1" outlineLevel="0" r="101">
      <c r="A101" s="17" t="s">
        <v>311</v>
      </c>
      <c r="B101" s="17" t="s">
        <v>568</v>
      </c>
      <c r="C101" s="41" t="n">
        <v>44134</v>
      </c>
      <c r="D101" s="42" t="n">
        <v>44308</v>
      </c>
      <c r="E101" s="18" t="n">
        <v>459.73</v>
      </c>
      <c r="F101" s="18" t="n">
        <v>476.367</v>
      </c>
      <c r="G101" s="18" t="n">
        <v>10</v>
      </c>
      <c r="H101" s="6" t="s">
        <f>=(F101-E101)*G101</f>
      </c>
      <c r="I101" s="9" t="s">
        <f>=(F101-E101)/E101</f>
      </c>
      <c r="J101" s="7" t="s">
        <f>=MAX(1,DATEDIF(C101,D101,"d")-1)</f>
      </c>
      <c r="K101" s="9" t="s">
        <f>=I101*365/J101</f>
      </c>
    </row>
    <row collapsed="false" customFormat="false" customHeight="false" hidden="false" ht="12.1" outlineLevel="0" r="102">
      <c r="A102" s="17" t="s">
        <v>51</v>
      </c>
      <c r="B102" s="17" t="s">
        <v>52</v>
      </c>
      <c r="C102" s="41" t="n">
        <v>44134</v>
      </c>
      <c r="D102" s="42" t="n">
        <v>44245</v>
      </c>
      <c r="E102" s="18" t="n">
        <v>1424.3904</v>
      </c>
      <c r="F102" s="18" t="n">
        <v>3559.9906</v>
      </c>
      <c r="G102" s="18" t="n">
        <v>1</v>
      </c>
      <c r="H102" s="6" t="s">
        <f>=(F102-E102)*G102</f>
      </c>
      <c r="I102" s="9" t="s">
        <f>=(F102-E102)/E102</f>
      </c>
      <c r="J102" s="7" t="s">
        <f>=MAX(1,DATEDIF(C102,D102,"d")-1)</f>
      </c>
      <c r="K102" s="9" t="s">
        <f>=I102*365/J102</f>
      </c>
    </row>
    <row collapsed="false" customFormat="false" customHeight="false" hidden="false" ht="12.1" outlineLevel="0" r="103">
      <c r="A103" s="17" t="s">
        <v>51</v>
      </c>
      <c r="B103" s="17" t="s">
        <v>52</v>
      </c>
      <c r="C103" s="41" t="n">
        <v>44134</v>
      </c>
      <c r="D103" s="42" t="n">
        <v>44245</v>
      </c>
      <c r="E103" s="18" t="n">
        <v>1424.3904</v>
      </c>
      <c r="F103" s="18" t="n">
        <v>3559.9906</v>
      </c>
      <c r="G103" s="18" t="n">
        <v>1</v>
      </c>
      <c r="H103" s="6" t="s">
        <f>=(F103-E103)*G103</f>
      </c>
      <c r="I103" s="9" t="s">
        <f>=(F103-E103)/E103</f>
      </c>
      <c r="J103" s="7" t="s">
        <f>=MAX(1,DATEDIF(C103,D103,"d")-1)</f>
      </c>
      <c r="K103" s="9" t="s">
        <f>=I103*365/J103</f>
      </c>
    </row>
    <row collapsed="false" customFormat="false" customHeight="false" hidden="false" ht="12.1" outlineLevel="0" r="104">
      <c r="A104" s="17" t="s">
        <v>51</v>
      </c>
      <c r="B104" s="17" t="s">
        <v>52</v>
      </c>
      <c r="C104" s="41" t="n">
        <v>44166</v>
      </c>
      <c r="D104" s="42" t="n">
        <v>44245</v>
      </c>
      <c r="E104" s="18" t="n">
        <v>2114.5472</v>
      </c>
      <c r="F104" s="18" t="n">
        <v>3559.9906</v>
      </c>
      <c r="G104" s="18" t="n">
        <v>1</v>
      </c>
      <c r="H104" s="6" t="s">
        <f>=(F104-E104)*G104</f>
      </c>
      <c r="I104" s="9" t="s">
        <f>=(F104-E104)/E104</f>
      </c>
      <c r="J104" s="7" t="s">
        <f>=MAX(1,DATEDIF(C104,D104,"d")-1)</f>
      </c>
      <c r="K104" s="9" t="s">
        <f>=I104*365/J104</f>
      </c>
    </row>
    <row collapsed="false" customFormat="false" customHeight="false" hidden="false" ht="12.1" outlineLevel="0" r="105">
      <c r="A105" s="17" t="s">
        <v>51</v>
      </c>
      <c r="B105" s="17" t="s">
        <v>52</v>
      </c>
      <c r="C105" s="41" t="n">
        <v>44167</v>
      </c>
      <c r="D105" s="42" t="n">
        <v>44245</v>
      </c>
      <c r="E105" s="18" t="n">
        <v>2213.5431</v>
      </c>
      <c r="F105" s="18" t="n">
        <v>3559.9906</v>
      </c>
      <c r="G105" s="18" t="n">
        <v>1</v>
      </c>
      <c r="H105" s="6" t="s">
        <f>=(F105-E105)*G105</f>
      </c>
      <c r="I105" s="9" t="s">
        <f>=(F105-E105)/E105</f>
      </c>
      <c r="J105" s="7" t="s">
        <f>=MAX(1,DATEDIF(C105,D105,"d")-1)</f>
      </c>
      <c r="K105" s="9" t="s">
        <f>=I105*365/J105</f>
      </c>
    </row>
    <row collapsed="false" customFormat="false" customHeight="false" hidden="false" ht="12.1" outlineLevel="0" r="106">
      <c r="A106" s="17" t="s">
        <v>51</v>
      </c>
      <c r="B106" s="17" t="s">
        <v>52</v>
      </c>
      <c r="C106" s="41" t="n">
        <v>44167</v>
      </c>
      <c r="D106" s="42" t="n">
        <v>44245</v>
      </c>
      <c r="E106" s="18" t="n">
        <v>2213.5431</v>
      </c>
      <c r="F106" s="18" t="n">
        <v>3559.9906</v>
      </c>
      <c r="G106" s="18" t="n">
        <v>2</v>
      </c>
      <c r="H106" s="6" t="s">
        <f>=(F106-E106)*G106</f>
      </c>
      <c r="I106" s="9" t="s">
        <f>=(F106-E106)/E106</f>
      </c>
      <c r="J106" s="7" t="s">
        <f>=MAX(1,DATEDIF(C106,D106,"d")-1)</f>
      </c>
      <c r="K106" s="9" t="s">
        <f>=I106*365/J106</f>
      </c>
    </row>
    <row collapsed="false" customFormat="false" customHeight="false" hidden="false" ht="12.1" outlineLevel="0" r="107">
      <c r="A107" s="17" t="s">
        <v>51</v>
      </c>
      <c r="B107" s="17" t="s">
        <v>52</v>
      </c>
      <c r="C107" s="41" t="n">
        <v>44167</v>
      </c>
      <c r="D107" s="42" t="n">
        <v>44245</v>
      </c>
      <c r="E107" s="18" t="n">
        <v>2213.5431</v>
      </c>
      <c r="F107" s="18" t="n">
        <v>3559.9906</v>
      </c>
      <c r="G107" s="18" t="n">
        <v>2</v>
      </c>
      <c r="H107" s="6" t="s">
        <f>=(F107-E107)*G107</f>
      </c>
      <c r="I107" s="9" t="s">
        <f>=(F107-E107)/E107</f>
      </c>
      <c r="J107" s="7" t="s">
        <f>=MAX(1,DATEDIF(C107,D107,"d")-1)</f>
      </c>
      <c r="K107" s="9" t="s">
        <f>=I107*365/J107</f>
      </c>
    </row>
    <row collapsed="false" customFormat="false" customHeight="false" hidden="false" ht="12.1" outlineLevel="0" r="108">
      <c r="A108" s="17" t="s">
        <v>51</v>
      </c>
      <c r="B108" s="17" t="s">
        <v>52</v>
      </c>
      <c r="C108" s="41" t="n">
        <v>44167</v>
      </c>
      <c r="D108" s="42" t="n">
        <v>44245</v>
      </c>
      <c r="E108" s="18" t="n">
        <v>2213.5431</v>
      </c>
      <c r="F108" s="18" t="n">
        <v>3559.9906</v>
      </c>
      <c r="G108" s="18" t="n">
        <v>1</v>
      </c>
      <c r="H108" s="6" t="s">
        <f>=(F108-E108)*G108</f>
      </c>
      <c r="I108" s="9" t="s">
        <f>=(F108-E108)/E108</f>
      </c>
      <c r="J108" s="7" t="s">
        <f>=MAX(1,DATEDIF(C108,D108,"d")-1)</f>
      </c>
      <c r="K108" s="9" t="s">
        <f>=I108*365/J108</f>
      </c>
    </row>
    <row collapsed="false" customFormat="false" customHeight="false" hidden="false" ht="12.1" outlineLevel="0" r="109">
      <c r="A109" s="17" t="s">
        <v>51</v>
      </c>
      <c r="B109" s="17" t="s">
        <v>52</v>
      </c>
      <c r="C109" s="41" t="n">
        <v>44169</v>
      </c>
      <c r="D109" s="42" t="n">
        <v>44245</v>
      </c>
      <c r="E109" s="18" t="n">
        <v>2139.4286</v>
      </c>
      <c r="F109" s="18" t="n">
        <v>3559.9906</v>
      </c>
      <c r="G109" s="18" t="n">
        <v>1</v>
      </c>
      <c r="H109" s="6" t="s">
        <f>=(F109-E109)*G109</f>
      </c>
      <c r="I109" s="9" t="s">
        <f>=(F109-E109)/E109</f>
      </c>
      <c r="J109" s="7" t="s">
        <f>=MAX(1,DATEDIF(C109,D109,"d")-1)</f>
      </c>
      <c r="K109" s="9" t="s">
        <f>=I109*365/J109</f>
      </c>
    </row>
    <row collapsed="false" customFormat="false" customHeight="false" hidden="false" ht="12.1" outlineLevel="0" r="110">
      <c r="A110" s="17" t="s">
        <v>51</v>
      </c>
      <c r="B110" s="17" t="s">
        <v>52</v>
      </c>
      <c r="C110" s="41" t="n">
        <v>44230</v>
      </c>
      <c r="D110" s="42" t="n">
        <v>44245</v>
      </c>
      <c r="E110" s="18" t="n">
        <v>3827.1351</v>
      </c>
      <c r="F110" s="18" t="n">
        <v>3559.9906</v>
      </c>
      <c r="G110" s="18" t="n">
        <v>1</v>
      </c>
      <c r="H110" s="6" t="s">
        <f>=(F110-E110)*G110</f>
      </c>
      <c r="I110" s="9" t="s">
        <f>=(F110-E110)/E110</f>
      </c>
      <c r="J110" s="7" t="s">
        <f>=MAX(1,DATEDIF(C110,D110,"d")-1)</f>
      </c>
      <c r="K110" s="9" t="s">
        <f>=I110*365/J110</f>
      </c>
    </row>
    <row collapsed="false" customFormat="false" customHeight="false" hidden="false" ht="12.1" outlineLevel="0" r="111">
      <c r="A111" s="17" t="s">
        <v>51</v>
      </c>
      <c r="B111" s="17" t="s">
        <v>52</v>
      </c>
      <c r="C111" s="41" t="n">
        <v>44232</v>
      </c>
      <c r="D111" s="42" t="n">
        <v>44245</v>
      </c>
      <c r="E111" s="18" t="n">
        <v>4086.7317</v>
      </c>
      <c r="F111" s="18" t="n">
        <v>3559.9906</v>
      </c>
      <c r="G111" s="18" t="n">
        <v>2</v>
      </c>
      <c r="H111" s="6" t="s">
        <f>=(F111-E111)*G111</f>
      </c>
      <c r="I111" s="9" t="s">
        <f>=(F111-E111)/E111</f>
      </c>
      <c r="J111" s="7" t="s">
        <f>=MAX(1,DATEDIF(C111,D111,"d")-1)</f>
      </c>
      <c r="K111" s="9" t="s">
        <f>=I111*365/J111</f>
      </c>
    </row>
    <row collapsed="false" customFormat="false" customHeight="false" hidden="false" ht="12.1" outlineLevel="0" r="112">
      <c r="A112" s="17" t="s">
        <v>312</v>
      </c>
      <c r="B112" s="17" t="s">
        <v>479</v>
      </c>
      <c r="C112" s="41" t="n">
        <v>44235</v>
      </c>
      <c r="D112" s="42" t="n">
        <v>44245</v>
      </c>
      <c r="E112" s="18" t="n">
        <v>668.4852</v>
      </c>
      <c r="F112" s="18" t="n">
        <v>613.7406</v>
      </c>
      <c r="G112" s="18" t="n">
        <v>1</v>
      </c>
      <c r="H112" s="6" t="s">
        <f>=(F112-E112)*G112</f>
      </c>
      <c r="I112" s="9" t="s">
        <f>=(F112-E112)/E112</f>
      </c>
      <c r="J112" s="7" t="s">
        <f>=MAX(1,DATEDIF(C112,D112,"d")-1)</f>
      </c>
      <c r="K112" s="9" t="s">
        <f>=I112*365/J112</f>
      </c>
    </row>
    <row collapsed="false" customFormat="false" customHeight="false" hidden="false" ht="12.1" outlineLevel="0" r="113">
      <c r="A113" s="17" t="s">
        <v>314</v>
      </c>
      <c r="B113" s="17" t="s">
        <v>569</v>
      </c>
      <c r="C113" s="41" t="n">
        <v>44287</v>
      </c>
      <c r="D113" s="42" t="n">
        <v>44288</v>
      </c>
      <c r="E113" s="18" t="n">
        <v>2.667</v>
      </c>
      <c r="F113" s="18" t="n">
        <v>3.3649</v>
      </c>
      <c r="G113" s="18" t="n">
        <v>1000</v>
      </c>
      <c r="H113" s="6" t="s">
        <f>=(F113-E113)*G113</f>
      </c>
      <c r="I113" s="9" t="s">
        <f>=(F113-E113)/E113</f>
      </c>
      <c r="J113" s="7" t="s">
        <f>=MAX(1,DATEDIF(C113,D113,"d")-1)</f>
      </c>
      <c r="K113" s="9" t="s">
        <f>=I113*365/J113</f>
      </c>
    </row>
    <row collapsed="false" customFormat="false" customHeight="false" hidden="false" ht="12.1" outlineLevel="0" r="114">
      <c r="A114" s="17" t="s">
        <v>314</v>
      </c>
      <c r="B114" s="17" t="s">
        <v>569</v>
      </c>
      <c r="C114" s="41" t="n">
        <v>44291</v>
      </c>
      <c r="D114" s="42" t="n">
        <v>44292</v>
      </c>
      <c r="E114" s="18" t="n">
        <v>3.7843</v>
      </c>
      <c r="F114" s="18" t="n">
        <v>2.8086</v>
      </c>
      <c r="G114" s="18" t="n">
        <v>600</v>
      </c>
      <c r="H114" s="6" t="s">
        <f>=(F114-E114)*G114</f>
      </c>
      <c r="I114" s="9" t="s">
        <f>=(F114-E114)/E114</f>
      </c>
      <c r="J114" s="7" t="s">
        <f>=MAX(1,DATEDIF(C114,D114,"d")-1)</f>
      </c>
      <c r="K114" s="9" t="s">
        <f>=I114*365/J114</f>
      </c>
    </row>
    <row collapsed="false" customFormat="false" customHeight="false" hidden="false" ht="12.1" outlineLevel="0" r="115">
      <c r="A115" s="17" t="s">
        <v>315</v>
      </c>
      <c r="B115" s="17" t="s">
        <v>570</v>
      </c>
      <c r="C115" s="41" t="n">
        <v>44293</v>
      </c>
      <c r="D115" s="42" t="n">
        <v>44329</v>
      </c>
      <c r="E115" s="18" t="n">
        <v>848.2021</v>
      </c>
      <c r="F115" s="18" t="n">
        <v>1063.2144</v>
      </c>
      <c r="G115" s="18" t="n">
        <v>1</v>
      </c>
      <c r="H115" s="6" t="s">
        <f>=(F115-E115)*G115</f>
      </c>
      <c r="I115" s="9" t="s">
        <f>=(F115-E115)/E115</f>
      </c>
      <c r="J115" s="7" t="s">
        <f>=MAX(1,DATEDIF(C115,D115,"d")-1)</f>
      </c>
      <c r="K115" s="9" t="s">
        <f>=I115*365/J115</f>
      </c>
    </row>
    <row collapsed="false" customFormat="false" customHeight="false" hidden="false" ht="12.1" outlineLevel="0" r="116">
      <c r="A116" s="17" t="s">
        <v>315</v>
      </c>
      <c r="B116" s="17" t="s">
        <v>570</v>
      </c>
      <c r="C116" s="41" t="n">
        <v>44293</v>
      </c>
      <c r="D116" s="42" t="n">
        <v>44329</v>
      </c>
      <c r="E116" s="18" t="n">
        <v>848.2021</v>
      </c>
      <c r="F116" s="18" t="n">
        <v>1063.2144</v>
      </c>
      <c r="G116" s="18" t="n">
        <v>1</v>
      </c>
      <c r="H116" s="6" t="s">
        <f>=(F116-E116)*G116</f>
      </c>
      <c r="I116" s="9" t="s">
        <f>=(F116-E116)/E116</f>
      </c>
      <c r="J116" s="7" t="s">
        <f>=MAX(1,DATEDIF(C116,D116,"d")-1)</f>
      </c>
      <c r="K116" s="9" t="s">
        <f>=I116*365/J116</f>
      </c>
    </row>
    <row collapsed="false" customFormat="false" customHeight="false" hidden="false" ht="12.1" outlineLevel="0" r="117">
      <c r="A117" s="17" t="s">
        <v>315</v>
      </c>
      <c r="B117" s="17" t="s">
        <v>570</v>
      </c>
      <c r="C117" s="41" t="n">
        <v>44293</v>
      </c>
      <c r="D117" s="42" t="n">
        <v>44329</v>
      </c>
      <c r="E117" s="18" t="n">
        <v>848.2021</v>
      </c>
      <c r="F117" s="18" t="n">
        <v>1063.2144</v>
      </c>
      <c r="G117" s="18" t="n">
        <v>1</v>
      </c>
      <c r="H117" s="6" t="s">
        <f>=(F117-E117)*G117</f>
      </c>
      <c r="I117" s="9" t="s">
        <f>=(F117-E117)/E117</f>
      </c>
      <c r="J117" s="7" t="s">
        <f>=MAX(1,DATEDIF(C117,D117,"d")-1)</f>
      </c>
      <c r="K117" s="9" t="s">
        <f>=I117*365/J117</f>
      </c>
    </row>
    <row collapsed="false" customFormat="false" customHeight="false" hidden="false" ht="12.1" outlineLevel="0" r="118">
      <c r="A118" s="17" t="s">
        <v>315</v>
      </c>
      <c r="B118" s="17" t="s">
        <v>570</v>
      </c>
      <c r="C118" s="41" t="n">
        <v>44293</v>
      </c>
      <c r="D118" s="42" t="n">
        <v>44329</v>
      </c>
      <c r="E118" s="18" t="n">
        <v>848.2021</v>
      </c>
      <c r="F118" s="18" t="n">
        <v>1063.2144</v>
      </c>
      <c r="G118" s="18" t="n">
        <v>1</v>
      </c>
      <c r="H118" s="6" t="s">
        <f>=(F118-E118)*G118</f>
      </c>
      <c r="I118" s="9" t="s">
        <f>=(F118-E118)/E118</f>
      </c>
      <c r="J118" s="7" t="s">
        <f>=MAX(1,DATEDIF(C118,D118,"d")-1)</f>
      </c>
      <c r="K118" s="9" t="s">
        <f>=I118*365/J118</f>
      </c>
    </row>
    <row collapsed="false" customFormat="false" customHeight="false" hidden="false" ht="12.1" outlineLevel="0" r="119">
      <c r="A119" s="17" t="s">
        <v>315</v>
      </c>
      <c r="B119" s="17" t="s">
        <v>570</v>
      </c>
      <c r="C119" s="41" t="n">
        <v>44309</v>
      </c>
      <c r="D119" s="42" t="n">
        <v>44329</v>
      </c>
      <c r="E119" s="18" t="n">
        <v>972.084</v>
      </c>
      <c r="F119" s="18" t="n">
        <v>1063.2144</v>
      </c>
      <c r="G119" s="18" t="n">
        <v>1</v>
      </c>
      <c r="H119" s="6" t="s">
        <f>=(F119-E119)*G119</f>
      </c>
      <c r="I119" s="9" t="s">
        <f>=(F119-E119)/E119</f>
      </c>
      <c r="J119" s="7" t="s">
        <f>=MAX(1,DATEDIF(C119,D119,"d")-1)</f>
      </c>
      <c r="K119" s="9" t="s">
        <f>=I119*365/J119</f>
      </c>
    </row>
    <row collapsed="false" customFormat="false" customHeight="false" hidden="false" ht="12.1" outlineLevel="0" r="120">
      <c r="A120" s="17" t="s">
        <v>315</v>
      </c>
      <c r="B120" s="17" t="s">
        <v>570</v>
      </c>
      <c r="C120" s="41" t="n">
        <v>44309</v>
      </c>
      <c r="D120" s="42" t="n">
        <v>44329</v>
      </c>
      <c r="E120" s="18" t="n">
        <v>972.084</v>
      </c>
      <c r="F120" s="18" t="n">
        <v>1063.2144</v>
      </c>
      <c r="G120" s="18" t="n">
        <v>1</v>
      </c>
      <c r="H120" s="6" t="s">
        <f>=(F120-E120)*G120</f>
      </c>
      <c r="I120" s="9" t="s">
        <f>=(F120-E120)/E120</f>
      </c>
      <c r="J120" s="7" t="s">
        <f>=MAX(1,DATEDIF(C120,D120,"d")-1)</f>
      </c>
      <c r="K120" s="9" t="s">
        <f>=I120*365/J120</f>
      </c>
    </row>
    <row collapsed="false" customFormat="false" customHeight="false" hidden="false" ht="12.1" outlineLevel="0" r="121">
      <c r="A121" s="17" t="s">
        <v>315</v>
      </c>
      <c r="B121" s="17" t="s">
        <v>570</v>
      </c>
      <c r="C121" s="41" t="n">
        <v>44320</v>
      </c>
      <c r="D121" s="42" t="n">
        <v>44329</v>
      </c>
      <c r="E121" s="18" t="n">
        <v>1054.5675</v>
      </c>
      <c r="F121" s="18" t="n">
        <v>1063.2144</v>
      </c>
      <c r="G121" s="18" t="n">
        <v>1</v>
      </c>
      <c r="H121" s="6" t="s">
        <f>=(F121-E121)*G121</f>
      </c>
      <c r="I121" s="9" t="s">
        <f>=(F121-E121)/E121</f>
      </c>
      <c r="J121" s="7" t="s">
        <f>=MAX(1,DATEDIF(C121,D121,"d")-1)</f>
      </c>
      <c r="K121" s="9" t="s">
        <f>=I121*365/J121</f>
      </c>
    </row>
    <row collapsed="false" customFormat="false" customHeight="false" hidden="false" ht="12.1" outlineLevel="0" r="122">
      <c r="A122" s="17" t="s">
        <v>316</v>
      </c>
      <c r="B122" s="17" t="s">
        <v>499</v>
      </c>
      <c r="C122" s="41" t="n">
        <v>44348</v>
      </c>
      <c r="D122" s="42" t="n">
        <v>44354</v>
      </c>
      <c r="E122" s="18" t="n">
        <v>5609.3811</v>
      </c>
      <c r="F122" s="18" t="n">
        <v>5402.3519</v>
      </c>
      <c r="G122" s="18" t="n">
        <v>1</v>
      </c>
      <c r="H122" s="6" t="s">
        <f>=(F122-E122)*G122</f>
      </c>
      <c r="I122" s="9" t="s">
        <f>=(F122-E122)/E122</f>
      </c>
      <c r="J122" s="7" t="s">
        <f>=MAX(1,DATEDIF(C122,D122,"d")-1)</f>
      </c>
      <c r="K122" s="9" t="s">
        <f>=I122*365/J122</f>
      </c>
    </row>
    <row collapsed="false" customFormat="false" customHeight="false" hidden="false" ht="12.1" outlineLevel="0" r="123">
      <c r="A123" s="17" t="s">
        <v>317</v>
      </c>
      <c r="B123" s="17" t="s">
        <v>502</v>
      </c>
      <c r="C123" s="41" t="n">
        <v>44356</v>
      </c>
      <c r="D123" s="42" t="n">
        <v>44369</v>
      </c>
      <c r="E123" s="18" t="n">
        <v>2123.109</v>
      </c>
      <c r="F123" s="18" t="n">
        <v>2145.9419</v>
      </c>
      <c r="G123" s="18" t="n">
        <v>3</v>
      </c>
      <c r="H123" s="6" t="s">
        <f>=(F123-E123)*G123</f>
      </c>
      <c r="I123" s="9" t="s">
        <f>=(F123-E123)/E123</f>
      </c>
      <c r="J123" s="7" t="s">
        <f>=MAX(1,DATEDIF(C123,D123,"d")-1)</f>
      </c>
      <c r="K123" s="9" t="s">
        <f>=I123*365/J123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2025-10-21T19:51:25.00Z</dcterms:created>
  <dc:creator>izi-invest.ru</dc:creator>
  <cp:revision>0</cp:revision>
</cp:coreProperties>
</file>