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<sst xmlns="http://schemas.openxmlformats.org/spreadsheetml/2006/main" count="2757" uniqueCount="386">
  <si>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</si>
  <si>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</si>
  <si>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</si>
  <si>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</si>
  <si>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</si>
  <si>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</si>
  <si>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</si>
  <si>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</si>
  <si>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</si>
  <si>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</si>
  <si>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</si>
  <si>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</si>
  <si>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</si>
  <si>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</si>
  <si>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</si>
  <si>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</si>
  <si>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SNGSP</t>
  </si>
  <si>
    <t>share</t>
  </si>
  <si>
    <t>Сургнфгз-п</t>
  </si>
  <si>
    <t>RUR</t>
  </si>
  <si>
    <t>AMD</t>
  </si>
  <si>
    <t>LRN</t>
  </si>
  <si>
    <t>Stride, Inc.</t>
  </si>
  <si>
    <t>USD</t>
  </si>
  <si>
    <t>BYN</t>
  </si>
  <si>
    <t>SBERP</t>
  </si>
  <si>
    <t>Сбербанк-п</t>
  </si>
  <si>
    <t>CAD</t>
  </si>
  <si>
    <t>SBER</t>
  </si>
  <si>
    <t>Сбербанк</t>
  </si>
  <si>
    <t>CHF</t>
  </si>
  <si>
    <t>GLTR</t>
  </si>
  <si>
    <t>GLTR-гдр</t>
  </si>
  <si>
    <t>CNY</t>
  </si>
  <si>
    <t>T</t>
  </si>
  <si>
    <t>AT&amp;T Inc.</t>
  </si>
  <si>
    <t>EUR</t>
  </si>
  <si>
    <t>YNDX</t>
  </si>
  <si>
    <t>Yandex clA</t>
  </si>
  <si>
    <t>GBP</t>
  </si>
  <si>
    <t>ROSN</t>
  </si>
  <si>
    <t>Роснефть</t>
  </si>
  <si>
    <t>GLD</t>
  </si>
  <si>
    <t>GAZP</t>
  </si>
  <si>
    <t>ГАЗПРОМ ао</t>
  </si>
  <si>
    <t>HKD</t>
  </si>
  <si>
    <t>GTHX</t>
  </si>
  <si>
    <t>G1 Therapeutics, Inc.</t>
  </si>
  <si>
    <t>JPY</t>
  </si>
  <si>
    <t>GTRK</t>
  </si>
  <si>
    <t>ГТМ ао</t>
  </si>
  <si>
    <t>KZT</t>
  </si>
  <si>
    <t>ROLO</t>
  </si>
  <si>
    <t>Русолово</t>
  </si>
  <si>
    <t>MTSS</t>
  </si>
  <si>
    <t>МТС-ао</t>
  </si>
  <si>
    <t>SLV</t>
  </si>
  <si>
    <t>DISCA</t>
  </si>
  <si>
    <t>Discovery, Inc.</t>
  </si>
  <si>
    <t>TRY</t>
  </si>
  <si>
    <t>MOMO</t>
  </si>
  <si>
    <t>Momo Inc</t>
  </si>
  <si>
    <t>UAH</t>
  </si>
  <si>
    <t>LSRG</t>
  </si>
  <si>
    <t>ЛСР ао</t>
  </si>
  <si>
    <t>NLMK</t>
  </si>
  <si>
    <t>НЛМК ао</t>
  </si>
  <si>
    <t>AAL</t>
  </si>
  <si>
    <t>American Airlines Group Inc.</t>
  </si>
  <si>
    <t>CHMF</t>
  </si>
  <si>
    <t>СевСт-ао</t>
  </si>
  <si>
    <t>ZYXI</t>
  </si>
  <si>
    <t>Zynex, Inc.</t>
  </si>
  <si>
    <t>BYND</t>
  </si>
  <si>
    <t>Beyond Meat, Inc.</t>
  </si>
  <si>
    <t>Сумма по акциям:</t>
  </si>
  <si>
    <t>LI</t>
  </si>
  <si>
    <t>etf</t>
  </si>
  <si>
    <t>Li Auto Inc. - American Depositary Shares ETF</t>
  </si>
  <si>
    <t>Сумма по фондам:</t>
  </si>
  <si>
    <t>Доллар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</si>
  <si>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</si>
  <si>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</si>
  <si>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</si>
  <si>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</si>
  <si>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</si>
  <si>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</si>
  <si>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</si>
  <si>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</si>
  <si>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</si>
  <si>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</si>
  <si>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</si>
  <si>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F - Ford Motor Company Common Stock 3шт. по 0.15 USD (данные из БД)</t>
  </si>
  <si>
    <t>Выплата дивидендов Ford Motor-ао/ 3 шт. (данные из сделок)</t>
  </si>
  <si>
    <t>Дивиденд по TATNP - Татнфт 3ап 1шт. по 24.36 RUR (данные из БД)</t>
  </si>
  <si>
    <t>Дивиденд по TATN - Татнфт 3ао 1шт. по 24.36 RUR (данные из БД)</t>
  </si>
  <si>
    <t>Дивиденд по MGNT - Магнит ао 1шт. по 147.19 RUR (данные из БД)</t>
  </si>
  <si>
    <t>Выплата дивидендов Магнит ао/ 1 шт. (данные из сделок)</t>
  </si>
  <si>
    <t>Выплата дивидендов Татнфт 3ао/ 1 шт. (данные из сделок)</t>
  </si>
  <si>
    <t>Выплата дивидендов Татнфт 3ап/ 1 шт. (данные из сделок)</t>
  </si>
  <si>
    <t>Вывод средств</t>
  </si>
  <si>
    <t>Дивиденд по T - AT&amp;T Inc. 2шт. по 0.52 USD (данные из БД)</t>
  </si>
  <si>
    <t>Выплата дивидендов AT&amp;T-ао/ 2 шт. (данные из сделок)</t>
  </si>
  <si>
    <t>Дивиденд по X5 - КЦ ИКС 5 1шт. по 110.47 RUR (данные из БД)</t>
  </si>
  <si>
    <t>Дивиденд по BAC - Bank of America Corporation Common Stock 2шт. по 0.18 USD (данные из БД)</t>
  </si>
  <si>
    <t>Дивиденд по KO - Coca-Cola Company (The) Common Stock 3шт. по 0.41 USD (данные из БД)</t>
  </si>
  <si>
    <t>Выплата дивидендов FIVE-гдр/ 1 шт. (данные из сделок)</t>
  </si>
  <si>
    <t>Дивиденд по MGNT - Магнит ао 1шт. по 157 RUR (данные из БД)</t>
  </si>
  <si>
    <t>Дивиденд по USB - U.S. Bancorp Common Stock 1шт. по 0.42 USD (данные из БД)</t>
  </si>
  <si>
    <t>Дивиденд по TATNP - Татнфт 3ап 2шт. по 1 RUR (данные из БД)</t>
  </si>
  <si>
    <t>Выплата дивидендов Bank of America-ао/ 2 шт. (данные из сделок)</t>
  </si>
  <si>
    <t>Дивиденд по JPM - JP Morgan Chase &amp; Co. Common Stock 1шт. по 0.9 USD (данные из БД)</t>
  </si>
  <si>
    <t>Выплата дивидендов Coca-Cola Co-ао/ 3 шт. (данные из сделок)</t>
  </si>
  <si>
    <t>Дивиденд по T - AT&amp;T Inc. 4шт. по 0.52 USD (данные из БД)</t>
  </si>
  <si>
    <t>Дивиденд по LKOH - ЛУКОЙЛ 1шт. по 350 RUR (данные из БД)</t>
  </si>
  <si>
    <t>Выплата дивидендов Татнфт 3ап/ 2 шт. (данные из сделок)</t>
  </si>
  <si>
    <t>Дивиденд по GAZP - ГАЗПРОМ ао 10шт. по 15.24 RUR (данные из БД)</t>
  </si>
  <si>
    <t>Дивиденд по SNGSP - Сургнфгз-п 100шт. по 0.97 RUR (данные из БД)</t>
  </si>
  <si>
    <t>Выплата дивидендов U.S. Bancorp-ао/ 1 шт. (данные из сделок)</t>
  </si>
  <si>
    <t>Выплата дивидендов ЛУКОЙЛ/ 1 шт. (данные из сделок)</t>
  </si>
  <si>
    <t>Выплата дивидендов ГАЗПРОМ ао/ 10 шт. (данные из сделок)</t>
  </si>
  <si>
    <t>Выплата дивидендов Сургнфгз-п/ 100 шт. (данные из сделок)</t>
  </si>
  <si>
    <t>Выплата дивидендов JPMorgan Chase &amp; Co-ао/ 1 шт. (данные из сделок)</t>
  </si>
  <si>
    <t>Дивиденд по INTC - Intel Corporation 3шт. по 0.33 USD (данные из БД)</t>
  </si>
  <si>
    <t>Выплата дивидендов AT&amp;T-ао/ 4 шт. (данные из сделок)</t>
  </si>
  <si>
    <t>Выплата дивидендов Intel-ао/ 3 шт. (данные из сделок)</t>
  </si>
  <si>
    <t>Дивиденд по SBERP - Сбербанк-п 20шт. по 18.7 RUR (данные из БД)</t>
  </si>
  <si>
    <t>Дивиденд по SBER - Сбербанк 30шт. по 18.7 RUR (данные из БД)</t>
  </si>
  <si>
    <t>Дивиденд по TATNP - Татнфт 3ап 3шт. по 9.94 RUR (данные из БД)</t>
  </si>
  <si>
    <t>Дивиденд по TATN - Татнфт 3ао 2шт. по 9.94 RUR (данные из БД)</t>
  </si>
  <si>
    <t>Выплата дивидендов Сбербанк-п/ 20 шт. (данные из сделок)</t>
  </si>
  <si>
    <t>Выплата дивидендов Сбербанк/ 30 шт. (данные из сделок)</t>
  </si>
  <si>
    <t>Выплата дивидендов Татнфт 3ап/ 3 шт. (данные из сделок)</t>
  </si>
  <si>
    <t>Выплата дивидендов Татнфт 3ао/ 2 шт. (данные из сделок)</t>
  </si>
  <si>
    <t>Дивиденд по LKOH - ЛУКОЙЛ 1шт. по 46 RUR (данные из БД)</t>
  </si>
  <si>
    <t>Дивиденд по MGNT - Магнит ао 1шт. по 245.31 RUR (данные из БД)</t>
  </si>
  <si>
    <t>Дивиденд по INTC - Intel Corporation 3шт. по 0.35 USD (данные из БД)</t>
  </si>
  <si>
    <t>Дивиденд по KO - Coca-Cola Company (The) Common Stock 3шт. по 0.42 USD (данные из БД)</t>
  </si>
  <si>
    <t>Дивиденд по T - Т-Техно ао 1шт. по 18.53 RUR (данные из БД)</t>
  </si>
  <si>
    <t>Выплата дивидендов TCS Group Holding PLC GDR/ 1 шт. (данные из сделок)</t>
  </si>
  <si>
    <t>Дивиденд по MOMO - Momo Inc 3шт. по 0.64 USD (данные из БД)</t>
  </si>
  <si>
    <t>Дивиденд по GLTR - GLTR-гдр 20шт. по 28 RUR (данные из БД)</t>
  </si>
  <si>
    <t>Выплата дивидендов Momo ADR Lev3/ 3 шт. (данные из сделок)</t>
  </si>
  <si>
    <t>Дивиденд по LSRG - ЛСР ао 2шт. по 39 RUR (данные из БД)</t>
  </si>
  <si>
    <t>Дивиденд по NLMK - НЛМК ао 10шт. по 7.25 RUR (данные из БД)</t>
  </si>
  <si>
    <t>Выплата дивидендов GLTR-гдр/ 20 шт. (данные из сделок)</t>
  </si>
  <si>
    <t>Дивиденд по SBER - Сбербанк 40шт. по 18.7 RUR (данные из БД)</t>
  </si>
  <si>
    <t>Дивиденд по SBERP - Сбербанк-п 40шт. по 18.7 RUR (данные из БД)</t>
  </si>
  <si>
    <t>Дивиденд по PIKK - ПИК ао 2шт. по 22.51 RUR (данные из БД)</t>
  </si>
  <si>
    <t>Дивиденд по PIKK - ПИК ао 2шт. по 22.92 RUR (данные из БД)</t>
  </si>
  <si>
    <t>Выплата дивидендов ЛСР ао/ 2 шт. (данные из сделок)</t>
  </si>
  <si>
    <t>Выплата дивидендов НЛМК ао/ 10 шт. (данные из сделок)</t>
  </si>
  <si>
    <t>Выплата дивидендов Сбербанк-п/ 40 шт. (данные из сделок)</t>
  </si>
  <si>
    <t>Выплата дивидендов ПИК ао/ 2 шт. (данные из сделок)</t>
  </si>
  <si>
    <t>Выплата дивидендов Сбербанк/ 40 шт. (данные из сделок)</t>
  </si>
  <si>
    <t>Дивиденд по CHMF - СевСт-ао 1шт. по 46.77 RUR (данные из БД)</t>
  </si>
  <si>
    <t>Дивиденд по CHMF - СевСт-ао 1шт. по 36.27 RUR (данные из БД)</t>
  </si>
  <si>
    <t>Дивиденд по ROSN - Роснефть 10шт. по 6.94 RUR (данные из БД)</t>
  </si>
  <si>
    <t>Дивиденд по NLMK - НЛМК ао 10шт. по 7.71 RUR (данные из БД)</t>
  </si>
  <si>
    <t>Дивиденд по MTSS - МТС-ао 10шт. по 26.51 RUR (данные из БД)</t>
  </si>
  <si>
    <t>Дивиденд по GAZP - ГАЗПРОМ ао 30шт. по 12.55 RUR (данные из БД)</t>
  </si>
  <si>
    <t>Дивиденд по SNGSP - Сургнфгз-п 500шт. по 6.72 RUR (данные из БД)</t>
  </si>
  <si>
    <t>Дивиденд по CHMF - СевСт-ао 1шт. по 84.45 RUR (данные из БД)</t>
  </si>
  <si>
    <t>Дивиденд по GLTR - GLTR-гдр 20шт. по 22.5 RUR (данные из БД)</t>
  </si>
  <si>
    <t>Дивиденд по NLMK - НЛМК ао 10шт. по 13.62 RUR (данные из БД)</t>
  </si>
  <si>
    <t>Дивиденд по ROSN - Роснефть 10шт. по 18.03 RUR (данные из БД)</t>
  </si>
  <si>
    <t>Дивиденд по MTSS - МТС-ао 10шт. по 10.55 RUR (данные из БД)</t>
  </si>
  <si>
    <t>Дивиденд по NLMK - НЛМК ао 10шт. по 13.33 RUR (данные из БД)</t>
  </si>
  <si>
    <t>Дивиденд по CHMF - СевСт-ао 1шт. по 85.93 RUR (данные из БД)</t>
  </si>
  <si>
    <t>Дивиденд по ZYXI - Zynex, Inc. 6шт. по 0.1 USD (данные из БД)</t>
  </si>
  <si>
    <t>Дивиденд по T - AT&amp;T Inc. 4шт. по 0.28 USD (данные из БД)</t>
  </si>
  <si>
    <t>Дивиденд по ROSN - Роснефть 10шт. по 23.63 RUR (данные из БД)</t>
  </si>
  <si>
    <t>Дивиденд по MTSS - МТС-ао 10шт. по 33.85 RUR (данные из БД)</t>
  </si>
  <si>
    <t>Дивиденд по SNGSP - Сургнфгз-п 500шт. по 4.73 RUR (данные из БД)</t>
  </si>
  <si>
    <t>Дивиденд по GAZP - ГАЗПРОМ ао 30шт. по 51.03 RUR (данные из БД)</t>
  </si>
  <si>
    <t>Дивиденд по ROSN - Роснефть 10шт. по 20.39 RUR (данные из БД)</t>
  </si>
  <si>
    <t>Дивиденд по MOMO - Momo Inc 3шт. по 0.72 USD (данные из БД)</t>
  </si>
  <si>
    <t>Дивиденд по SBERP - Сбербанк-п 40шт. по 25 RUR (данные из БД)</t>
  </si>
  <si>
    <t>Дивиденд по SBER - Сбербанк 40шт. по 25 RUR (данные из БД)</t>
  </si>
  <si>
    <t>Дивиденд по MTSS - МТС-ао 10шт. по 34.29 RUR (данные из БД)</t>
  </si>
  <si>
    <t>Дивиденд по LSRG - ЛСР ао 2шт. по 78 RUR (данные из БД)</t>
  </si>
  <si>
    <t>Дивиденд по ROSN - Роснефть 10шт. по 17.97 RUR (данные из БД)</t>
  </si>
  <si>
    <t>Дивиденд по SNGSP - Сургнфгз-п 500шт. по 0.8 RUR (данные из БД)</t>
  </si>
  <si>
    <t>Дивиденд по ROSN - Роснефть 10шт. по 30.77 RUR (данные из БД)</t>
  </si>
  <si>
    <t>Дивиденд по MOMO - Momo Inc 3шт. по 0.54 USD (данные из БД)</t>
  </si>
  <si>
    <t>Дивиденд по LSRG - ЛСР ао 2шт. по 100 RUR (данные из БД)</t>
  </si>
  <si>
    <t>Дивиденд по NLMK - НЛМК ао 10шт. по 25.43 RUR (данные из БД)</t>
  </si>
  <si>
    <t>Дивиденд по CHMF - СевСт-ао 1шт. по 38.3 RUR (данные из БД)</t>
  </si>
  <si>
    <t>Дивиденд по CHMF - СевСт-ао 1шт. по 191.51 RUR (данные из БД)</t>
  </si>
  <si>
    <t>Дивиденд по ROSN - Роснефть 10шт. по 29.01 RUR (данные из БД)</t>
  </si>
  <si>
    <t>Дивиденд по SBER - Сбербанк 40шт. по 33.3 RUR (данные из БД)</t>
  </si>
  <si>
    <t>Дивиденд по SBERP - Сбербанк-п 40шт. по 33.3 RUR (данные из БД)</t>
  </si>
  <si>
    <t>Дивиденд по MTSS - МТС-ао 10шт. по 35 RUR (данные из БД)</t>
  </si>
  <si>
    <t>Дивиденд по SNGSP - Сургнфгз-п 500шт. по 12.29 RUR (данные из БД)</t>
  </si>
  <si>
    <t>Дивиденд по CHMF - СевСт-ао 1шт. по 31.06 RUR (данные из БД)</t>
  </si>
  <si>
    <t>Дивиденд по YNDX - Yandex clA 1шт. по 80 RUR (данные из БД)</t>
  </si>
  <si>
    <t>Дивиденд по CHMF - СевСт-ао 1шт. по 49.06 RUR (данные из БД)</t>
  </si>
  <si>
    <t>Дивиденд по ROSN - Роснефть 10шт. по 36.47 RUR (данные из БД)</t>
  </si>
  <si>
    <t>Дивиденд по MOMO - Momo Inc 3шт. по 0.3 USD (данные из БД)</t>
  </si>
  <si>
    <t>Дивиденд по SNGSP - Сургнфгз-п 500шт. по 8.5 RUR (данные из БД)</t>
  </si>
  <si>
    <t>Дивиденд по SBERP - Сбербанк-п 40шт. по 34.84 RUR (данные из БД)</t>
  </si>
  <si>
    <t>Дивиденд по SBER - Сбербанк 40шт. по 34.84 RUR (данные из БД)</t>
  </si>
  <si>
    <t>Дивиденд по ROSN - Роснефть 10шт. по 14.68 RUR (данные из БД)</t>
  </si>
  <si>
    <t>Дивиденд по ROSN - Роснефть 10шт. по 11.56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</si>
  <si>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</si>
  <si>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</si>
  <si>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</si>
  <si>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</si>
  <si>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</si>
  <si>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</si>
  <si>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</si>
  <si>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</si>
  <si>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</si>
  <si>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F</t>
  </si>
  <si>
    <t>X5</t>
  </si>
  <si>
    <t>PMSBP</t>
  </si>
  <si>
    <t>MGNT</t>
  </si>
  <si>
    <t>TATN</t>
  </si>
  <si>
    <t>TATNP</t>
  </si>
  <si>
    <t>MOEX</t>
  </si>
  <si>
    <t>LKOH</t>
  </si>
  <si>
    <t>BAC</t>
  </si>
  <si>
    <t>INTC</t>
  </si>
  <si>
    <t>JPM</t>
  </si>
  <si>
    <t>USB</t>
  </si>
  <si>
    <t>KO</t>
  </si>
  <si>
    <t>FXIT</t>
  </si>
  <si>
    <t>FXCN</t>
  </si>
  <si>
    <t>MRKP</t>
  </si>
  <si>
    <t>EHTH</t>
  </si>
  <si>
    <t>NOK</t>
  </si>
  <si>
    <t>PIKK</t>
  </si>
  <si>
    <t>SPCE</t>
  </si>
  <si>
    <t>SNGSP
Сургнфгз-п</t>
  </si>
  <si>
    <t>LRN
Stride, Inc.</t>
  </si>
  <si>
    <t>SBERP
Сбербанк-п</t>
  </si>
  <si>
    <t>SBER
Сбербанк</t>
  </si>
  <si>
    <t>GLTR
GLTR-гдр</t>
  </si>
  <si>
    <t>T
AT&amp;T Inc.</t>
  </si>
  <si>
    <t>YNDX
Yandex clA</t>
  </si>
  <si>
    <t>ROSN
Роснефть</t>
  </si>
  <si>
    <t>GAZP
ГАЗПРОМ ао</t>
  </si>
  <si>
    <t>GTHX
G1 Therapeutics, Inc.</t>
  </si>
  <si>
    <t>GTRK
ГТМ ао</t>
  </si>
  <si>
    <t>ROLO
Русолово</t>
  </si>
  <si>
    <t>MTSS
МТС-ао</t>
  </si>
  <si>
    <t>DISCA
Discovery, Inc.</t>
  </si>
  <si>
    <t>MOMO
Momo Inc</t>
  </si>
  <si>
    <t>LSRG
ЛСР ао</t>
  </si>
  <si>
    <t>NLMK
НЛМК ао</t>
  </si>
  <si>
    <t>AAL
American Airlines Group Inc.</t>
  </si>
  <si>
    <t>CHMF
СевСт-ао</t>
  </si>
  <si>
    <t>ZYXI
Zynex, Inc.</t>
  </si>
  <si>
    <t>BYND
Beyond Meat, Inc.</t>
  </si>
  <si>
    <t>LI
Li Auto Inc. - American Depositary Shares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</si>
  <si>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</si>
  <si>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</si>
  <si>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</si>
  <si>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</si>
  <si>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</si>
  <si>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</si>
  <si>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</si>
  <si>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Ford Motor Company Common Stock</t>
  </si>
  <si>
    <t>input</t>
  </si>
  <si>
    <t>Сбербанк России ПАО ап</t>
  </si>
  <si>
    <t>"Газпром" (ПАО) ао</t>
  </si>
  <si>
    <t>commission</t>
  </si>
  <si>
    <t>Комиссия по тарифу</t>
  </si>
  <si>
    <t>ГДР X5 RetailGroup N.V.ORD SHS</t>
  </si>
  <si>
    <t>"Пермэнергосбыт" ПАО ап</t>
  </si>
  <si>
    <t>"Магнит" ПАО ао</t>
  </si>
  <si>
    <t>Сбербанк России ПАО ао</t>
  </si>
  <si>
    <t>ПАО "Татнефть" ао</t>
  </si>
  <si>
    <t>ПАО "Татнефть" ап 3 вып.</t>
  </si>
  <si>
    <t>dohod</t>
  </si>
  <si>
    <t>Выплата дивидендов Ford Motor-ао/ 3 шт.</t>
  </si>
  <si>
    <t>nalog</t>
  </si>
  <si>
    <t>Налог (дивиденды) Магнит ао/ 1 шт.</t>
  </si>
  <si>
    <t>Выплата дивидендов Магнит ао/ 1 шт.</t>
  </si>
  <si>
    <t>Налог (дивиденды) Татнфт 3ао/ 1 шт.</t>
  </si>
  <si>
    <t>Выплата дивидендов Татнфт 3ао/ 1 шт.</t>
  </si>
  <si>
    <t>Налог (дивиденды) Татнфт 3ап/ 1 шт.</t>
  </si>
  <si>
    <t>Выплата дивидендов Татнфт 3ап/ 1 шт.</t>
  </si>
  <si>
    <t>Мобильные ТелеСистемы ПАО ао</t>
  </si>
  <si>
    <t>ПАО "НЛМК" ао</t>
  </si>
  <si>
    <t>ПАО Московская Биржа</t>
  </si>
  <si>
    <t>НК ЛУКОЙЛ (ПАО) - ао</t>
  </si>
  <si>
    <t>output</t>
  </si>
  <si>
    <t>Bank of America Corporation Common Stock</t>
  </si>
  <si>
    <t>Выплата дивидендов AT&amp;T-ао/ 2 шт.</t>
  </si>
  <si>
    <t>Сургутнефтегаз ПАО ап</t>
  </si>
  <si>
    <t>Intel Corporation</t>
  </si>
  <si>
    <t>JP Morgan Chase &amp; Co. Common Stock</t>
  </si>
  <si>
    <t>U.S. Bancorp Common Stock</t>
  </si>
  <si>
    <t>Coca-Cola Company (The) Common Stock</t>
  </si>
  <si>
    <t>Выплата дивидендов FIVE-гдр/ 1 шт.</t>
  </si>
  <si>
    <t>Выплата дивидендов Bank of America-ао/ 2 шт.</t>
  </si>
  <si>
    <t>Выплата дивидендов Coca-Cola Co-ао/ 3 шт.</t>
  </si>
  <si>
    <t>Выплата дивидендов Татнфт 3ап/ 2 шт.</t>
  </si>
  <si>
    <t>Выплата дивидендов U.S. Bancorp-ао/ 1 шт.</t>
  </si>
  <si>
    <t>Налог (дивиденды) ЛУКОЙЛ/ 1 шт.</t>
  </si>
  <si>
    <t>Выплата дивидендов ЛУКОЙЛ/ 1 шт.</t>
  </si>
  <si>
    <t>Налог (дивиденды) ГАЗПРОМ ао/ 10 шт.</t>
  </si>
  <si>
    <t>Выплата дивидендов ГАЗПРОМ ао/ 10 шт.</t>
  </si>
  <si>
    <t>Налог (дивиденды) Сургнфгз-п/ 100 шт.</t>
  </si>
  <si>
    <t>Выплата дивидендов Сургнфгз-п/ 100 шт.</t>
  </si>
  <si>
    <t>Выплата дивидендов JPMorgan Chase &amp; Co-ао/ 1 шт.</t>
  </si>
  <si>
    <t>Выплата дивидендов AT&amp;T-ао/ 4 шт.</t>
  </si>
  <si>
    <t>PLLC Yandex N.V. class A shs</t>
  </si>
  <si>
    <t>FinEx USA IT UCITS ETF</t>
  </si>
  <si>
    <t>FINEX CHINA UCITS ETF</t>
  </si>
  <si>
    <t>МРСК Центр. и Приволж. ао</t>
  </si>
  <si>
    <t>Выплата дивидендов Intel-ао/ 3 шт.</t>
  </si>
  <si>
    <t>Налог (дивиденды) Сбербанк-п/ 20 шт.</t>
  </si>
  <si>
    <t>Выплата дивидендов Сбербанк-п/ 20 шт.</t>
  </si>
  <si>
    <t>Налог (дивиденды) Сбербанк/ 30 шт.</t>
  </si>
  <si>
    <t>Выплата дивидендов Сбербанк/ 30 шт.</t>
  </si>
  <si>
    <t>Налог (дивиденды) Татнфт 3ап/ 3 шт.</t>
  </si>
  <si>
    <t>Выплата дивидендов Татнфт 3ап/ 3 шт.</t>
  </si>
  <si>
    <t>Налог (дивиденды) Татнфт 3ао/ 2 шт.</t>
  </si>
  <si>
    <t>Выплата дивидендов Татнфт 3ао/ 2 шт.</t>
  </si>
  <si>
    <t>ПАО "ГТМ" ао</t>
  </si>
  <si>
    <t>Налог</t>
  </si>
  <si>
    <t>eHealth, Inc.</t>
  </si>
  <si>
    <t>Nokia Corporation Sponsored American Depositary Shares</t>
  </si>
  <si>
    <t>ГДР TCS Group Holding ORD SHS</t>
  </si>
  <si>
    <t>ПИК СЗ (ПАО) ао</t>
  </si>
  <si>
    <t>Группа ЛСР ПАО ао</t>
  </si>
  <si>
    <t>ПАО НК Роснефть</t>
  </si>
  <si>
    <t>"Русолово" ПАО ао</t>
  </si>
  <si>
    <t>ГДР Globaltrans Invest ORD SHS</t>
  </si>
  <si>
    <t>Virgin Galactic Holdings, Inc. Common Stock</t>
  </si>
  <si>
    <t>Выплата дивидендов TCS Group Holding PLC GDR/ 1 шт.</t>
  </si>
  <si>
    <t>Северсталь (ПАО)ао</t>
  </si>
  <si>
    <t>Выплата дивидендов Momo ADR Lev3/ 3 шт.</t>
  </si>
  <si>
    <t>Выплата дивидендов GLTR-гдр/ 20 шт.</t>
  </si>
  <si>
    <t>Налог (дивиденды) ЛСР ао/ 2 шт.</t>
  </si>
  <si>
    <t>Выплата дивидендов ЛСР ао/ 2 шт.</t>
  </si>
  <si>
    <t>Налог (дивиденды) НЛМК ао/ 10 шт.</t>
  </si>
  <si>
    <t>Выплата дивидендов НЛМК ао/ 10 шт.</t>
  </si>
  <si>
    <t>Налог (дивиденды) Сбербанк-п/ 40 шт.</t>
  </si>
  <si>
    <t>Выплата дивидендов Сбербанк-п/ 40 шт.</t>
  </si>
  <si>
    <t>Налог (дивиденды) ПИК ао/ 2 шт.</t>
  </si>
  <si>
    <t>Выплата дивидендов ПИК ао/ 2 шт.</t>
  </si>
  <si>
    <t>Налог (дивиденды) Сбербанк/ 40 шт.</t>
  </si>
  <si>
    <t>Выплата дивидендов Сбербанк/ 40 шт.</t>
  </si>
  <si>
    <t>K12 Inc Common Stock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</si>
  <si>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</si>
  <si>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</si>
  <si>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</si>
  <si>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</si>
  <si>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</si>
  <si>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</si>
  <si>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</si>
  <si>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</si>
  <si>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</si>
  <si>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</si>
  <si>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Тинькоффф</t>
  </si>
  <si>
    <t>Татнфт 3ап</t>
  </si>
  <si>
    <t>Татнфт 3ао</t>
  </si>
  <si>
    <t>Магнит ао</t>
  </si>
  <si>
    <t>КЦ ИКС 5</t>
  </si>
  <si>
    <t>ЛУКОЙЛ</t>
  </si>
  <si>
    <t>Т-Техно ао</t>
  </si>
  <si>
    <t>ПИК 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</si>
  <si>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</si>
  <si>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</si>
  <si>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</si>
  <si>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</si>
  <si>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</si>
  <si>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</si>
  <si>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</si>
  <si>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</si>
  <si>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</si>
  <si>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</si>
  <si>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</si>
  <si>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</si>
  <si>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</si>
  <si>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</si>
  <si>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</si>
  <si>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</si>
  <si>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ПермьЭнС-п</t>
  </si>
  <si>
    <t>МосБиржа</t>
  </si>
  <si>
    <t>iFXIT ETF</t>
  </si>
  <si>
    <t>FXCN ETF</t>
  </si>
  <si>
    <t>РСетиЦП ао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</si>
</sst>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500</v>
      </c>
      <c r="F2" s="6" t="n">
        <v>42.17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0.1742</v>
      </c>
      <c r="L2" s="6" t="n">
        <v>40.54</v>
      </c>
      <c r="M2" s="17" t="n">
        <v>13.5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2</v>
      </c>
      <c r="F3" s="6" t="n">
        <v>82.84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0.4509</v>
      </c>
      <c r="L3" s="6" t="n">
        <v>2027.68</v>
      </c>
      <c r="M3" s="17" t="n">
        <v>8.14</v>
      </c>
      <c r="N3" s="16"/>
      <c r="O3" s="16" t="s">
        <v>24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19</v>
      </c>
      <c r="E4" s="7" t="n">
        <v>40</v>
      </c>
      <c r="F4" s="6" t="n">
        <v>315.84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0.1504</v>
      </c>
      <c r="L4" s="6" t="n">
        <v>225.59</v>
      </c>
      <c r="M4" s="17" t="n">
        <v>8.09</v>
      </c>
      <c r="N4" s="16"/>
      <c r="O4" s="16" t="s">
        <v>27</v>
      </c>
      <c r="P4" s="17" t="n">
        <v>56.101089101674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40</v>
      </c>
      <c r="F5" s="6" t="n">
        <v>316.15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0.1423</v>
      </c>
      <c r="L5" s="6" t="n">
        <v>233.17</v>
      </c>
      <c r="M5" s="17" t="n">
        <v>8.09</v>
      </c>
      <c r="N5" s="16"/>
      <c r="O5" s="16" t="s">
        <v>30</v>
      </c>
      <c r="P5" s="17" t="n">
        <v>98.9836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20</v>
      </c>
      <c r="F6" s="6" t="n">
        <v>519.25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0.0261</v>
      </c>
      <c r="L6" s="6" t="n">
        <v>507.62</v>
      </c>
      <c r="M6" s="17" t="n">
        <v>6.65</v>
      </c>
      <c r="N6" s="16"/>
      <c r="O6" s="16" t="s">
        <v>33</v>
      </c>
      <c r="P6" s="17" t="n">
        <v>11.0929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23</v>
      </c>
      <c r="E7" s="7" t="n">
        <v>4</v>
      </c>
      <c r="F7" s="6" t="n">
        <v>28.35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0.047</v>
      </c>
      <c r="L7" s="6" t="n">
        <v>2251.5</v>
      </c>
      <c r="M7" s="17" t="n">
        <v>5.57</v>
      </c>
      <c r="N7" s="16"/>
      <c r="O7" s="16" t="s">
        <v>36</v>
      </c>
      <c r="P7" s="17" t="n">
        <v>90.2833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1</v>
      </c>
      <c r="F8" s="6" t="n">
        <v>4071.2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-0.039</v>
      </c>
      <c r="L8" s="6" t="n">
        <v>5158.43</v>
      </c>
      <c r="M8" s="17" t="n">
        <v>2.61</v>
      </c>
      <c r="N8" s="16"/>
      <c r="O8" s="16" t="s">
        <v>39</v>
      </c>
      <c r="P8" s="17" t="n">
        <v>103.262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19</v>
      </c>
      <c r="E9" s="7" t="n">
        <v>10</v>
      </c>
      <c r="F9" s="6" t="n">
        <v>390.7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0.0123</v>
      </c>
      <c r="L9" s="6" t="n">
        <v>570.71</v>
      </c>
      <c r="M9" s="17" t="n">
        <v>2.5</v>
      </c>
      <c r="N9" s="16"/>
      <c r="O9" s="16" t="s">
        <v>42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30</v>
      </c>
      <c r="F10" s="6" t="n">
        <v>126.89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-0.0019</v>
      </c>
      <c r="L10" s="6" t="n">
        <v>179.84</v>
      </c>
      <c r="M10" s="17" t="n">
        <v>2.44</v>
      </c>
      <c r="N10" s="16"/>
      <c r="O10" s="16" t="s">
        <v>45</v>
      </c>
      <c r="P10" s="17" t="n">
        <v>9.8375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23</v>
      </c>
      <c r="E11" s="7" t="n">
        <v>5</v>
      </c>
      <c r="F11" s="6" t="n">
        <v>7.15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-0.207</v>
      </c>
      <c r="L11" s="6" t="n">
        <v>1743.38</v>
      </c>
      <c r="M11" s="17" t="n">
        <v>1.76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19</v>
      </c>
      <c r="E12" s="7" t="n">
        <v>20</v>
      </c>
      <c r="F12" s="6" t="n">
        <v>125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0.2538</v>
      </c>
      <c r="L12" s="6" t="n">
        <v>39.52</v>
      </c>
      <c r="M12" s="17" t="n">
        <v>1.6</v>
      </c>
      <c r="N12" s="16"/>
      <c r="O12" s="16" t="s">
        <v>51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4000</v>
      </c>
      <c r="F13" s="6" t="n">
        <v>0.583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-0.0899</v>
      </c>
      <c r="L13" s="6" t="n">
        <v>1.05</v>
      </c>
      <c r="M13" s="17" t="n">
        <v>1.49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10</v>
      </c>
      <c r="F14" s="6" t="n">
        <v>233.1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0.1024</v>
      </c>
      <c r="L14" s="6" t="n">
        <v>316.5</v>
      </c>
      <c r="M14" s="17" t="n">
        <v>1.49</v>
      </c>
      <c r="N14" s="16"/>
      <c r="O14" s="16" t="s">
        <v>56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23</v>
      </c>
      <c r="E15" s="7" t="n">
        <v>1</v>
      </c>
      <c r="F15" s="6" t="n">
        <v>24.43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-0.048</v>
      </c>
      <c r="L15" s="6" t="n">
        <v>2432.07</v>
      </c>
      <c r="M15" s="17" t="n">
        <v>1.2</v>
      </c>
      <c r="N15" s="16"/>
      <c r="O15" s="16" t="s">
        <v>59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23</v>
      </c>
      <c r="E16" s="7" t="n">
        <v>3</v>
      </c>
      <c r="F16" s="6" t="n">
        <v>6.65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-0.1032</v>
      </c>
      <c r="L16" s="6" t="n">
        <v>1163.28</v>
      </c>
      <c r="M16" s="17" t="n">
        <v>0.98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2</v>
      </c>
      <c r="F17" s="6" t="n">
        <v>704.4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0.0423</v>
      </c>
      <c r="L17" s="6" t="n">
        <v>837.81</v>
      </c>
      <c r="M17" s="17" t="n">
        <v>0.9</v>
      </c>
      <c r="N17" s="16"/>
      <c r="O17" s="16" t="s">
        <v>23</v>
      </c>
      <c r="P17" s="17" t="n">
        <v>76.7519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10</v>
      </c>
      <c r="F18" s="6" t="n">
        <v>109.92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-0.0438</v>
      </c>
      <c r="L18" s="6" t="n">
        <v>218.88</v>
      </c>
      <c r="M18" s="17" t="n">
        <v>0.7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23</v>
      </c>
      <c r="E19" s="7" t="n">
        <v>1</v>
      </c>
      <c r="F19" s="6" t="n">
        <v>13.15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-0.0838</v>
      </c>
      <c r="L19" s="6" t="n">
        <v>1681.82</v>
      </c>
      <c r="M19" s="17" t="n">
        <v>0.65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</v>
      </c>
      <c r="F20" s="6" t="n">
        <v>952.8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-0.0381</v>
      </c>
      <c r="L20" s="6" t="n">
        <v>1759.46</v>
      </c>
      <c r="M20" s="17" t="n">
        <v>0.61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23</v>
      </c>
      <c r="E21" s="7" t="n">
        <v>6</v>
      </c>
      <c r="F21" s="6" t="n">
        <v>0.125</v>
      </c>
      <c r="G21" s="17" t="n">
        <v>0</v>
      </c>
      <c r="H21" s="6" t="n">
        <v>0</v>
      </c>
      <c r="I21" s="16"/>
      <c r="J21" s="6" t="s">
        <f>=E21*F21*Портфель!$Q$17</f>
      </c>
      <c r="K21" s="9" t="n">
        <v>-0.6129</v>
      </c>
      <c r="L21" s="6" t="n">
        <v>1109.84</v>
      </c>
      <c r="M21" s="17" t="n">
        <v>0.04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23</v>
      </c>
      <c r="E22" s="7" t="n">
        <v>1</v>
      </c>
      <c r="F22" s="6" t="n">
        <v>0.724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-0.21</v>
      </c>
      <c r="L22" s="6" t="n">
        <v>10047.95</v>
      </c>
      <c r="M22" s="17" t="n">
        <v>0.04</v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75</v>
      </c>
      <c r="I23" s="4"/>
      <c r="J23" s="5" t="s">
        <f>=SUM(J2:J22)</f>
      </c>
      <c r="K23" s="4"/>
      <c r="L23" s="4"/>
      <c r="M23" s="10" t="s">
        <f>=J23/J29</f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76</v>
      </c>
      <c r="B24" s="16" t="s">
        <v>77</v>
      </c>
      <c r="C24" s="16" t="s">
        <v>78</v>
      </c>
      <c r="D24" s="16" t="s">
        <v>23</v>
      </c>
      <c r="E24" s="7" t="n">
        <v>2</v>
      </c>
      <c r="F24" s="6" t="n">
        <v>18.67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-0.039</v>
      </c>
      <c r="L24" s="6" t="n">
        <v>1757.79</v>
      </c>
      <c r="M24" s="17" t="n">
        <v>1.83</v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79</v>
      </c>
      <c r="I25" s="4"/>
      <c r="J25" s="5" t="s">
        <f>=SUM(J24:J24)</f>
      </c>
      <c r="K25" s="4"/>
      <c r="L25" s="4"/>
      <c r="M25" s="10" t="s">
        <f>=J25/J29</f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23</v>
      </c>
      <c r="B26" s="16" t="s">
        <v>3</v>
      </c>
      <c r="C26" s="16" t="s">
        <v>80</v>
      </c>
      <c r="D26" s="16" t="s">
        <v>19</v>
      </c>
      <c r="E26" s="7" t="n">
        <v>439.88</v>
      </c>
      <c r="F26" s="6" t="n">
        <v>76.7519</v>
      </c>
      <c r="G26" s="17" t="n">
        <v>0</v>
      </c>
      <c r="H26" s="6" t="n">
        <v>0</v>
      </c>
      <c r="I26" s="16"/>
      <c r="J26" s="6" t="s">
        <f>=E26*F26</f>
      </c>
      <c r="K26" s="17"/>
      <c r="L26" s="6"/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 t="s">
        <v>19</v>
      </c>
      <c r="B27" s="16" t="s">
        <v>3</v>
      </c>
      <c r="C27" s="16" t="s">
        <v>81</v>
      </c>
      <c r="D27" s="16" t="s">
        <v>19</v>
      </c>
      <c r="E27" s="7" t="n">
        <v>11764.37</v>
      </c>
      <c r="F27" s="6" t="n">
        <v>1</v>
      </c>
      <c r="G27" s="17" t="n">
        <v>0</v>
      </c>
      <c r="H27" s="6" t="n">
        <v>0</v>
      </c>
      <c r="I27" s="16"/>
      <c r="J27" s="6" t="s">
        <f>=E27*F27</f>
      </c>
      <c r="K27" s="17"/>
      <c r="L27" s="6"/>
      <c r="M27" s="17"/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82</v>
      </c>
      <c r="I28" s="4"/>
      <c r="J28" s="5" t="s">
        <f>=SUM(J26:J27)</f>
      </c>
      <c r="K28" s="4"/>
      <c r="L28" s="4"/>
      <c r="M28" s="10" t="s">
        <f>=J28/J29</f>
      </c>
      <c r="N28" s="16"/>
      <c r="O28" s="16"/>
      <c r="P28" s="17"/>
      <c r="Q28" s="17"/>
    </row>
    <row collapsed="false" customFormat="false" customHeight="false" hidden="false" ht="12.1" outlineLevel="0" r="29">
      <c r="A29" s="16"/>
      <c r="B29" s="16"/>
      <c r="C29" s="16"/>
      <c r="D29" s="16"/>
      <c r="E29" s="7"/>
      <c r="F29" s="6"/>
      <c r="G29" s="4"/>
      <c r="H29" s="4" t="s">
        <v>83</v>
      </c>
      <c r="I29" s="4"/>
      <c r="J29" s="5" t="s">
        <f>=J23+J25+J28</f>
      </c>
      <c r="K29" s="17"/>
      <c r="L29" s="6"/>
      <c r="M29" s="17"/>
      <c r="N29" s="16"/>
      <c r="O29" s="16"/>
      <c r="P29" s="17"/>
      <c r="Q29" s="17"/>
    </row>
  </sheetData>
  <mergeCells>
    <mergeCell ref="H23:I23"/>
    <mergeCell ref="H25:I25"/>
    <mergeCell ref="H28:I2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84</v>
      </c>
      <c r="B1" s="18" t="s">
        <v>9</v>
      </c>
      <c r="C1" s="18" t="s">
        <v>85</v>
      </c>
      <c r="D1" s="18" t="s">
        <v>86</v>
      </c>
      <c r="E1" s="18" t="s">
        <v>87</v>
      </c>
      <c r="F1" s="18" t="s">
        <v>88</v>
      </c>
      <c r="G1" s="18" t="s">
        <v>89</v>
      </c>
      <c r="H1" s="18" t="s">
        <v>90</v>
      </c>
    </row>
    <row collapsed="false" customFormat="false" customHeight="false" hidden="false" ht="12.1" outlineLevel="0" r="2">
      <c r="A2" s="13" t="n">
        <v>43717.512546296</v>
      </c>
      <c r="B2" s="6" t="n">
        <v>1962.123513</v>
      </c>
      <c r="C2" s="16" t="s">
        <v>91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43717.519606481</v>
      </c>
      <c r="B3" s="6" t="n">
        <v>2352.04</v>
      </c>
      <c r="C3" s="16" t="s">
        <v>91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43717.533680556</v>
      </c>
      <c r="B4" s="6" t="n">
        <v>2017.04</v>
      </c>
      <c r="C4" s="16" t="s">
        <v>91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43738.472222222</v>
      </c>
      <c r="B5" s="6" t="n">
        <v>2332.69</v>
      </c>
      <c r="C5" s="16" t="s">
        <v>91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43738.491840278</v>
      </c>
      <c r="B6" s="6" t="n">
        <v>860.58</v>
      </c>
      <c r="C6" s="16" t="s">
        <v>91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43738.501736111</v>
      </c>
      <c r="B7" s="6" t="n">
        <v>3556.14</v>
      </c>
      <c r="C7" s="16" t="s">
        <v>91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43738.518576389</v>
      </c>
      <c r="B8" s="6" t="n">
        <v>2277.32</v>
      </c>
      <c r="C8" s="16" t="s">
        <v>91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43738.530034722</v>
      </c>
      <c r="B9" s="6" t="n">
        <v>694.38</v>
      </c>
      <c r="C9" s="16" t="s">
        <v>91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43738.530671296</v>
      </c>
      <c r="B10" s="6" t="n">
        <v>634.2</v>
      </c>
      <c r="C10" s="16" t="s">
        <v>91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43759</v>
      </c>
      <c r="B11" s="6" t="n">
        <v>-28.77939</v>
      </c>
      <c r="C11" s="16" t="s">
        <v>92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43808.781631944</v>
      </c>
      <c r="B12" s="6" t="n">
        <v>20.38992</v>
      </c>
      <c r="C12" s="16" t="s">
        <v>93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43829</v>
      </c>
      <c r="B13" s="6" t="n">
        <v>-24.36</v>
      </c>
      <c r="C13" s="16" t="s">
        <v>94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43829</v>
      </c>
      <c r="B14" s="6" t="n">
        <v>-24.36</v>
      </c>
      <c r="C14" s="16" t="s">
        <v>95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43840</v>
      </c>
      <c r="B15" s="6" t="n">
        <v>-147.19</v>
      </c>
      <c r="C15" s="16" t="s">
        <v>96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43845.548541667</v>
      </c>
      <c r="B16" s="6" t="n">
        <v>147.19</v>
      </c>
      <c r="C16" s="16" t="s">
        <v>97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43851.628981481</v>
      </c>
      <c r="B17" s="6" t="n">
        <v>24.36</v>
      </c>
      <c r="C17" s="16" t="s">
        <v>98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43851.659074074</v>
      </c>
      <c r="B18" s="6" t="n">
        <v>24.36</v>
      </c>
      <c r="C18" s="16" t="s">
        <v>99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43859</v>
      </c>
      <c r="B19" s="6" t="n">
        <v>-28.273455</v>
      </c>
      <c r="C19" s="16" t="s">
        <v>92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43902.81275463</v>
      </c>
      <c r="B20" s="6" t="n">
        <v>29.30352</v>
      </c>
      <c r="C20" s="16" t="s">
        <v>93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43903.667916667</v>
      </c>
      <c r="B21" s="6" t="n">
        <v>1281.414294</v>
      </c>
      <c r="C21" s="16" t="s">
        <v>91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43903.668611111</v>
      </c>
      <c r="B22" s="6" t="n">
        <v>1721.65</v>
      </c>
      <c r="C22" s="16" t="s">
        <v>91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43903.672604167</v>
      </c>
      <c r="B23" s="6" t="n">
        <v>1811.92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43903.674178241</v>
      </c>
      <c r="B24" s="6" t="n">
        <v>2442.31</v>
      </c>
      <c r="C24" s="16" t="s">
        <v>91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43903.674641204</v>
      </c>
      <c r="B25" s="6" t="n">
        <v>492.48</v>
      </c>
      <c r="C25" s="16" t="s">
        <v>91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43903.675393519</v>
      </c>
      <c r="B26" s="6" t="n">
        <v>486.46</v>
      </c>
      <c r="C26" s="16" t="s">
        <v>91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43903.675856481</v>
      </c>
      <c r="B27" s="6" t="n">
        <v>1945.82</v>
      </c>
      <c r="C27" s="16" t="s">
        <v>91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43903.676203704</v>
      </c>
      <c r="B28" s="6" t="n">
        <v>1845.52</v>
      </c>
      <c r="C28" s="16" t="s">
        <v>91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43903.705833333</v>
      </c>
      <c r="B29" s="6" t="n">
        <v>2693.06</v>
      </c>
      <c r="C29" s="16" t="s">
        <v>91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43903.710092593</v>
      </c>
      <c r="B30" s="6" t="n">
        <v>917.75</v>
      </c>
      <c r="C30" s="16" t="s">
        <v>91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43903.714675926</v>
      </c>
      <c r="B31" s="6" t="n">
        <v>4543</v>
      </c>
      <c r="C31" s="16" t="s">
        <v>91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43913.754976852</v>
      </c>
      <c r="B32" s="6" t="n">
        <v>2090.026354</v>
      </c>
      <c r="C32" s="16" t="s">
        <v>91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43916.728622685</v>
      </c>
      <c r="B33" s="6" t="n">
        <v>-3242</v>
      </c>
      <c r="C33" s="16" t="s">
        <v>100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43924.514375</v>
      </c>
      <c r="B34" s="6" t="n">
        <v>-3320.91</v>
      </c>
      <c r="C34" s="16" t="s">
        <v>100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43928.482534722</v>
      </c>
      <c r="B35" s="6" t="n">
        <v>2315.14422</v>
      </c>
      <c r="C35" s="16" t="s">
        <v>91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43928.485081019</v>
      </c>
      <c r="B36" s="6" t="n">
        <v>1709.233538</v>
      </c>
      <c r="C36" s="16" t="s">
        <v>91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43929</v>
      </c>
      <c r="B37" s="6" t="n">
        <v>-78.4732</v>
      </c>
      <c r="C37" s="16" t="s">
        <v>101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43945.684756944</v>
      </c>
      <c r="B38" s="6" t="n">
        <v>-5949.6</v>
      </c>
      <c r="C38" s="16" t="s">
        <v>100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43949.623333333</v>
      </c>
      <c r="B39" s="6" t="n">
        <v>4603.10784</v>
      </c>
      <c r="C39" s="16" t="s">
        <v>91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43957.757881944</v>
      </c>
      <c r="B40" s="6" t="n">
        <v>67.635459</v>
      </c>
      <c r="C40" s="16" t="s">
        <v>102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43965.776458333</v>
      </c>
      <c r="B41" s="6" t="n">
        <v>3636.88</v>
      </c>
      <c r="C41" s="16" t="s">
        <v>91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43966.738993056</v>
      </c>
      <c r="B42" s="6" t="n">
        <v>4270.185248</v>
      </c>
      <c r="C42" s="16" t="s">
        <v>91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43966.739988426</v>
      </c>
      <c r="B43" s="6" t="n">
        <v>6448.157156</v>
      </c>
      <c r="C43" s="16" t="s">
        <v>91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43972.614976852</v>
      </c>
      <c r="B44" s="6" t="n">
        <v>2394.39111</v>
      </c>
      <c r="C44" s="16" t="s">
        <v>91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43980</v>
      </c>
      <c r="B45" s="6" t="n">
        <v>-110.47</v>
      </c>
      <c r="C45" s="16" t="s">
        <v>103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43984.641284722</v>
      </c>
      <c r="B46" s="6" t="n">
        <v>9932.480272</v>
      </c>
      <c r="C46" s="16" t="s">
        <v>91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43984.65775463</v>
      </c>
      <c r="B47" s="6" t="n">
        <v>1756.72728</v>
      </c>
      <c r="C47" s="16" t="s">
        <v>91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43986</v>
      </c>
      <c r="B48" s="6" t="n">
        <v>-24.602868</v>
      </c>
      <c r="C48" s="16" t="s">
        <v>104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43994</v>
      </c>
      <c r="B49" s="6" t="n">
        <v>-85.019937</v>
      </c>
      <c r="C49" s="16" t="s">
        <v>105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43999</v>
      </c>
      <c r="B50" s="6" t="n">
        <v>92.770692</v>
      </c>
      <c r="C50" s="16" t="s">
        <v>106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44001</v>
      </c>
      <c r="B51" s="6" t="n">
        <v>-157</v>
      </c>
      <c r="C51" s="16" t="s">
        <v>107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44011</v>
      </c>
      <c r="B52" s="6" t="n">
        <v>-29.033928</v>
      </c>
      <c r="C52" s="16" t="s">
        <v>108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44012</v>
      </c>
      <c r="B53" s="6" t="n">
        <v>-2</v>
      </c>
      <c r="C53" s="16" t="s">
        <v>109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44012</v>
      </c>
      <c r="B54" s="6" t="n">
        <v>22.384416</v>
      </c>
      <c r="C54" s="16" t="s">
        <v>110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44014</v>
      </c>
      <c r="B55" s="6" t="n">
        <v>-63.39717</v>
      </c>
      <c r="C55" s="16" t="s">
        <v>111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44018.560231481</v>
      </c>
      <c r="B56" s="6" t="n">
        <v>157</v>
      </c>
      <c r="C56" s="16" t="s">
        <v>97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44019.569791667</v>
      </c>
      <c r="B57" s="6" t="n">
        <v>79.188399</v>
      </c>
      <c r="C57" s="16" t="s">
        <v>112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44021</v>
      </c>
      <c r="B58" s="6" t="n">
        <v>-148.174832</v>
      </c>
      <c r="C58" s="16" t="s">
        <v>113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44022</v>
      </c>
      <c r="B59" s="6" t="n">
        <v>-350</v>
      </c>
      <c r="C59" s="16" t="s">
        <v>114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44027.843784722</v>
      </c>
      <c r="B60" s="6" t="n">
        <v>2</v>
      </c>
      <c r="C60" s="16" t="s">
        <v>115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44028</v>
      </c>
      <c r="B61" s="6" t="n">
        <v>-152.4</v>
      </c>
      <c r="C61" s="16" t="s">
        <v>116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44032</v>
      </c>
      <c r="B62" s="6" t="n">
        <v>-97</v>
      </c>
      <c r="C62" s="16" t="s">
        <v>117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44032</v>
      </c>
      <c r="B63" s="6" t="n">
        <v>27.251282</v>
      </c>
      <c r="C63" s="16" t="s">
        <v>118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44033.924467593</v>
      </c>
      <c r="B64" s="6" t="n">
        <v>350</v>
      </c>
      <c r="C64" s="16" t="s">
        <v>119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44043.502037037</v>
      </c>
      <c r="B65" s="6" t="n">
        <v>152.4</v>
      </c>
      <c r="C65" s="16" t="s">
        <v>120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44043.504780093</v>
      </c>
      <c r="B66" s="6" t="n">
        <v>7183.734336</v>
      </c>
      <c r="C66" s="16" t="s">
        <v>91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44043.828483796</v>
      </c>
      <c r="B67" s="6" t="n">
        <v>1833.49</v>
      </c>
      <c r="C67" s="16" t="s">
        <v>91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44047.75412037</v>
      </c>
      <c r="B68" s="6" t="n">
        <v>97</v>
      </c>
      <c r="C68" s="16" t="s">
        <v>121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44048</v>
      </c>
      <c r="B69" s="6" t="n">
        <v>59.438286</v>
      </c>
      <c r="C69" s="16" t="s">
        <v>122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44049</v>
      </c>
      <c r="B70" s="6" t="n">
        <v>-72.547794</v>
      </c>
      <c r="C70" s="16" t="s">
        <v>123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44049.590833333</v>
      </c>
      <c r="B71" s="6" t="n">
        <v>137.034722</v>
      </c>
      <c r="C71" s="16" t="s">
        <v>124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44075.612638889</v>
      </c>
      <c r="B72" s="6" t="n">
        <v>9155.39</v>
      </c>
      <c r="C72" s="16" t="s">
        <v>91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44075.623240741</v>
      </c>
      <c r="B73" s="6" t="n">
        <v>5158.43</v>
      </c>
      <c r="C73" s="16" t="s">
        <v>91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44075.634733796</v>
      </c>
      <c r="B74" s="6" t="n">
        <v>1847.13</v>
      </c>
      <c r="C74" s="16" t="s">
        <v>91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44075.6384375</v>
      </c>
      <c r="B75" s="6" t="n">
        <v>2274.31</v>
      </c>
      <c r="C75" s="16" t="s">
        <v>91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44075.65869213</v>
      </c>
      <c r="B76" s="6" t="n">
        <v>3813.41</v>
      </c>
      <c r="C76" s="16" t="s">
        <v>91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44077</v>
      </c>
      <c r="B77" s="6" t="n">
        <v>-26.589168</v>
      </c>
      <c r="C77" s="16" t="s">
        <v>104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44082</v>
      </c>
      <c r="B78" s="6" t="n">
        <v>67.27599</v>
      </c>
      <c r="C78" s="16" t="s">
        <v>125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44088</v>
      </c>
      <c r="B79" s="6" t="n">
        <v>-92.114208</v>
      </c>
      <c r="C79" s="16" t="s">
        <v>105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44103</v>
      </c>
      <c r="B80" s="6" t="n">
        <v>-33.041946</v>
      </c>
      <c r="C80" s="16" t="s">
        <v>108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44104</v>
      </c>
      <c r="B81" s="6" t="n">
        <v>26.295885</v>
      </c>
      <c r="C81" s="16" t="s">
        <v>110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44109</v>
      </c>
      <c r="B82" s="6" t="n">
        <v>-374</v>
      </c>
      <c r="C82" s="16" t="s">
        <v>126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44109</v>
      </c>
      <c r="B83" s="6" t="n">
        <v>-561</v>
      </c>
      <c r="C83" s="16" t="s">
        <v>127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44109</v>
      </c>
      <c r="B84" s="6" t="n">
        <v>-70.28235</v>
      </c>
      <c r="C84" s="16" t="s">
        <v>111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44111</v>
      </c>
      <c r="B85" s="6" t="n">
        <v>87.148209</v>
      </c>
      <c r="C85" s="16" t="s">
        <v>112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44112</v>
      </c>
      <c r="B86" s="6" t="n">
        <v>-162.431568</v>
      </c>
      <c r="C86" s="16" t="s">
        <v>113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44116</v>
      </c>
      <c r="B87" s="6" t="n">
        <v>-29.82</v>
      </c>
      <c r="C87" s="16" t="s">
        <v>128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44116</v>
      </c>
      <c r="B88" s="6" t="n">
        <v>-19.88</v>
      </c>
      <c r="C88" s="16" t="s">
        <v>129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44124.816400463</v>
      </c>
      <c r="B89" s="6" t="n">
        <v>29.611158</v>
      </c>
      <c r="C89" s="16" t="s">
        <v>118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44125.41744213</v>
      </c>
      <c r="B90" s="6" t="n">
        <v>374</v>
      </c>
      <c r="C90" s="16" t="s">
        <v>130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44125.719930556</v>
      </c>
      <c r="B91" s="6" t="n">
        <v>561</v>
      </c>
      <c r="C91" s="16" t="s">
        <v>131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44131.651365741</v>
      </c>
      <c r="B92" s="6" t="n">
        <v>29.82</v>
      </c>
      <c r="C92" s="16" t="s">
        <v>132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44132.471550926</v>
      </c>
      <c r="B93" s="6" t="n">
        <v>19.88</v>
      </c>
      <c r="C93" s="16" t="s">
        <v>133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44140</v>
      </c>
      <c r="B94" s="6" t="n">
        <v>-79.200594</v>
      </c>
      <c r="C94" s="16" t="s">
        <v>123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44141.614039352</v>
      </c>
      <c r="B95" s="6" t="n">
        <v>63.549279</v>
      </c>
      <c r="C95" s="16" t="s">
        <v>122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44144</v>
      </c>
      <c r="B96" s="6" t="n">
        <v>144.340625</v>
      </c>
      <c r="C96" s="16" t="s">
        <v>124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44165</v>
      </c>
      <c r="B97" s="6" t="n">
        <v>-93.307677</v>
      </c>
      <c r="C97" s="16" t="s">
        <v>105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44168</v>
      </c>
      <c r="B98" s="6" t="n">
        <v>-27.221436</v>
      </c>
      <c r="C98" s="16" t="s">
        <v>104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44172</v>
      </c>
      <c r="B99" s="6" t="n">
        <v>66.085081</v>
      </c>
      <c r="C99" s="16" t="s">
        <v>125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44183</v>
      </c>
      <c r="B100" s="6" t="n">
        <v>-46</v>
      </c>
      <c r="C100" s="16" t="s">
        <v>134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44183.902858796</v>
      </c>
      <c r="B101" s="6" t="n">
        <v>81.005691</v>
      </c>
      <c r="C101" s="16" t="s">
        <v>112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44194</v>
      </c>
      <c r="B102" s="6" t="n">
        <v>23.5896</v>
      </c>
      <c r="C102" s="16" t="s">
        <v>110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44194</v>
      </c>
      <c r="B103" s="6" t="n">
        <v>46</v>
      </c>
      <c r="C103" s="16" t="s">
        <v>119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44195</v>
      </c>
      <c r="B104" s="6" t="n">
        <v>-30.935814</v>
      </c>
      <c r="C104" s="16" t="s">
        <v>108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44201</v>
      </c>
      <c r="B105" s="6" t="n">
        <v>-66.48813</v>
      </c>
      <c r="C105" s="16" t="s">
        <v>111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44204</v>
      </c>
      <c r="B106" s="6" t="n">
        <v>-245.31</v>
      </c>
      <c r="C106" s="16" t="s">
        <v>135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44204</v>
      </c>
      <c r="B107" s="6" t="n">
        <v>-153.661456</v>
      </c>
      <c r="C107" s="16" t="s">
        <v>113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44210.624560185</v>
      </c>
      <c r="B108" s="6" t="n">
        <v>245.31</v>
      </c>
      <c r="C108" s="16" t="s">
        <v>97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44217.825069444</v>
      </c>
      <c r="B109" s="6" t="n">
        <v>27.8749</v>
      </c>
      <c r="C109" s="16" t="s">
        <v>118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44231</v>
      </c>
      <c r="B110" s="6" t="n">
        <v>-79.4276244</v>
      </c>
      <c r="C110" s="16" t="s">
        <v>136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44231.605219907</v>
      </c>
      <c r="B111" s="6" t="n">
        <v>142.269787</v>
      </c>
      <c r="C111" s="16" t="s">
        <v>124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44232</v>
      </c>
      <c r="B112" s="6" t="n">
        <v>61.340733</v>
      </c>
      <c r="C112" s="16" t="s">
        <v>122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44252.597465278</v>
      </c>
      <c r="B113" s="6" t="n">
        <v>4490.832348</v>
      </c>
      <c r="C113" s="16" t="s">
        <v>91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44256.517951389</v>
      </c>
      <c r="B114" s="6" t="n">
        <v>2337.33122</v>
      </c>
      <c r="C114" s="16" t="s">
        <v>91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44258.732291667</v>
      </c>
      <c r="B115" s="6" t="n">
        <v>3448.37112</v>
      </c>
      <c r="C115" s="16" t="s">
        <v>91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44258.73837963</v>
      </c>
      <c r="B116" s="6" t="n">
        <v>3153.05214</v>
      </c>
      <c r="C116" s="16" t="s">
        <v>91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44260.724386574</v>
      </c>
      <c r="B117" s="6" t="n">
        <v>69.359216</v>
      </c>
      <c r="C117" s="16" t="s">
        <v>125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44265.61900463</v>
      </c>
      <c r="B118" s="6" t="n">
        <v>1662.77096</v>
      </c>
      <c r="C118" s="16" t="s">
        <v>91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44267</v>
      </c>
      <c r="B119" s="6" t="n">
        <v>-92.609496</v>
      </c>
      <c r="C119" s="16" t="s">
        <v>137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44273.491840278</v>
      </c>
      <c r="B120" s="6" t="n">
        <v>1491.47</v>
      </c>
      <c r="C120" s="16" t="s">
        <v>91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44273.496261574</v>
      </c>
      <c r="B121" s="6" t="n">
        <v>846.54</v>
      </c>
      <c r="C121" s="16" t="s">
        <v>91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44273.553206019</v>
      </c>
      <c r="B122" s="6" t="n">
        <v>848.54</v>
      </c>
      <c r="C122" s="16" t="s">
        <v>91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44273.575300926</v>
      </c>
      <c r="B123" s="6" t="n">
        <v>1494.47</v>
      </c>
      <c r="C123" s="16" t="s">
        <v>91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44281</v>
      </c>
      <c r="B124" s="6" t="n">
        <v>-18.53</v>
      </c>
      <c r="C124" s="16" t="s">
        <v>138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44284.508356481</v>
      </c>
      <c r="B125" s="6" t="n">
        <v>10140.33</v>
      </c>
      <c r="C125" s="16" t="s">
        <v>91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44284.515821759</v>
      </c>
      <c r="B126" s="6" t="n">
        <v>10154.38</v>
      </c>
      <c r="C126" s="16" t="s">
        <v>91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44284.615729167</v>
      </c>
      <c r="B127" s="6" t="n">
        <v>825.67</v>
      </c>
      <c r="C127" s="16" t="s">
        <v>91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44285</v>
      </c>
      <c r="B128" s="6" t="n">
        <v>-31.848054</v>
      </c>
      <c r="C128" s="16" t="s">
        <v>108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44287.435208333</v>
      </c>
      <c r="B129" s="6" t="n">
        <v>2392.35</v>
      </c>
      <c r="C129" s="16" t="s">
        <v>91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44292</v>
      </c>
      <c r="B130" s="6" t="n">
        <v>86.563876</v>
      </c>
      <c r="C130" s="16" t="s">
        <v>112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44292.72869213</v>
      </c>
      <c r="B131" s="6" t="n">
        <v>18.385248</v>
      </c>
      <c r="C131" s="16" t="s">
        <v>139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44294</v>
      </c>
      <c r="B132" s="6" t="n">
        <v>-161.76784</v>
      </c>
      <c r="C132" s="16" t="s">
        <v>113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44298</v>
      </c>
      <c r="B133" s="6" t="n">
        <v>-148.158144</v>
      </c>
      <c r="C133" s="16" t="s">
        <v>140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44305.497939815</v>
      </c>
      <c r="B134" s="6" t="n">
        <v>1759.47</v>
      </c>
      <c r="C134" s="16" t="s">
        <v>91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44306</v>
      </c>
      <c r="B135" s="6" t="n">
        <v>28.974658</v>
      </c>
      <c r="C135" s="16" t="s">
        <v>118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44315</v>
      </c>
      <c r="B136" s="6" t="n">
        <v>-560</v>
      </c>
      <c r="C136" s="16" t="s">
        <v>141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44322.615671296</v>
      </c>
      <c r="B137" s="6" t="n">
        <v>139.242762</v>
      </c>
      <c r="C137" s="16" t="s">
        <v>142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44327</v>
      </c>
      <c r="B138" s="6" t="n">
        <v>-78</v>
      </c>
      <c r="C138" s="16" t="s">
        <v>143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44327</v>
      </c>
      <c r="B139" s="6" t="n">
        <v>-72.5</v>
      </c>
      <c r="C139" s="16" t="s">
        <v>144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44327.820034722</v>
      </c>
      <c r="B140" s="6" t="n">
        <v>519.702473</v>
      </c>
      <c r="C140" s="16" t="s">
        <v>145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44328</v>
      </c>
      <c r="B141" s="6" t="n">
        <v>-748</v>
      </c>
      <c r="C141" s="16" t="s">
        <v>146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44328</v>
      </c>
      <c r="B142" s="6" t="n">
        <v>-748</v>
      </c>
      <c r="C142" s="16" t="s">
        <v>147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44328</v>
      </c>
      <c r="B143" s="6" t="n">
        <v>138.673029</v>
      </c>
      <c r="C143" s="16" t="s">
        <v>124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44333</v>
      </c>
      <c r="B144" s="6" t="n">
        <v>-45.02</v>
      </c>
      <c r="C144" s="16" t="s">
        <v>148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44333</v>
      </c>
      <c r="B145" s="6" t="n">
        <v>-45.84</v>
      </c>
      <c r="C145" s="16" t="s">
        <v>149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44334.50712963</v>
      </c>
      <c r="B146" s="6" t="n">
        <v>78</v>
      </c>
      <c r="C146" s="16" t="s">
        <v>150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44336</v>
      </c>
      <c r="B147" s="6" t="n">
        <v>72.5</v>
      </c>
      <c r="C147" s="16" t="s">
        <v>151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44344</v>
      </c>
      <c r="B148" s="6" t="n">
        <v>748</v>
      </c>
      <c r="C148" s="16" t="s">
        <v>152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44344</v>
      </c>
      <c r="B149" s="6" t="n">
        <v>45.02</v>
      </c>
      <c r="C149" s="16" t="s">
        <v>153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44344</v>
      </c>
      <c r="B150" s="6" t="n">
        <v>748</v>
      </c>
      <c r="C150" s="16" t="s">
        <v>154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44344.734618056</v>
      </c>
      <c r="B151" s="6" t="n">
        <v>45.84</v>
      </c>
      <c r="C151" s="16" t="s">
        <v>153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44348</v>
      </c>
      <c r="B152" s="6" t="n">
        <v>-46.77</v>
      </c>
      <c r="C152" s="16" t="s">
        <v>155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44348</v>
      </c>
      <c r="B153" s="6" t="n">
        <v>-36.27</v>
      </c>
      <c r="C153" s="16" t="s">
        <v>156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44362</v>
      </c>
      <c r="B154" s="6" t="n">
        <v>-69.4</v>
      </c>
      <c r="C154" s="16" t="s">
        <v>157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44370</v>
      </c>
      <c r="B155" s="6" t="n">
        <v>-77.1</v>
      </c>
      <c r="C155" s="16" t="s">
        <v>158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44385</v>
      </c>
      <c r="B156" s="6" t="n">
        <v>-265.1</v>
      </c>
      <c r="C156" s="16" t="s">
        <v>159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44385</v>
      </c>
      <c r="B157" s="6" t="n">
        <v>-154.04064</v>
      </c>
      <c r="C157" s="16" t="s">
        <v>113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44392</v>
      </c>
      <c r="B158" s="6" t="n">
        <v>-376.5</v>
      </c>
      <c r="C158" s="16" t="s">
        <v>160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44397</v>
      </c>
      <c r="B159" s="6" t="n">
        <v>-3360</v>
      </c>
      <c r="C159" s="16" t="s">
        <v>161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44441</v>
      </c>
      <c r="B160" s="6" t="n">
        <v>-84.45</v>
      </c>
      <c r="C160" s="16" t="s">
        <v>162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44442</v>
      </c>
      <c r="B161" s="6" t="n">
        <v>-450</v>
      </c>
      <c r="C161" s="16" t="s">
        <v>163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44446</v>
      </c>
      <c r="B162" s="6" t="n">
        <v>-136.2</v>
      </c>
      <c r="C162" s="16" t="s">
        <v>164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44477</v>
      </c>
      <c r="B163" s="6" t="n">
        <v>-150.353632</v>
      </c>
      <c r="C163" s="16" t="s">
        <v>113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44480</v>
      </c>
      <c r="B164" s="6" t="n">
        <v>-180.3</v>
      </c>
      <c r="C164" s="16" t="s">
        <v>165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44481</v>
      </c>
      <c r="B165" s="6" t="n">
        <v>-105.5</v>
      </c>
      <c r="C165" s="16" t="s">
        <v>166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44537</v>
      </c>
      <c r="B166" s="6" t="n">
        <v>-133.3</v>
      </c>
      <c r="C166" s="16" t="s">
        <v>167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44544</v>
      </c>
      <c r="B167" s="6" t="n">
        <v>-85.93</v>
      </c>
      <c r="C167" s="16" t="s">
        <v>168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44568</v>
      </c>
      <c r="B168" s="6" t="n">
        <v>-154.528608</v>
      </c>
      <c r="C168" s="16" t="s">
        <v>113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44582</v>
      </c>
      <c r="B169" s="6" t="n">
        <v>-45.86448</v>
      </c>
      <c r="C169" s="16" t="s">
        <v>169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44663</v>
      </c>
      <c r="B170" s="6" t="n">
        <v>-151.986432</v>
      </c>
      <c r="C170" s="16" t="s">
        <v>140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44664</v>
      </c>
      <c r="B171" s="6" t="n">
        <v>-88.386414</v>
      </c>
      <c r="C171" s="16" t="s">
        <v>170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44750</v>
      </c>
      <c r="B172" s="6" t="n">
        <v>-70.2146824</v>
      </c>
      <c r="C172" s="16" t="s">
        <v>170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44753</v>
      </c>
      <c r="B173" s="6" t="n">
        <v>-236.3</v>
      </c>
      <c r="C173" s="16" t="s">
        <v>171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44754</v>
      </c>
      <c r="B174" s="6" t="n">
        <v>-338.5</v>
      </c>
      <c r="C174" s="16" t="s">
        <v>172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44762</v>
      </c>
      <c r="B175" s="6" t="n">
        <v>-2365</v>
      </c>
      <c r="C175" s="16" t="s">
        <v>173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44840</v>
      </c>
      <c r="B176" s="6" t="n">
        <v>-66.0575816</v>
      </c>
      <c r="C176" s="16" t="s">
        <v>170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44845</v>
      </c>
      <c r="B177" s="6" t="n">
        <v>-1530.9</v>
      </c>
      <c r="C177" s="16" t="s">
        <v>174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44935</v>
      </c>
      <c r="B178" s="6" t="n">
        <v>-78.2153</v>
      </c>
      <c r="C178" s="16" t="s">
        <v>170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44938</v>
      </c>
      <c r="B179" s="6" t="n">
        <v>-203.9</v>
      </c>
      <c r="C179" s="16" t="s">
        <v>175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45022</v>
      </c>
      <c r="B180" s="6" t="n">
        <v>-88.3996632</v>
      </c>
      <c r="C180" s="16" t="s">
        <v>170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45043</v>
      </c>
      <c r="B181" s="6" t="n">
        <v>-176.315184</v>
      </c>
      <c r="C181" s="16" t="s">
        <v>176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45057</v>
      </c>
      <c r="B182" s="6" t="n">
        <v>-1000</v>
      </c>
      <c r="C182" s="16" t="s">
        <v>177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45057</v>
      </c>
      <c r="B183" s="6" t="n">
        <v>-1000</v>
      </c>
      <c r="C183" s="16" t="s">
        <v>178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45106</v>
      </c>
      <c r="B184" s="6" t="n">
        <v>-342.9</v>
      </c>
      <c r="C184" s="16" t="s">
        <v>179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45114</v>
      </c>
      <c r="B185" s="6" t="n">
        <v>-156</v>
      </c>
      <c r="C185" s="16" t="s">
        <v>180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45114</v>
      </c>
      <c r="B186" s="6" t="n">
        <v>-102.937284</v>
      </c>
      <c r="C186" s="16" t="s">
        <v>170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45118</v>
      </c>
      <c r="B187" s="6" t="n">
        <v>-179.7</v>
      </c>
      <c r="C187" s="16" t="s">
        <v>181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45127</v>
      </c>
      <c r="B188" s="6" t="n">
        <v>-400</v>
      </c>
      <c r="C188" s="16" t="s">
        <v>182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45205</v>
      </c>
      <c r="B189" s="6" t="n">
        <v>-110.8399344</v>
      </c>
      <c r="C189" s="16" t="s">
        <v>170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45300</v>
      </c>
      <c r="B190" s="6" t="n">
        <v>-99.7333896</v>
      </c>
      <c r="C190" s="16" t="s">
        <v>170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45302</v>
      </c>
      <c r="B191" s="6" t="n">
        <v>-307.7</v>
      </c>
      <c r="C191" s="16" t="s">
        <v>183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45391</v>
      </c>
      <c r="B192" s="6" t="n">
        <v>-102.950072</v>
      </c>
      <c r="C192" s="16" t="s">
        <v>170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45393</v>
      </c>
      <c r="B193" s="6" t="n">
        <v>-151.016076</v>
      </c>
      <c r="C193" s="16" t="s">
        <v>184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45414</v>
      </c>
      <c r="B194" s="6" t="n">
        <v>-200</v>
      </c>
      <c r="C194" s="16" t="s">
        <v>185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45439</v>
      </c>
      <c r="B195" s="6" t="n">
        <v>-254.3</v>
      </c>
      <c r="C195" s="16" t="s">
        <v>186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45461</v>
      </c>
      <c r="B196" s="6" t="n">
        <v>-38.3</v>
      </c>
      <c r="C196" s="16" t="s">
        <v>187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45461</v>
      </c>
      <c r="B197" s="6" t="n">
        <v>-191.51</v>
      </c>
      <c r="C197" s="16" t="s">
        <v>188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45482</v>
      </c>
      <c r="B198" s="6" t="n">
        <v>-290.1</v>
      </c>
      <c r="C198" s="16" t="s">
        <v>189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45483</v>
      </c>
      <c r="B199" s="6" t="n">
        <v>-97.8594472</v>
      </c>
      <c r="C199" s="16" t="s">
        <v>170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45484</v>
      </c>
      <c r="B200" s="6" t="n">
        <v>-1332</v>
      </c>
      <c r="C200" s="16" t="s">
        <v>190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45484</v>
      </c>
      <c r="B201" s="6" t="n">
        <v>-1332</v>
      </c>
      <c r="C201" s="16" t="s">
        <v>191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45489</v>
      </c>
      <c r="B202" s="6" t="n">
        <v>-350</v>
      </c>
      <c r="C202" s="16" t="s">
        <v>192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45491</v>
      </c>
      <c r="B203" s="6" t="n">
        <v>-6145</v>
      </c>
      <c r="C203" s="16" t="s">
        <v>193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45545</v>
      </c>
      <c r="B204" s="6" t="n">
        <v>-31.06</v>
      </c>
      <c r="C204" s="16" t="s">
        <v>194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45555</v>
      </c>
      <c r="B205" s="6" t="n">
        <v>-80</v>
      </c>
      <c r="C205" s="16" t="s">
        <v>195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45575</v>
      </c>
      <c r="B206" s="6" t="n">
        <v>-107.8065096</v>
      </c>
      <c r="C206" s="16" t="s">
        <v>170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45643</v>
      </c>
      <c r="B207" s="6" t="n">
        <v>-49.06</v>
      </c>
      <c r="C207" s="16" t="s">
        <v>196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45667</v>
      </c>
      <c r="B208" s="6" t="n">
        <v>-364.7</v>
      </c>
      <c r="C208" s="16" t="s">
        <v>197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45667</v>
      </c>
      <c r="B209" s="6" t="n">
        <v>-113.7477032</v>
      </c>
      <c r="C209" s="16" t="s">
        <v>170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45757</v>
      </c>
      <c r="B210" s="6" t="n">
        <v>-95.7346376</v>
      </c>
      <c r="C210" s="16" t="s">
        <v>170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45758</v>
      </c>
      <c r="B211" s="6" t="n">
        <v>-76.51431</v>
      </c>
      <c r="C211" s="16" t="s">
        <v>198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45776</v>
      </c>
      <c r="B212" s="6" t="n">
        <v>-156</v>
      </c>
      <c r="C212" s="16" t="s">
        <v>180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45845</v>
      </c>
      <c r="B213" s="6" t="n">
        <v>-350</v>
      </c>
      <c r="C213" s="16" t="s">
        <v>192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45848</v>
      </c>
      <c r="B214" s="6" t="n">
        <v>-86.9280424</v>
      </c>
      <c r="C214" s="16" t="s">
        <v>170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45855</v>
      </c>
      <c r="B215" s="6" t="n">
        <v>-4250</v>
      </c>
      <c r="C215" s="16" t="s">
        <v>199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45856</v>
      </c>
      <c r="B216" s="6" t="n">
        <v>-1393.6</v>
      </c>
      <c r="C216" s="16" t="s">
        <v>200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45856</v>
      </c>
      <c r="B217" s="6" t="n">
        <v>-1393.6</v>
      </c>
      <c r="C217" s="16" t="s">
        <v>201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45858</v>
      </c>
      <c r="B218" s="6" t="n">
        <v>-146.8</v>
      </c>
      <c r="C218" s="16" t="s">
        <v>202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45940</v>
      </c>
      <c r="B219" s="6" t="n">
        <v>-90.5282536</v>
      </c>
      <c r="C219" s="16" t="s">
        <v>170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46034</v>
      </c>
      <c r="B220" s="6" t="n">
        <v>-115.6</v>
      </c>
      <c r="C220" s="16" t="s">
        <v>203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46034</v>
      </c>
      <c r="B221" s="6" t="n">
        <v>-86.9880904</v>
      </c>
      <c r="C221" s="16" t="s">
        <v>170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2" t="n">
        <v>46078</v>
      </c>
      <c r="B222" s="5" t="n">
        <v>-156242.68</v>
      </c>
      <c r="C222" s="14" t="s">
        <v>204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/>
      <c r="B223" s="9" t="s">
        <f>=XIRR(B2:B222,A2:A222)</f>
      </c>
      <c r="C223" s="16" t="s">
        <v>205</v>
      </c>
      <c r="D223" s="16"/>
      <c r="E223" s="16"/>
      <c r="F223" s="7"/>
      <c r="G223" s="2" t="s">
        <v>206</v>
      </c>
      <c r="H223" s="6" t="s">
        <f>=SUM(I2:H222)/365</f>
      </c>
    </row>
    <row collapsed="false" customFormat="false" customHeight="false" hidden="false" ht="12.1" outlineLevel="0" r="224">
      <c r="A224" s="13"/>
      <c r="B224" s="5" t="s">
        <f>=-SUM(B2:B222)</f>
      </c>
      <c r="C224" s="16" t="s">
        <v>207</v>
      </c>
      <c r="D224" s="16"/>
      <c r="E224" s="16"/>
      <c r="F224" s="7"/>
      <c r="G224" s="14" t="s">
        <v>208</v>
      </c>
      <c r="H224" s="9" t="s">
        <f>=B224/H223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76</v>
      </c>
      <c r="BN1" s="0"/>
    </row>
    <row collapsed="false" customFormat="false" customHeight="false" hidden="false" ht="12.1" outlineLevel="0" r="2">
      <c r="A2" s="11" t="n">
        <v>43965</v>
      </c>
      <c r="B2" s="6" t="n">
        <v>3636.88</v>
      </c>
      <c r="C2" s="0" t="s">
        <v>209</v>
      </c>
      <c r="D2" s="11" t="n">
        <v>44349</v>
      </c>
      <c r="E2" s="6" t="n">
        <v>4055.359707</v>
      </c>
      <c r="F2" s="0" t="s">
        <v>209</v>
      </c>
      <c r="G2" s="11" t="n">
        <v>43717</v>
      </c>
      <c r="H2" s="6" t="n">
        <v>2016.93</v>
      </c>
      <c r="I2" s="0" t="s">
        <v>209</v>
      </c>
      <c r="J2" s="11" t="n">
        <v>43738</v>
      </c>
      <c r="K2" s="6" t="n">
        <v>2276.61</v>
      </c>
      <c r="L2" s="0" t="s">
        <v>209</v>
      </c>
      <c r="M2" s="11" t="n">
        <v>44284</v>
      </c>
      <c r="N2" s="6" t="n">
        <v>10152.37</v>
      </c>
      <c r="O2" s="0" t="s">
        <v>209</v>
      </c>
      <c r="P2" s="11" t="n">
        <v>43913</v>
      </c>
      <c r="Q2" s="6" t="n">
        <v>2089.245911</v>
      </c>
      <c r="R2" s="0" t="s">
        <v>209</v>
      </c>
      <c r="S2" s="11" t="n">
        <v>44075</v>
      </c>
      <c r="T2" s="6" t="n">
        <v>5158.43</v>
      </c>
      <c r="U2" s="0" t="s">
        <v>209</v>
      </c>
      <c r="V2" s="11" t="n">
        <v>44279</v>
      </c>
      <c r="W2" s="6" t="n">
        <v>5707.07</v>
      </c>
      <c r="X2" s="0" t="s">
        <v>209</v>
      </c>
      <c r="Y2" s="11" t="n">
        <v>43717</v>
      </c>
      <c r="Z2" s="6" t="n">
        <v>2352.04</v>
      </c>
      <c r="AA2" s="0" t="s">
        <v>209</v>
      </c>
      <c r="AB2" s="11" t="n">
        <v>44256</v>
      </c>
      <c r="AC2" s="6" t="n">
        <v>1802.871406</v>
      </c>
      <c r="AD2" s="0" t="s">
        <v>209</v>
      </c>
      <c r="AE2" s="11" t="n">
        <v>44186</v>
      </c>
      <c r="AF2" s="6" t="n">
        <v>404.21</v>
      </c>
      <c r="AG2" s="0" t="s">
        <v>209</v>
      </c>
      <c r="AH2" s="11" t="n">
        <v>44279</v>
      </c>
      <c r="AI2" s="6" t="n">
        <v>4188.53</v>
      </c>
      <c r="AJ2" s="0" t="s">
        <v>209</v>
      </c>
      <c r="AK2" s="11" t="n">
        <v>43903</v>
      </c>
      <c r="AL2" s="6" t="n">
        <v>2693.06</v>
      </c>
      <c r="AM2" s="0" t="s">
        <v>209</v>
      </c>
      <c r="AN2" s="11" t="n">
        <v>44335</v>
      </c>
      <c r="AO2" s="6" t="n">
        <v>2432.0736</v>
      </c>
      <c r="AP2" s="0" t="s">
        <v>209</v>
      </c>
      <c r="AQ2" s="11" t="n">
        <v>44279</v>
      </c>
      <c r="AR2" s="6" t="n">
        <v>3489.852135</v>
      </c>
      <c r="AS2" s="0" t="s">
        <v>209</v>
      </c>
      <c r="AT2" s="11" t="n">
        <v>44273</v>
      </c>
      <c r="AU2" s="6" t="n">
        <v>849.94</v>
      </c>
      <c r="AV2" s="0" t="s">
        <v>209</v>
      </c>
      <c r="AW2" s="11" t="n">
        <v>43903</v>
      </c>
      <c r="AX2" s="6" t="n">
        <v>1125.97</v>
      </c>
      <c r="AY2" s="0" t="s">
        <v>209</v>
      </c>
      <c r="AZ2" s="11" t="n">
        <v>44335</v>
      </c>
      <c r="BA2" s="6" t="n">
        <v>1681.815744</v>
      </c>
      <c r="BB2" s="0" t="s">
        <v>209</v>
      </c>
      <c r="BC2" s="11" t="n">
        <v>44305</v>
      </c>
      <c r="BD2" s="6" t="n">
        <v>1759.46</v>
      </c>
      <c r="BE2" s="0" t="s">
        <v>209</v>
      </c>
      <c r="BF2" s="11" t="n">
        <v>44256</v>
      </c>
      <c r="BG2" s="6" t="n">
        <v>1168.66561</v>
      </c>
      <c r="BH2" s="0" t="s">
        <v>209</v>
      </c>
      <c r="BI2" s="11" t="n">
        <v>44349</v>
      </c>
      <c r="BJ2" s="6" t="n">
        <v>10047.946509</v>
      </c>
      <c r="BK2" s="0" t="s">
        <v>209</v>
      </c>
      <c r="BL2" s="11" t="n">
        <v>44349</v>
      </c>
      <c r="BM2" s="6" t="n">
        <v>3515.5728</v>
      </c>
      <c r="BN2" s="0" t="s">
        <v>209</v>
      </c>
    </row>
    <row collapsed="false" customFormat="false" customHeight="false" hidden="false" ht="12.1" outlineLevel="0" r="3">
      <c r="A3" s="11" t="n">
        <v>44032</v>
      </c>
      <c r="B3" s="6" t="n">
        <v>-97</v>
      </c>
      <c r="C3" s="0" t="s">
        <v>117</v>
      </c>
      <c r="D3" s="11" t="n">
        <v>46078</v>
      </c>
      <c r="E3" s="8" t="s">
        <f>=-Портфель!J3</f>
      </c>
      <c r="F3" s="0" t="s">
        <v>210</v>
      </c>
      <c r="G3" s="11" t="n">
        <v>43903</v>
      </c>
      <c r="H3" s="6" t="n">
        <v>1845.52</v>
      </c>
      <c r="I3" s="0" t="s">
        <v>209</v>
      </c>
      <c r="J3" s="11" t="n">
        <v>43903</v>
      </c>
      <c r="K3" s="6" t="n">
        <v>1943.31</v>
      </c>
      <c r="L3" s="0" t="s">
        <v>209</v>
      </c>
      <c r="M3" s="11" t="n">
        <v>44315</v>
      </c>
      <c r="N3" s="6" t="n">
        <v>-560</v>
      </c>
      <c r="O3" s="0" t="s">
        <v>141</v>
      </c>
      <c r="P3" s="11" t="n">
        <v>43928</v>
      </c>
      <c r="Q3" s="6" t="n">
        <v>2314.380146</v>
      </c>
      <c r="R3" s="0" t="s">
        <v>209</v>
      </c>
      <c r="S3" s="11" t="n">
        <v>45555</v>
      </c>
      <c r="T3" s="6" t="n">
        <v>-80</v>
      </c>
      <c r="U3" s="0" t="s">
        <v>195</v>
      </c>
      <c r="V3" s="11" t="n">
        <v>44362</v>
      </c>
      <c r="W3" s="6" t="n">
        <v>-69.4</v>
      </c>
      <c r="X3" s="0" t="s">
        <v>157</v>
      </c>
      <c r="Y3" s="11" t="n">
        <v>43903</v>
      </c>
      <c r="Z3" s="6" t="n">
        <v>1721.65</v>
      </c>
      <c r="AA3" s="0" t="s">
        <v>209</v>
      </c>
      <c r="AB3" s="11" t="n">
        <v>44256</v>
      </c>
      <c r="AC3" s="6" t="n">
        <v>1802.871406</v>
      </c>
      <c r="AD3" s="0" t="s">
        <v>209</v>
      </c>
      <c r="AE3" s="11" t="n">
        <v>44256</v>
      </c>
      <c r="AF3" s="6" t="n">
        <v>386.16</v>
      </c>
      <c r="AG3" s="0" t="s">
        <v>209</v>
      </c>
      <c r="AH3" s="11" t="n">
        <v>46078</v>
      </c>
      <c r="AI3" s="8" t="s">
        <f>=-Портфель!J13</f>
      </c>
      <c r="AJ3" s="0" t="s">
        <v>210</v>
      </c>
      <c r="AK3" s="11" t="n">
        <v>43942</v>
      </c>
      <c r="AL3" s="6" t="n">
        <v>-3014.43</v>
      </c>
      <c r="AM3" s="0" t="s">
        <v>211</v>
      </c>
      <c r="AN3" s="11" t="n">
        <v>46078</v>
      </c>
      <c r="AO3" s="8" t="s">
        <f>=-Портфель!J15</f>
      </c>
      <c r="AP3" s="0" t="s">
        <v>210</v>
      </c>
      <c r="AQ3" s="11" t="n">
        <v>44298</v>
      </c>
      <c r="AR3" s="6" t="n">
        <v>-148.158144</v>
      </c>
      <c r="AS3" s="0" t="s">
        <v>140</v>
      </c>
      <c r="AT3" s="11" t="n">
        <v>44284</v>
      </c>
      <c r="AU3" s="6" t="n">
        <v>825.67</v>
      </c>
      <c r="AV3" s="0" t="s">
        <v>209</v>
      </c>
      <c r="AW3" s="11" t="n">
        <v>43922</v>
      </c>
      <c r="AX3" s="6" t="n">
        <v>-1222.32</v>
      </c>
      <c r="AY3" s="0" t="s">
        <v>211</v>
      </c>
      <c r="AZ3" s="11" t="n">
        <v>46078</v>
      </c>
      <c r="BA3" s="8" t="s">
        <f>=-Портфель!J19</f>
      </c>
      <c r="BB3" s="0" t="s">
        <v>210</v>
      </c>
      <c r="BC3" s="11" t="n">
        <v>44348</v>
      </c>
      <c r="BD3" s="6" t="n">
        <v>-46.77</v>
      </c>
      <c r="BE3" s="0" t="s">
        <v>155</v>
      </c>
      <c r="BF3" s="11" t="n">
        <v>44256</v>
      </c>
      <c r="BG3" s="6" t="n">
        <v>1168.66561</v>
      </c>
      <c r="BH3" s="0" t="s">
        <v>209</v>
      </c>
      <c r="BI3" s="11" t="n">
        <v>46078</v>
      </c>
      <c r="BJ3" s="8" t="s">
        <f>=-Портфель!J22</f>
      </c>
      <c r="BK3" s="0" t="s">
        <v>210</v>
      </c>
      <c r="BL3" s="11" t="n">
        <v>46078</v>
      </c>
      <c r="BM3" s="8" t="s">
        <f>=-Портфель!J24</f>
      </c>
      <c r="BN3" s="0" t="s">
        <v>210</v>
      </c>
    </row>
    <row collapsed="false" customFormat="false" customHeight="false" hidden="false" ht="12.1" outlineLevel="0" r="4">
      <c r="A4" s="11" t="n">
        <v>44279</v>
      </c>
      <c r="B4" s="6" t="n">
        <v>4086.22</v>
      </c>
      <c r="C4" s="0" t="s">
        <v>209</v>
      </c>
      <c r="D4" s="0"/>
      <c r="E4" s="10" t="s">
        <f>=XIRR(E2:E3,D2:D3)</f>
      </c>
      <c r="F4" s="0"/>
      <c r="G4" s="11" t="n">
        <v>44109</v>
      </c>
      <c r="H4" s="6" t="n">
        <v>-374</v>
      </c>
      <c r="I4" s="0" t="s">
        <v>126</v>
      </c>
      <c r="J4" s="11" t="n">
        <v>44075</v>
      </c>
      <c r="K4" s="6" t="n">
        <v>2274.3</v>
      </c>
      <c r="L4" s="0" t="s">
        <v>209</v>
      </c>
      <c r="M4" s="11" t="n">
        <v>44442</v>
      </c>
      <c r="N4" s="6" t="n">
        <v>-450</v>
      </c>
      <c r="O4" s="0" t="s">
        <v>163</v>
      </c>
      <c r="P4" s="11" t="n">
        <v>43929</v>
      </c>
      <c r="Q4" s="6" t="n">
        <v>-78.4732</v>
      </c>
      <c r="R4" s="0" t="s">
        <v>101</v>
      </c>
      <c r="S4" s="11" t="n">
        <v>46078</v>
      </c>
      <c r="T4" s="8" t="s">
        <f>=-Портфель!J8</f>
      </c>
      <c r="U4" s="0" t="s">
        <v>210</v>
      </c>
      <c r="V4" s="11" t="n">
        <v>44480</v>
      </c>
      <c r="W4" s="6" t="n">
        <v>-180.3</v>
      </c>
      <c r="X4" s="0" t="s">
        <v>165</v>
      </c>
      <c r="Y4" s="11" t="n">
        <v>43942</v>
      </c>
      <c r="Z4" s="6" t="n">
        <v>-1827.8</v>
      </c>
      <c r="AA4" s="0" t="s">
        <v>211</v>
      </c>
      <c r="AB4" s="11" t="n">
        <v>44258</v>
      </c>
      <c r="AC4" s="6" t="n">
        <v>3448.37112</v>
      </c>
      <c r="AD4" s="0" t="s">
        <v>209</v>
      </c>
      <c r="AE4" s="11" t="n">
        <v>46078</v>
      </c>
      <c r="AF4" s="8" t="s">
        <f>=-Портфель!J12</f>
      </c>
      <c r="AG4" s="0" t="s">
        <v>210</v>
      </c>
      <c r="AH4" s="0"/>
      <c r="AI4" s="10" t="s">
        <f>=XIRR(AI2:AI3,AH2:AH3)</f>
      </c>
      <c r="AJ4" s="0"/>
      <c r="AK4" s="11" t="n">
        <v>44265</v>
      </c>
      <c r="AL4" s="6" t="n">
        <v>3164.97</v>
      </c>
      <c r="AM4" s="0" t="s">
        <v>209</v>
      </c>
      <c r="AN4" s="0"/>
      <c r="AO4" s="10" t="s">
        <f>=XIRR(AO2:AO3,AN2:AN3)</f>
      </c>
      <c r="AP4" s="0"/>
      <c r="AQ4" s="11" t="n">
        <v>44663</v>
      </c>
      <c r="AR4" s="6" t="n">
        <v>-151.986432</v>
      </c>
      <c r="AS4" s="0" t="s">
        <v>140</v>
      </c>
      <c r="AT4" s="11" t="n">
        <v>44327</v>
      </c>
      <c r="AU4" s="6" t="n">
        <v>-78</v>
      </c>
      <c r="AV4" s="0" t="s">
        <v>143</v>
      </c>
      <c r="AW4" s="11" t="n">
        <v>44270</v>
      </c>
      <c r="AX4" s="6" t="n">
        <v>2188.75</v>
      </c>
      <c r="AY4" s="0" t="s">
        <v>209</v>
      </c>
      <c r="AZ4" s="0"/>
      <c r="BA4" s="10" t="s">
        <f>=XIRR(BA2:BA3,AZ2:AZ3)</f>
      </c>
      <c r="BB4" s="0"/>
      <c r="BC4" s="11" t="n">
        <v>44348</v>
      </c>
      <c r="BD4" s="6" t="n">
        <v>-36.27</v>
      </c>
      <c r="BE4" s="0" t="s">
        <v>156</v>
      </c>
      <c r="BF4" s="11" t="n">
        <v>44256</v>
      </c>
      <c r="BG4" s="6" t="n">
        <v>1168.66561</v>
      </c>
      <c r="BH4" s="0" t="s">
        <v>209</v>
      </c>
      <c r="BI4" s="0"/>
      <c r="BJ4" s="10" t="s">
        <f>=XIRR(BJ2:BJ3,BI2:BI3)</f>
      </c>
      <c r="BK4" s="0"/>
      <c r="BL4" s="0"/>
      <c r="BM4" s="10" t="s">
        <f>=XIRR(BM2:BM3,BL2:BL3)</f>
      </c>
      <c r="BN4" s="0"/>
    </row>
    <row collapsed="false" customFormat="false" customHeight="false" hidden="false" ht="12.1" outlineLevel="0" r="5">
      <c r="A5" s="11" t="n">
        <v>44285</v>
      </c>
      <c r="B5" s="6" t="n">
        <v>8314.87</v>
      </c>
      <c r="C5" s="0" t="s">
        <v>209</v>
      </c>
      <c r="D5" s="0"/>
      <c r="E5" s="8" t="s">
        <f>=-SUM(E2:E3)</f>
      </c>
      <c r="F5" s="0" t="s">
        <v>212</v>
      </c>
      <c r="G5" s="11" t="n">
        <v>44272</v>
      </c>
      <c r="H5" s="6" t="n">
        <v>2583.63</v>
      </c>
      <c r="I5" s="0" t="s">
        <v>209</v>
      </c>
      <c r="J5" s="11" t="n">
        <v>44109</v>
      </c>
      <c r="K5" s="6" t="n">
        <v>-561</v>
      </c>
      <c r="L5" s="0" t="s">
        <v>127</v>
      </c>
      <c r="M5" s="11" t="n">
        <v>46078</v>
      </c>
      <c r="N5" s="8" t="s">
        <f>=-Портфель!J6</f>
      </c>
      <c r="O5" s="0" t="s">
        <v>210</v>
      </c>
      <c r="P5" s="11" t="n">
        <v>43949</v>
      </c>
      <c r="Q5" s="6" t="n">
        <v>4602.36288</v>
      </c>
      <c r="R5" s="0" t="s">
        <v>209</v>
      </c>
      <c r="S5" s="0"/>
      <c r="T5" s="10" t="s">
        <f>=XIRR(T2:T4,S2:S4)</f>
      </c>
      <c r="U5" s="0"/>
      <c r="V5" s="11" t="n">
        <v>44753</v>
      </c>
      <c r="W5" s="6" t="n">
        <v>-236.3</v>
      </c>
      <c r="X5" s="0" t="s">
        <v>171</v>
      </c>
      <c r="Y5" s="11" t="n">
        <v>44028</v>
      </c>
      <c r="Z5" s="6" t="n">
        <v>-152.4</v>
      </c>
      <c r="AA5" s="0" t="s">
        <v>116</v>
      </c>
      <c r="AB5" s="11" t="n">
        <v>44265</v>
      </c>
      <c r="AC5" s="6" t="n">
        <v>1662.77096</v>
      </c>
      <c r="AD5" s="0" t="s">
        <v>209</v>
      </c>
      <c r="AE5" s="0"/>
      <c r="AF5" s="10" t="s">
        <f>=XIRR(AF2:AF4,AE2:AE4)</f>
      </c>
      <c r="AG5" s="0"/>
      <c r="AH5" s="0"/>
      <c r="AI5" s="8" t="s">
        <f>=-SUM(AI2:AI3)</f>
      </c>
      <c r="AJ5" s="0" t="s">
        <v>212</v>
      </c>
      <c r="AK5" s="11" t="n">
        <v>44385</v>
      </c>
      <c r="AL5" s="6" t="n">
        <v>-265.1</v>
      </c>
      <c r="AM5" s="0" t="s">
        <v>159</v>
      </c>
      <c r="AN5" s="0"/>
      <c r="AO5" s="8" t="s">
        <f>=-SUM(AO2:AO3)</f>
      </c>
      <c r="AP5" s="0" t="s">
        <v>212</v>
      </c>
      <c r="AQ5" s="11" t="n">
        <v>45043</v>
      </c>
      <c r="AR5" s="6" t="n">
        <v>-176.315184</v>
      </c>
      <c r="AS5" s="0" t="s">
        <v>176</v>
      </c>
      <c r="AT5" s="11" t="n">
        <v>45114</v>
      </c>
      <c r="AU5" s="6" t="n">
        <v>-156</v>
      </c>
      <c r="AV5" s="0" t="s">
        <v>180</v>
      </c>
      <c r="AW5" s="11" t="n">
        <v>44327</v>
      </c>
      <c r="AX5" s="6" t="n">
        <v>-72.5</v>
      </c>
      <c r="AY5" s="0" t="s">
        <v>144</v>
      </c>
      <c r="AZ5" s="0"/>
      <c r="BA5" s="8" t="s">
        <f>=-SUM(BA2:BA3)</f>
      </c>
      <c r="BB5" s="0" t="s">
        <v>212</v>
      </c>
      <c r="BC5" s="11" t="n">
        <v>44441</v>
      </c>
      <c r="BD5" s="6" t="n">
        <v>-84.45</v>
      </c>
      <c r="BE5" s="0" t="s">
        <v>162</v>
      </c>
      <c r="BF5" s="11" t="n">
        <v>44258</v>
      </c>
      <c r="BG5" s="6" t="n">
        <v>3153.05214</v>
      </c>
      <c r="BH5" s="0" t="s">
        <v>209</v>
      </c>
      <c r="BI5" s="0"/>
      <c r="BJ5" s="8" t="s">
        <f>=-SUM(BJ2:BJ3)</f>
      </c>
      <c r="BK5" s="0" t="s">
        <v>212</v>
      </c>
      <c r="BL5" s="0"/>
      <c r="BM5" s="8" t="s">
        <f>=-SUM(BM2:BM3)</f>
      </c>
      <c r="BN5" s="0" t="s">
        <v>212</v>
      </c>
    </row>
    <row collapsed="false" customFormat="false" customHeight="false" hidden="false" ht="12.1" outlineLevel="0" r="6">
      <c r="A6" s="11" t="n">
        <v>44287</v>
      </c>
      <c r="B6" s="6" t="n">
        <v>4230.65</v>
      </c>
      <c r="C6" s="0" t="s">
        <v>209</v>
      </c>
      <c r="D6" s="0"/>
      <c r="E6" s="0"/>
      <c r="F6" s="0"/>
      <c r="G6" s="11" t="n">
        <v>44273</v>
      </c>
      <c r="H6" s="6" t="n">
        <v>2577.71</v>
      </c>
      <c r="I6" s="0" t="s">
        <v>209</v>
      </c>
      <c r="J6" s="11" t="n">
        <v>44272</v>
      </c>
      <c r="K6" s="6" t="n">
        <v>2832.47</v>
      </c>
      <c r="L6" s="0" t="s">
        <v>209</v>
      </c>
      <c r="M6" s="0"/>
      <c r="N6" s="10" t="s">
        <f>=XIRR(N2:N5,M2:M5)</f>
      </c>
      <c r="O6" s="0"/>
      <c r="P6" s="11" t="n">
        <v>44021</v>
      </c>
      <c r="Q6" s="6" t="n">
        <v>-148.174832</v>
      </c>
      <c r="R6" s="0" t="s">
        <v>113</v>
      </c>
      <c r="S6" s="0"/>
      <c r="T6" s="8" t="s">
        <f>=-SUM(T2:T4)</f>
      </c>
      <c r="U6" s="0" t="s">
        <v>212</v>
      </c>
      <c r="V6" s="11" t="n">
        <v>44938</v>
      </c>
      <c r="W6" s="6" t="n">
        <v>-203.9</v>
      </c>
      <c r="X6" s="0" t="s">
        <v>175</v>
      </c>
      <c r="Y6" s="11" t="n">
        <v>44043</v>
      </c>
      <c r="Z6" s="6" t="n">
        <v>1826.36</v>
      </c>
      <c r="AA6" s="0" t="s">
        <v>209</v>
      </c>
      <c r="AB6" s="11" t="n">
        <v>46078</v>
      </c>
      <c r="AC6" s="8" t="s">
        <f>=-Портфель!J11</f>
      </c>
      <c r="AD6" s="0" t="s">
        <v>210</v>
      </c>
      <c r="AE6" s="0"/>
      <c r="AF6" s="8" t="s">
        <f>=-SUM(AF2:AF4)</f>
      </c>
      <c r="AG6" s="0" t="s">
        <v>212</v>
      </c>
      <c r="AH6" s="0"/>
      <c r="AI6" s="0"/>
      <c r="AJ6" s="0"/>
      <c r="AK6" s="11" t="n">
        <v>44481</v>
      </c>
      <c r="AL6" s="6" t="n">
        <v>-105.5</v>
      </c>
      <c r="AM6" s="0" t="s">
        <v>166</v>
      </c>
      <c r="AN6" s="0"/>
      <c r="AO6" s="0"/>
      <c r="AP6" s="0"/>
      <c r="AQ6" s="11" t="n">
        <v>45393</v>
      </c>
      <c r="AR6" s="6" t="n">
        <v>-151.016076</v>
      </c>
      <c r="AS6" s="0" t="s">
        <v>184</v>
      </c>
      <c r="AT6" s="11" t="n">
        <v>45414</v>
      </c>
      <c r="AU6" s="6" t="n">
        <v>-200</v>
      </c>
      <c r="AV6" s="0" t="s">
        <v>185</v>
      </c>
      <c r="AW6" s="11" t="n">
        <v>44370</v>
      </c>
      <c r="AX6" s="6" t="n">
        <v>-77.1</v>
      </c>
      <c r="AY6" s="0" t="s">
        <v>158</v>
      </c>
      <c r="AZ6" s="0"/>
      <c r="BA6" s="0"/>
      <c r="BB6" s="0"/>
      <c r="BC6" s="11" t="n">
        <v>44544</v>
      </c>
      <c r="BD6" s="6" t="n">
        <v>-85.93</v>
      </c>
      <c r="BE6" s="0" t="s">
        <v>168</v>
      </c>
      <c r="BF6" s="11" t="n">
        <v>44582</v>
      </c>
      <c r="BG6" s="6" t="n">
        <v>-45.86448</v>
      </c>
      <c r="BH6" s="0" t="s">
        <v>169</v>
      </c>
    </row>
    <row collapsed="false" customFormat="false" customHeight="false" hidden="false" ht="12.1" outlineLevel="0" r="7">
      <c r="A7" s="11" t="n">
        <v>44397</v>
      </c>
      <c r="B7" s="6" t="n">
        <v>-3360</v>
      </c>
      <c r="C7" s="0" t="s">
        <v>161</v>
      </c>
      <c r="D7" s="0"/>
      <c r="E7" s="0"/>
      <c r="F7" s="0"/>
      <c r="G7" s="11" t="n">
        <v>44328</v>
      </c>
      <c r="H7" s="6" t="n">
        <v>-748</v>
      </c>
      <c r="I7" s="0" t="s">
        <v>147</v>
      </c>
      <c r="J7" s="11" t="n">
        <v>44328</v>
      </c>
      <c r="K7" s="6" t="n">
        <v>-748</v>
      </c>
      <c r="L7" s="0" t="s">
        <v>146</v>
      </c>
      <c r="M7" s="0"/>
      <c r="N7" s="8" t="s">
        <f>=-SUM(N2:N5)</f>
      </c>
      <c r="O7" s="0" t="s">
        <v>212</v>
      </c>
      <c r="P7" s="11" t="n">
        <v>44112</v>
      </c>
      <c r="Q7" s="6" t="n">
        <v>-162.431568</v>
      </c>
      <c r="R7" s="0" t="s">
        <v>113</v>
      </c>
      <c r="S7" s="0"/>
      <c r="T7" s="0"/>
      <c r="U7" s="0"/>
      <c r="V7" s="11" t="n">
        <v>45118</v>
      </c>
      <c r="W7" s="6" t="n">
        <v>-179.7</v>
      </c>
      <c r="X7" s="0" t="s">
        <v>181</v>
      </c>
      <c r="Y7" s="11" t="n">
        <v>44075</v>
      </c>
      <c r="Z7" s="6" t="n">
        <v>1847.12</v>
      </c>
      <c r="AA7" s="0" t="s">
        <v>209</v>
      </c>
      <c r="AB7" s="0"/>
      <c r="AC7" s="10" t="s">
        <f>=XIRR(AC2:AC6,AB2:AB6)</f>
      </c>
      <c r="AD7" s="0"/>
      <c r="AE7" s="0"/>
      <c r="AF7" s="0"/>
      <c r="AG7" s="0"/>
      <c r="AH7" s="0"/>
      <c r="AI7" s="0"/>
      <c r="AJ7" s="0"/>
      <c r="AK7" s="11" t="n">
        <v>44754</v>
      </c>
      <c r="AL7" s="6" t="n">
        <v>-338.5</v>
      </c>
      <c r="AM7" s="0" t="s">
        <v>172</v>
      </c>
      <c r="AN7" s="0"/>
      <c r="AO7" s="0"/>
      <c r="AP7" s="0"/>
      <c r="AQ7" s="11" t="n">
        <v>45758</v>
      </c>
      <c r="AR7" s="6" t="n">
        <v>-76.51431</v>
      </c>
      <c r="AS7" s="0" t="s">
        <v>198</v>
      </c>
      <c r="AT7" s="11" t="n">
        <v>45776</v>
      </c>
      <c r="AU7" s="6" t="n">
        <v>-156</v>
      </c>
      <c r="AV7" s="0" t="s">
        <v>180</v>
      </c>
      <c r="AW7" s="11" t="n">
        <v>44446</v>
      </c>
      <c r="AX7" s="6" t="n">
        <v>-136.2</v>
      </c>
      <c r="AY7" s="0" t="s">
        <v>164</v>
      </c>
      <c r="AZ7" s="0"/>
      <c r="BA7" s="0"/>
      <c r="BB7" s="0"/>
      <c r="BC7" s="11" t="n">
        <v>45461</v>
      </c>
      <c r="BD7" s="6" t="n">
        <v>-38.3</v>
      </c>
      <c r="BE7" s="0" t="s">
        <v>187</v>
      </c>
      <c r="BF7" s="11" t="n">
        <v>46078</v>
      </c>
      <c r="BG7" s="8" t="s">
        <f>=-Портфель!J21</f>
      </c>
      <c r="BH7" s="0" t="s">
        <v>210</v>
      </c>
    </row>
    <row collapsed="false" customFormat="false" customHeight="false" hidden="false" ht="12.1" outlineLevel="0" r="8">
      <c r="A8" s="11" t="n">
        <v>44762</v>
      </c>
      <c r="B8" s="6" t="n">
        <v>-2365</v>
      </c>
      <c r="C8" s="0" t="s">
        <v>173</v>
      </c>
      <c r="D8" s="0"/>
      <c r="E8" s="0"/>
      <c r="F8" s="0"/>
      <c r="G8" s="11" t="n">
        <v>45057</v>
      </c>
      <c r="H8" s="6" t="n">
        <v>-1000</v>
      </c>
      <c r="I8" s="0" t="s">
        <v>177</v>
      </c>
      <c r="J8" s="11" t="n">
        <v>45057</v>
      </c>
      <c r="K8" s="6" t="n">
        <v>-1000</v>
      </c>
      <c r="L8" s="0" t="s">
        <v>178</v>
      </c>
      <c r="M8" s="0"/>
      <c r="N8" s="0"/>
      <c r="O8" s="0"/>
      <c r="P8" s="11" t="n">
        <v>44204</v>
      </c>
      <c r="Q8" s="6" t="n">
        <v>-153.661456</v>
      </c>
      <c r="R8" s="0" t="s">
        <v>113</v>
      </c>
      <c r="S8" s="0"/>
      <c r="T8" s="0"/>
      <c r="U8" s="0"/>
      <c r="V8" s="11" t="n">
        <v>45302</v>
      </c>
      <c r="W8" s="6" t="n">
        <v>-307.7</v>
      </c>
      <c r="X8" s="0" t="s">
        <v>183</v>
      </c>
      <c r="Y8" s="11" t="n">
        <v>44392</v>
      </c>
      <c r="Z8" s="6" t="n">
        <v>-376.5</v>
      </c>
      <c r="AA8" s="0" t="s">
        <v>160</v>
      </c>
      <c r="AB8" s="0"/>
      <c r="AC8" s="8" t="s">
        <f>=-SUM(AC2:AC6)</f>
      </c>
      <c r="AD8" s="0" t="s">
        <v>212</v>
      </c>
      <c r="AE8" s="0"/>
      <c r="AF8" s="0"/>
      <c r="AG8" s="0"/>
      <c r="AH8" s="0"/>
      <c r="AI8" s="0"/>
      <c r="AJ8" s="0"/>
      <c r="AK8" s="11" t="n">
        <v>45106</v>
      </c>
      <c r="AL8" s="6" t="n">
        <v>-342.9</v>
      </c>
      <c r="AM8" s="0" t="s">
        <v>179</v>
      </c>
      <c r="AN8" s="0"/>
      <c r="AO8" s="0"/>
      <c r="AP8" s="0"/>
      <c r="AQ8" s="11" t="n">
        <v>46078</v>
      </c>
      <c r="AR8" s="8" t="s">
        <f>=-Портфель!J16</f>
      </c>
      <c r="AS8" s="0" t="s">
        <v>210</v>
      </c>
      <c r="AT8" s="11" t="n">
        <v>46078</v>
      </c>
      <c r="AU8" s="8" t="s">
        <f>=-Портфель!J17</f>
      </c>
      <c r="AV8" s="0" t="s">
        <v>210</v>
      </c>
      <c r="AW8" s="11" t="n">
        <v>44537</v>
      </c>
      <c r="AX8" s="6" t="n">
        <v>-133.3</v>
      </c>
      <c r="AY8" s="0" t="s">
        <v>167</v>
      </c>
      <c r="AZ8" s="0"/>
      <c r="BA8" s="0"/>
      <c r="BB8" s="0"/>
      <c r="BC8" s="11" t="n">
        <v>45461</v>
      </c>
      <c r="BD8" s="6" t="n">
        <v>-191.51</v>
      </c>
      <c r="BE8" s="0" t="s">
        <v>188</v>
      </c>
      <c r="BF8" s="0"/>
      <c r="BG8" s="10" t="s">
        <f>=XIRR(BG2:BG7,BF2:BF7)</f>
      </c>
      <c r="BH8" s="0"/>
    </row>
    <row collapsed="false" customFormat="false" customHeight="false" hidden="false" ht="12.1" outlineLevel="0" r="9">
      <c r="A9" s="11" t="n">
        <v>45127</v>
      </c>
      <c r="B9" s="6" t="n">
        <v>-400</v>
      </c>
      <c r="C9" s="0" t="s">
        <v>182</v>
      </c>
      <c r="D9" s="0"/>
      <c r="E9" s="0"/>
      <c r="F9" s="0"/>
      <c r="G9" s="11" t="n">
        <v>45484</v>
      </c>
      <c r="H9" s="6" t="n">
        <v>-1332</v>
      </c>
      <c r="I9" s="0" t="s">
        <v>191</v>
      </c>
      <c r="J9" s="11" t="n">
        <v>45484</v>
      </c>
      <c r="K9" s="6" t="n">
        <v>-1332</v>
      </c>
      <c r="L9" s="0" t="s">
        <v>190</v>
      </c>
      <c r="M9" s="0"/>
      <c r="N9" s="0"/>
      <c r="O9" s="0"/>
      <c r="P9" s="11" t="n">
        <v>44294</v>
      </c>
      <c r="Q9" s="6" t="n">
        <v>-161.76784</v>
      </c>
      <c r="R9" s="0" t="s">
        <v>113</v>
      </c>
      <c r="S9" s="0"/>
      <c r="T9" s="0"/>
      <c r="U9" s="0"/>
      <c r="V9" s="11" t="n">
        <v>45482</v>
      </c>
      <c r="W9" s="6" t="n">
        <v>-290.1</v>
      </c>
      <c r="X9" s="0" t="s">
        <v>189</v>
      </c>
      <c r="Y9" s="11" t="n">
        <v>44845</v>
      </c>
      <c r="Z9" s="6" t="n">
        <v>-1530.9</v>
      </c>
      <c r="AA9" s="0" t="s">
        <v>174</v>
      </c>
      <c r="AB9" s="0"/>
      <c r="AC9" s="0"/>
      <c r="AD9" s="0"/>
      <c r="AE9" s="0"/>
      <c r="AF9" s="0"/>
      <c r="AG9" s="0"/>
      <c r="AH9" s="0"/>
      <c r="AI9" s="0"/>
      <c r="AJ9" s="0"/>
      <c r="AK9" s="11" t="n">
        <v>45489</v>
      </c>
      <c r="AL9" s="6" t="n">
        <v>-350</v>
      </c>
      <c r="AM9" s="0" t="s">
        <v>192</v>
      </c>
      <c r="AN9" s="0"/>
      <c r="AO9" s="0"/>
      <c r="AP9" s="0"/>
      <c r="AQ9" s="0"/>
      <c r="AR9" s="10" t="s">
        <f>=XIRR(AR2:AR8,AQ2:AQ8)</f>
      </c>
      <c r="AS9" s="0"/>
      <c r="AT9" s="0"/>
      <c r="AU9" s="10" t="s">
        <f>=XIRR(AU2:AU8,AT2:AT8)</f>
      </c>
      <c r="AV9" s="0"/>
      <c r="AW9" s="11" t="n">
        <v>45439</v>
      </c>
      <c r="AX9" s="6" t="n">
        <v>-254.3</v>
      </c>
      <c r="AY9" s="0" t="s">
        <v>186</v>
      </c>
      <c r="AZ9" s="0"/>
      <c r="BA9" s="0"/>
      <c r="BB9" s="0"/>
      <c r="BC9" s="11" t="n">
        <v>45545</v>
      </c>
      <c r="BD9" s="6" t="n">
        <v>-31.06</v>
      </c>
      <c r="BE9" s="0" t="s">
        <v>194</v>
      </c>
      <c r="BF9" s="0"/>
      <c r="BG9" s="8" t="s">
        <f>=-SUM(BG2:BG7)</f>
      </c>
      <c r="BH9" s="0" t="s">
        <v>212</v>
      </c>
    </row>
    <row collapsed="false" customFormat="false" customHeight="false" hidden="false" ht="12.1" outlineLevel="0" r="10">
      <c r="A10" s="11" t="n">
        <v>45491</v>
      </c>
      <c r="B10" s="6" t="n">
        <v>-6145</v>
      </c>
      <c r="C10" s="0" t="s">
        <v>193</v>
      </c>
      <c r="D10" s="0"/>
      <c r="E10" s="0"/>
      <c r="F10" s="0"/>
      <c r="G10" s="11" t="n">
        <v>45856</v>
      </c>
      <c r="H10" s="6" t="n">
        <v>-1393.6</v>
      </c>
      <c r="I10" s="0" t="s">
        <v>200</v>
      </c>
      <c r="J10" s="11" t="n">
        <v>45856</v>
      </c>
      <c r="K10" s="6" t="n">
        <v>-1393.6</v>
      </c>
      <c r="L10" s="0" t="s">
        <v>201</v>
      </c>
      <c r="M10" s="0"/>
      <c r="N10" s="0"/>
      <c r="O10" s="0"/>
      <c r="P10" s="11" t="n">
        <v>44385</v>
      </c>
      <c r="Q10" s="6" t="n">
        <v>-154.04064</v>
      </c>
      <c r="R10" s="0" t="s">
        <v>113</v>
      </c>
      <c r="S10" s="0"/>
      <c r="T10" s="0"/>
      <c r="U10" s="0"/>
      <c r="V10" s="11" t="n">
        <v>45667</v>
      </c>
      <c r="W10" s="6" t="n">
        <v>-364.7</v>
      </c>
      <c r="X10" s="0" t="s">
        <v>197</v>
      </c>
      <c r="Y10" s="11" t="n">
        <v>46078</v>
      </c>
      <c r="Z10" s="8" t="s">
        <f>=-Портфель!J10</f>
      </c>
      <c r="AA10" s="0" t="s">
        <v>210</v>
      </c>
      <c r="AB10" s="0"/>
      <c r="AC10" s="0"/>
      <c r="AD10" s="0"/>
      <c r="AE10" s="0"/>
      <c r="AF10" s="0"/>
      <c r="AG10" s="0"/>
      <c r="AH10" s="0"/>
      <c r="AI10" s="0"/>
      <c r="AJ10" s="0"/>
      <c r="AK10" s="11" t="n">
        <v>45845</v>
      </c>
      <c r="AL10" s="6" t="n">
        <v>-350</v>
      </c>
      <c r="AM10" s="0" t="s">
        <v>192</v>
      </c>
      <c r="AN10" s="0"/>
      <c r="AO10" s="0"/>
      <c r="AP10" s="0"/>
      <c r="AQ10" s="0"/>
      <c r="AR10" s="8" t="s">
        <f>=-SUM(AR2:AR8)</f>
      </c>
      <c r="AS10" s="0" t="s">
        <v>212</v>
      </c>
      <c r="AT10" s="0"/>
      <c r="AU10" s="8" t="s">
        <f>=-SUM(AU2:AU8)</f>
      </c>
      <c r="AV10" s="0" t="s">
        <v>212</v>
      </c>
      <c r="AW10" s="11" t="n">
        <v>46078</v>
      </c>
      <c r="AX10" s="8" t="s">
        <f>=-Портфель!J18</f>
      </c>
      <c r="AY10" s="0" t="s">
        <v>210</v>
      </c>
      <c r="AZ10" s="0"/>
      <c r="BA10" s="0"/>
      <c r="BB10" s="0"/>
      <c r="BC10" s="11" t="n">
        <v>45643</v>
      </c>
      <c r="BD10" s="6" t="n">
        <v>-49.06</v>
      </c>
      <c r="BE10" s="0" t="s">
        <v>196</v>
      </c>
    </row>
    <row collapsed="false" customFormat="false" customHeight="false" hidden="false" ht="12.1" outlineLevel="0" r="11">
      <c r="A11" s="11" t="n">
        <v>45855</v>
      </c>
      <c r="B11" s="6" t="n">
        <v>-4250</v>
      </c>
      <c r="C11" s="0" t="s">
        <v>199</v>
      </c>
      <c r="D11" s="0"/>
      <c r="E11" s="0"/>
      <c r="F11" s="0"/>
      <c r="G11" s="11" t="n">
        <v>46078</v>
      </c>
      <c r="H11" s="8" t="s">
        <f>=-Портфель!J4</f>
      </c>
      <c r="I11" s="0" t="s">
        <v>210</v>
      </c>
      <c r="J11" s="11" t="n">
        <v>46078</v>
      </c>
      <c r="K11" s="8" t="s">
        <f>=-Портфель!J5</f>
      </c>
      <c r="L11" s="0" t="s">
        <v>210</v>
      </c>
      <c r="M11" s="0"/>
      <c r="N11" s="0"/>
      <c r="O11" s="0"/>
      <c r="P11" s="11" t="n">
        <v>44477</v>
      </c>
      <c r="Q11" s="6" t="n">
        <v>-150.353632</v>
      </c>
      <c r="R11" s="0" t="s">
        <v>113</v>
      </c>
      <c r="S11" s="0"/>
      <c r="T11" s="0"/>
      <c r="U11" s="0"/>
      <c r="V11" s="11" t="n">
        <v>45858</v>
      </c>
      <c r="W11" s="6" t="n">
        <v>-146.8</v>
      </c>
      <c r="X11" s="0" t="s">
        <v>202</v>
      </c>
      <c r="Y11" s="0"/>
      <c r="Z11" s="10" t="s">
        <f>=XIRR(Z2:Z10,Y2:Y10)</f>
      </c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11" t="n">
        <v>46078</v>
      </c>
      <c r="AL11" s="8" t="s">
        <f>=-Портфель!J14</f>
      </c>
      <c r="AM11" s="0" t="s">
        <v>210</v>
      </c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10" t="s">
        <f>=XIRR(AX2:AX10,AW2:AW10)</f>
      </c>
      <c r="AY11" s="0"/>
      <c r="AZ11" s="0"/>
      <c r="BA11" s="0"/>
      <c r="BB11" s="0"/>
      <c r="BC11" s="11" t="n">
        <v>46078</v>
      </c>
      <c r="BD11" s="8" t="s">
        <f>=-Портфель!J20</f>
      </c>
      <c r="BE11" s="0" t="s">
        <v>210</v>
      </c>
    </row>
    <row collapsed="false" customFormat="false" customHeight="false" hidden="false" ht="12.1" outlineLevel="0" r="12">
      <c r="A12" s="11" t="n">
        <v>46078</v>
      </c>
      <c r="B12" s="8" t="s">
        <f>=-Портфель!J2</f>
      </c>
      <c r="C12" s="0" t="s">
        <v>210</v>
      </c>
      <c r="D12" s="0"/>
      <c r="E12" s="0"/>
      <c r="F12" s="0"/>
      <c r="G12" s="0"/>
      <c r="H12" s="10" t="s">
        <f>=XIRR(H2:H11,G2:G11)</f>
      </c>
      <c r="I12" s="0"/>
      <c r="J12" s="0"/>
      <c r="K12" s="10" t="s">
        <f>=XIRR(K2:K11,J2:J11)</f>
      </c>
      <c r="L12" s="0"/>
      <c r="M12" s="0"/>
      <c r="N12" s="0"/>
      <c r="O12" s="0"/>
      <c r="P12" s="11" t="n">
        <v>44568</v>
      </c>
      <c r="Q12" s="6" t="n">
        <v>-154.528608</v>
      </c>
      <c r="R12" s="0" t="s">
        <v>113</v>
      </c>
      <c r="S12" s="0"/>
      <c r="T12" s="0"/>
      <c r="U12" s="0"/>
      <c r="V12" s="11" t="n">
        <v>46034</v>
      </c>
      <c r="W12" s="6" t="n">
        <v>-115.6</v>
      </c>
      <c r="X12" s="0" t="s">
        <v>203</v>
      </c>
      <c r="Y12" s="0"/>
      <c r="Z12" s="8" t="s">
        <f>=-SUM(Z2:Z10)</f>
      </c>
      <c r="AA12" s="0" t="s">
        <v>212</v>
      </c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10" t="s">
        <f>=XIRR(AL2:AL11,AK2:AK11)</f>
      </c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8" t="s">
        <f>=-SUM(AX2:AX10)</f>
      </c>
      <c r="AY12" s="0" t="s">
        <v>212</v>
      </c>
      <c r="AZ12" s="0"/>
      <c r="BA12" s="0"/>
      <c r="BB12" s="0"/>
      <c r="BC12" s="0"/>
      <c r="BD12" s="10" t="s">
        <f>=XIRR(BD2:BD11,BC2:BC11)</f>
      </c>
      <c r="BE12" s="0"/>
    </row>
    <row collapsed="false" customFormat="false" customHeight="false" hidden="false" ht="12.1" outlineLevel="0" r="13">
      <c r="A13" s="0"/>
      <c r="B13" s="10" t="s">
        <f>=XIRR(B2:B12,A2:A12)</f>
      </c>
      <c r="C13" s="0"/>
      <c r="D13" s="0"/>
      <c r="E13" s="0"/>
      <c r="F13" s="0"/>
      <c r="G13" s="0"/>
      <c r="H13" s="8" t="s">
        <f>=-SUM(H2:H11)</f>
      </c>
      <c r="I13" s="0" t="s">
        <v>212</v>
      </c>
      <c r="J13" s="0"/>
      <c r="K13" s="8" t="s">
        <f>=-SUM(K2:K11)</f>
      </c>
      <c r="L13" s="0" t="s">
        <v>212</v>
      </c>
      <c r="M13" s="0"/>
      <c r="N13" s="0"/>
      <c r="O13" s="0"/>
      <c r="P13" s="11" t="n">
        <v>44664</v>
      </c>
      <c r="Q13" s="6" t="n">
        <v>-88.386414</v>
      </c>
      <c r="R13" s="0" t="s">
        <v>170</v>
      </c>
      <c r="S13" s="0"/>
      <c r="T13" s="0"/>
      <c r="U13" s="0"/>
      <c r="V13" s="11" t="n">
        <v>46078</v>
      </c>
      <c r="W13" s="8" t="s">
        <f>=-Портфель!J9</f>
      </c>
      <c r="X13" s="0" t="s">
        <v>210</v>
      </c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8" t="s">
        <f>=-SUM(AL2:AL11)</f>
      </c>
      <c r="AM13" s="0" t="s">
        <v>212</v>
      </c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8" t="s">
        <f>=-SUM(BD2:BD11)</f>
      </c>
      <c r="BE13" s="0" t="s">
        <v>212</v>
      </c>
    </row>
    <row collapsed="false" customFormat="false" customHeight="false" hidden="false" ht="12.1" outlineLevel="0" r="14">
      <c r="A14" s="0"/>
      <c r="B14" s="8" t="s">
        <f>=-SUM(B2:B12)</f>
      </c>
      <c r="C14" s="0" t="s">
        <v>212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44750</v>
      </c>
      <c r="Q14" s="6" t="n">
        <v>-70.2146824</v>
      </c>
      <c r="R14" s="0" t="s">
        <v>170</v>
      </c>
      <c r="S14" s="0"/>
      <c r="T14" s="0"/>
      <c r="U14" s="0"/>
      <c r="V14" s="0"/>
      <c r="W14" s="10" t="s">
        <f>=XIRR(W2:W13,V2:V13)</f>
      </c>
      <c r="X14" s="0"/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44840</v>
      </c>
      <c r="Q15" s="6" t="n">
        <v>-66.0575816</v>
      </c>
      <c r="R15" s="0" t="s">
        <v>170</v>
      </c>
      <c r="S15" s="0"/>
      <c r="T15" s="0"/>
      <c r="U15" s="0"/>
      <c r="V15" s="0"/>
      <c r="W15" s="8" t="s">
        <f>=-SUM(W2:W13)</f>
      </c>
      <c r="X15" s="0" t="s">
        <v>212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11" t="n">
        <v>44935</v>
      </c>
      <c r="Q16" s="6" t="n">
        <v>-78.2153</v>
      </c>
      <c r="R16" s="0" t="s">
        <v>170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11" t="n">
        <v>45022</v>
      </c>
      <c r="Q17" s="6" t="n">
        <v>-88.3996632</v>
      </c>
      <c r="R17" s="0" t="s">
        <v>170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11" t="n">
        <v>45114</v>
      </c>
      <c r="Q18" s="6" t="n">
        <v>-102.937284</v>
      </c>
      <c r="R18" s="0" t="s">
        <v>170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11" t="n">
        <v>45205</v>
      </c>
      <c r="Q19" s="6" t="n">
        <v>-110.8399344</v>
      </c>
      <c r="R19" s="0" t="s">
        <v>170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11" t="n">
        <v>45300</v>
      </c>
      <c r="Q20" s="6" t="n">
        <v>-99.7333896</v>
      </c>
      <c r="R20" s="0" t="s">
        <v>170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11" t="n">
        <v>45391</v>
      </c>
      <c r="Q21" s="6" t="n">
        <v>-102.950072</v>
      </c>
      <c r="R21" s="0" t="s">
        <v>170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11" t="n">
        <v>45483</v>
      </c>
      <c r="Q22" s="6" t="n">
        <v>-97.8594472</v>
      </c>
      <c r="R22" s="0" t="s">
        <v>170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11" t="n">
        <v>45575</v>
      </c>
      <c r="Q23" s="6" t="n">
        <v>-107.8065096</v>
      </c>
      <c r="R23" s="0" t="s">
        <v>170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11" t="n">
        <v>45667</v>
      </c>
      <c r="Q24" s="6" t="n">
        <v>-113.7477032</v>
      </c>
      <c r="R24" s="0" t="s">
        <v>170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11" t="n">
        <v>45757</v>
      </c>
      <c r="Q25" s="6" t="n">
        <v>-95.7346376</v>
      </c>
      <c r="R25" s="0" t="s">
        <v>170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11" t="n">
        <v>45848</v>
      </c>
      <c r="Q26" s="6" t="n">
        <v>-86.9280424</v>
      </c>
      <c r="R26" s="0" t="s">
        <v>170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11" t="n">
        <v>45940</v>
      </c>
      <c r="Q27" s="6" t="n">
        <v>-90.5282536</v>
      </c>
      <c r="R27" s="0" t="s">
        <v>170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11" t="n">
        <v>46034</v>
      </c>
      <c r="Q28" s="6" t="n">
        <v>-86.9880904</v>
      </c>
      <c r="R28" s="0" t="s">
        <v>170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11" t="n">
        <v>46078</v>
      </c>
      <c r="Q29" s="8" t="s">
        <f>=-Портфель!J7</f>
      </c>
      <c r="R29" s="0" t="s">
        <v>210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10" t="s">
        <f>=XIRR(Q2:Q29,P2:P29)</f>
      </c>
      <c r="R30" s="0"/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8" t="s">
        <f>=-SUM(Q2:Q29)</f>
      </c>
      <c r="R31" s="0" t="s">
        <v>212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213</v>
      </c>
      <c r="C1" s="0"/>
      <c r="D1" s="0"/>
      <c r="E1" s="4" t="s">
        <v>214</v>
      </c>
      <c r="F1" s="0"/>
      <c r="G1" s="0"/>
      <c r="H1" s="4" t="s">
        <v>215</v>
      </c>
      <c r="I1" s="0"/>
      <c r="J1" s="0"/>
      <c r="K1" s="4" t="s">
        <v>216</v>
      </c>
      <c r="L1" s="0"/>
      <c r="M1" s="0"/>
      <c r="N1" s="4" t="s">
        <v>217</v>
      </c>
      <c r="O1" s="0"/>
      <c r="P1" s="0"/>
      <c r="Q1" s="4" t="s">
        <v>218</v>
      </c>
      <c r="R1" s="0"/>
      <c r="S1" s="0"/>
      <c r="T1" s="4" t="s">
        <v>219</v>
      </c>
      <c r="U1" s="0"/>
      <c r="V1" s="0"/>
      <c r="W1" s="4" t="s">
        <v>220</v>
      </c>
      <c r="X1" s="0"/>
      <c r="Y1" s="0"/>
      <c r="Z1" s="4" t="s">
        <v>221</v>
      </c>
      <c r="AA1" s="0"/>
      <c r="AB1" s="0"/>
      <c r="AC1" s="4" t="s">
        <v>222</v>
      </c>
      <c r="AD1" s="0"/>
      <c r="AE1" s="0"/>
      <c r="AF1" s="4" t="s">
        <v>223</v>
      </c>
      <c r="AG1" s="0"/>
      <c r="AH1" s="0"/>
      <c r="AI1" s="4" t="s">
        <v>224</v>
      </c>
      <c r="AJ1" s="0"/>
      <c r="AK1" s="0"/>
      <c r="AL1" s="4" t="s">
        <v>225</v>
      </c>
      <c r="AM1" s="0"/>
      <c r="AN1" s="0"/>
      <c r="AO1" s="4" t="s">
        <v>226</v>
      </c>
      <c r="AP1" s="0"/>
      <c r="AQ1" s="0"/>
      <c r="AR1" s="4" t="s">
        <v>227</v>
      </c>
      <c r="AS1" s="0"/>
      <c r="AT1" s="0"/>
      <c r="AU1" s="4" t="s">
        <v>228</v>
      </c>
      <c r="AV1" s="0"/>
      <c r="AW1" s="0"/>
      <c r="AX1" s="4" t="s">
        <v>229</v>
      </c>
      <c r="AY1" s="0"/>
      <c r="AZ1" s="0"/>
      <c r="BA1" s="4" t="s">
        <v>230</v>
      </c>
      <c r="BB1" s="0"/>
      <c r="BC1" s="0"/>
      <c r="BD1" s="4" t="s">
        <v>34</v>
      </c>
      <c r="BE1" s="0"/>
      <c r="BF1" s="0"/>
      <c r="BG1" s="4" t="s">
        <v>231</v>
      </c>
      <c r="BH1" s="0"/>
      <c r="BI1" s="0"/>
      <c r="BJ1" s="4" t="s">
        <v>232</v>
      </c>
      <c r="BK1" s="0"/>
    </row>
    <row collapsed="false" customFormat="false" customHeight="false" hidden="false" ht="12.1" outlineLevel="0" r="2">
      <c r="A2" s="11" t="n">
        <v>43717</v>
      </c>
      <c r="B2" s="6" t="n">
        <v>1242.084242</v>
      </c>
      <c r="C2" s="0" t="s">
        <v>209</v>
      </c>
      <c r="D2" s="11" t="n">
        <v>43738</v>
      </c>
      <c r="E2" s="6" t="n">
        <v>2233.68</v>
      </c>
      <c r="F2" s="0" t="s">
        <v>209</v>
      </c>
      <c r="G2" s="11" t="n">
        <v>43738</v>
      </c>
      <c r="H2" s="6" t="n">
        <v>860.57</v>
      </c>
      <c r="I2" s="0" t="s">
        <v>209</v>
      </c>
      <c r="J2" s="11" t="n">
        <v>43738</v>
      </c>
      <c r="K2" s="6" t="n">
        <v>3556.14</v>
      </c>
      <c r="L2" s="0" t="s">
        <v>209</v>
      </c>
      <c r="M2" s="11" t="n">
        <v>43738</v>
      </c>
      <c r="N2" s="6" t="n">
        <v>694.38</v>
      </c>
      <c r="O2" s="0" t="s">
        <v>209</v>
      </c>
      <c r="P2" s="11" t="n">
        <v>43738</v>
      </c>
      <c r="Q2" s="6" t="n">
        <v>633.9</v>
      </c>
      <c r="R2" s="0" t="s">
        <v>209</v>
      </c>
      <c r="S2" s="11" t="n">
        <v>43903</v>
      </c>
      <c r="T2" s="6" t="n">
        <v>916.24</v>
      </c>
      <c r="U2" s="0" t="s">
        <v>209</v>
      </c>
      <c r="V2" s="11" t="n">
        <v>43903</v>
      </c>
      <c r="W2" s="6" t="n">
        <v>4626.34</v>
      </c>
      <c r="X2" s="0" t="s">
        <v>209</v>
      </c>
      <c r="Y2" s="11" t="n">
        <v>43928</v>
      </c>
      <c r="Z2" s="6" t="n">
        <v>1703.88502</v>
      </c>
      <c r="AA2" s="0" t="s">
        <v>209</v>
      </c>
      <c r="AB2" s="11" t="n">
        <v>43966</v>
      </c>
      <c r="AC2" s="6" t="n">
        <v>4265.010162</v>
      </c>
      <c r="AD2" s="0" t="s">
        <v>209</v>
      </c>
      <c r="AE2" s="11" t="n">
        <v>43966</v>
      </c>
      <c r="AF2" s="6" t="n">
        <v>6447.417858</v>
      </c>
      <c r="AG2" s="0" t="s">
        <v>209</v>
      </c>
      <c r="AH2" s="11" t="n">
        <v>43972</v>
      </c>
      <c r="AI2" s="6" t="n">
        <v>2393.667729</v>
      </c>
      <c r="AJ2" s="0" t="s">
        <v>209</v>
      </c>
      <c r="AK2" s="11" t="n">
        <v>43984</v>
      </c>
      <c r="AL2" s="6" t="n">
        <v>9932.480272</v>
      </c>
      <c r="AM2" s="0" t="s">
        <v>209</v>
      </c>
      <c r="AN2" s="11" t="n">
        <v>44075</v>
      </c>
      <c r="AO2" s="6" t="n">
        <v>9155.38</v>
      </c>
      <c r="AP2" s="0" t="s">
        <v>209</v>
      </c>
      <c r="AQ2" s="11" t="n">
        <v>44075</v>
      </c>
      <c r="AR2" s="6" t="n">
        <v>3813.41</v>
      </c>
      <c r="AS2" s="0" t="s">
        <v>209</v>
      </c>
      <c r="AT2" s="11" t="n">
        <v>44075</v>
      </c>
      <c r="AU2" s="6" t="n">
        <v>2123.35</v>
      </c>
      <c r="AV2" s="0" t="s">
        <v>209</v>
      </c>
      <c r="AW2" s="11" t="n">
        <v>44252</v>
      </c>
      <c r="AX2" s="6" t="n">
        <v>4490.094816</v>
      </c>
      <c r="AY2" s="0" t="s">
        <v>209</v>
      </c>
      <c r="AZ2" s="11" t="n">
        <v>44252</v>
      </c>
      <c r="BA2" s="6" t="n">
        <v>303.125652</v>
      </c>
      <c r="BB2" s="0" t="s">
        <v>209</v>
      </c>
      <c r="BC2" s="11" t="n">
        <v>44266</v>
      </c>
      <c r="BD2" s="6" t="n">
        <v>3736.18</v>
      </c>
      <c r="BE2" s="0" t="s">
        <v>209</v>
      </c>
      <c r="BF2" s="11" t="n">
        <v>44273</v>
      </c>
      <c r="BG2" s="6" t="n">
        <v>1494.47</v>
      </c>
      <c r="BH2" s="0" t="s">
        <v>209</v>
      </c>
      <c r="BI2" s="11" t="n">
        <v>44284</v>
      </c>
      <c r="BJ2" s="6" t="n">
        <v>4660.607552</v>
      </c>
      <c r="BK2" s="0" t="s">
        <v>209</v>
      </c>
    </row>
    <row collapsed="false" customFormat="false" customHeight="false" hidden="false" ht="12.1" outlineLevel="0" r="3">
      <c r="A3" s="11" t="n">
        <v>43717</v>
      </c>
      <c r="B3" s="6" t="n">
        <v>621.042121</v>
      </c>
      <c r="C3" s="0" t="s">
        <v>209</v>
      </c>
      <c r="D3" s="11" t="n">
        <v>43903</v>
      </c>
      <c r="E3" s="6" t="n">
        <v>1811.92</v>
      </c>
      <c r="F3" s="0" t="s">
        <v>209</v>
      </c>
      <c r="G3" s="11" t="n">
        <v>43886</v>
      </c>
      <c r="H3" s="6" t="n">
        <v>-1270.18</v>
      </c>
      <c r="I3" s="0" t="s">
        <v>211</v>
      </c>
      <c r="J3" s="11" t="n">
        <v>43840</v>
      </c>
      <c r="K3" s="6" t="n">
        <v>-147.19</v>
      </c>
      <c r="L3" s="0" t="s">
        <v>96</v>
      </c>
      <c r="M3" s="11" t="n">
        <v>43829</v>
      </c>
      <c r="N3" s="6" t="n">
        <v>-24.36</v>
      </c>
      <c r="O3" s="0" t="s">
        <v>95</v>
      </c>
      <c r="P3" s="11" t="n">
        <v>43829</v>
      </c>
      <c r="Q3" s="6" t="n">
        <v>-24.36</v>
      </c>
      <c r="R3" s="0" t="s">
        <v>94</v>
      </c>
      <c r="S3" s="11" t="n">
        <v>43942</v>
      </c>
      <c r="T3" s="6" t="n">
        <v>-1107.37</v>
      </c>
      <c r="U3" s="0" t="s">
        <v>211</v>
      </c>
      <c r="V3" s="11" t="n">
        <v>44022</v>
      </c>
      <c r="W3" s="6" t="n">
        <v>-350</v>
      </c>
      <c r="X3" s="0" t="s">
        <v>114</v>
      </c>
      <c r="Y3" s="11" t="n">
        <v>43984</v>
      </c>
      <c r="Z3" s="6" t="n">
        <v>1756.72728</v>
      </c>
      <c r="AA3" s="0" t="s">
        <v>209</v>
      </c>
      <c r="AB3" s="11" t="n">
        <v>44043</v>
      </c>
      <c r="AC3" s="6" t="n">
        <v>3591.133535</v>
      </c>
      <c r="AD3" s="0" t="s">
        <v>209</v>
      </c>
      <c r="AE3" s="11" t="n">
        <v>44014</v>
      </c>
      <c r="AF3" s="6" t="n">
        <v>-63.39717</v>
      </c>
      <c r="AG3" s="0" t="s">
        <v>111</v>
      </c>
      <c r="AH3" s="11" t="n">
        <v>44011</v>
      </c>
      <c r="AI3" s="6" t="n">
        <v>-29.033928</v>
      </c>
      <c r="AJ3" s="0" t="s">
        <v>108</v>
      </c>
      <c r="AK3" s="11" t="n">
        <v>43994</v>
      </c>
      <c r="AL3" s="6" t="n">
        <v>-85.019937</v>
      </c>
      <c r="AM3" s="0" t="s">
        <v>105</v>
      </c>
      <c r="AN3" s="11" t="n">
        <v>44274</v>
      </c>
      <c r="AO3" s="6" t="n">
        <v>-9644.98</v>
      </c>
      <c r="AP3" s="0" t="s">
        <v>211</v>
      </c>
      <c r="AQ3" s="11" t="n">
        <v>44274</v>
      </c>
      <c r="AR3" s="6" t="n">
        <v>-4142.53</v>
      </c>
      <c r="AS3" s="0" t="s">
        <v>211</v>
      </c>
      <c r="AT3" s="11" t="n">
        <v>44349</v>
      </c>
      <c r="AU3" s="6" t="n">
        <v>-2946.13</v>
      </c>
      <c r="AV3" s="0" t="s">
        <v>211</v>
      </c>
      <c r="AW3" s="11" t="n">
        <v>44258</v>
      </c>
      <c r="AX3" s="6" t="n">
        <v>4237.37991</v>
      </c>
      <c r="AY3" s="0" t="s">
        <v>209</v>
      </c>
      <c r="AZ3" s="11" t="n">
        <v>44252</v>
      </c>
      <c r="BA3" s="6" t="n">
        <v>303.125652</v>
      </c>
      <c r="BB3" s="0" t="s">
        <v>209</v>
      </c>
      <c r="BC3" s="11" t="n">
        <v>44281</v>
      </c>
      <c r="BD3" s="6" t="n">
        <v>-18.53</v>
      </c>
      <c r="BE3" s="0" t="s">
        <v>138</v>
      </c>
      <c r="BF3" s="11" t="n">
        <v>44333</v>
      </c>
      <c r="BG3" s="6" t="n">
        <v>-45.02</v>
      </c>
      <c r="BH3" s="0" t="s">
        <v>148</v>
      </c>
      <c r="BI3" s="11" t="n">
        <v>44349</v>
      </c>
      <c r="BJ3" s="6" t="n">
        <v>-2263.882401</v>
      </c>
      <c r="BK3" s="0" t="s">
        <v>211</v>
      </c>
    </row>
    <row collapsed="false" customFormat="false" customHeight="false" hidden="false" ht="12.1" outlineLevel="0" r="4">
      <c r="A4" s="11" t="n">
        <v>43759</v>
      </c>
      <c r="B4" s="6" t="n">
        <v>-28.77939</v>
      </c>
      <c r="C4" s="0" t="s">
        <v>92</v>
      </c>
      <c r="D4" s="11" t="n">
        <v>43922</v>
      </c>
      <c r="E4" s="6" t="n">
        <v>-2097.69</v>
      </c>
      <c r="F4" s="0" t="s">
        <v>211</v>
      </c>
      <c r="G4" s="0"/>
      <c r="H4" s="10" t="s">
        <f>=XIRR(H2:H3,G2:G3)</f>
      </c>
      <c r="I4" s="0"/>
      <c r="J4" s="11" t="n">
        <v>43903</v>
      </c>
      <c r="K4" s="6" t="n">
        <v>2442.31</v>
      </c>
      <c r="L4" s="0" t="s">
        <v>209</v>
      </c>
      <c r="M4" s="11" t="n">
        <v>43903</v>
      </c>
      <c r="N4" s="6" t="n">
        <v>492.47</v>
      </c>
      <c r="O4" s="0" t="s">
        <v>209</v>
      </c>
      <c r="P4" s="11" t="n">
        <v>43903</v>
      </c>
      <c r="Q4" s="6" t="n">
        <v>486.46</v>
      </c>
      <c r="R4" s="0" t="s">
        <v>209</v>
      </c>
      <c r="S4" s="0"/>
      <c r="T4" s="10" t="s">
        <f>=XIRR(T2:T3,S2:S3)</f>
      </c>
      <c r="U4" s="0"/>
      <c r="V4" s="11" t="n">
        <v>44183</v>
      </c>
      <c r="W4" s="6" t="n">
        <v>-46</v>
      </c>
      <c r="X4" s="0" t="s">
        <v>134</v>
      </c>
      <c r="Y4" s="11" t="n">
        <v>43986</v>
      </c>
      <c r="Z4" s="6" t="n">
        <v>-24.602868</v>
      </c>
      <c r="AA4" s="0" t="s">
        <v>104</v>
      </c>
      <c r="AB4" s="11" t="n">
        <v>44043</v>
      </c>
      <c r="AC4" s="6" t="n">
        <v>3591.133535</v>
      </c>
      <c r="AD4" s="0" t="s">
        <v>209</v>
      </c>
      <c r="AE4" s="11" t="n">
        <v>44109</v>
      </c>
      <c r="AF4" s="6" t="n">
        <v>-70.28235</v>
      </c>
      <c r="AG4" s="0" t="s">
        <v>111</v>
      </c>
      <c r="AH4" s="11" t="n">
        <v>44103</v>
      </c>
      <c r="AI4" s="6" t="n">
        <v>-33.041946</v>
      </c>
      <c r="AJ4" s="0" t="s">
        <v>108</v>
      </c>
      <c r="AK4" s="11" t="n">
        <v>44088</v>
      </c>
      <c r="AL4" s="6" t="n">
        <v>-92.114208</v>
      </c>
      <c r="AM4" s="0" t="s">
        <v>105</v>
      </c>
      <c r="AN4" s="0"/>
      <c r="AO4" s="10" t="s">
        <f>=XIRR(AO2:AO3,AN2:AN3)</f>
      </c>
      <c r="AP4" s="0"/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44287</v>
      </c>
      <c r="AX4" s="6" t="n">
        <v>-11030.943832</v>
      </c>
      <c r="AY4" s="0" t="s">
        <v>211</v>
      </c>
      <c r="AZ4" s="11" t="n">
        <v>44252</v>
      </c>
      <c r="BA4" s="6" t="n">
        <v>606.251304</v>
      </c>
      <c r="BB4" s="0" t="s">
        <v>209</v>
      </c>
      <c r="BC4" s="11" t="n">
        <v>44349</v>
      </c>
      <c r="BD4" s="6" t="n">
        <v>-5131.96</v>
      </c>
      <c r="BE4" s="0" t="s">
        <v>211</v>
      </c>
      <c r="BF4" s="11" t="n">
        <v>44333</v>
      </c>
      <c r="BG4" s="6" t="n">
        <v>-45.84</v>
      </c>
      <c r="BH4" s="0" t="s">
        <v>149</v>
      </c>
      <c r="BI4" s="11" t="n">
        <v>44349</v>
      </c>
      <c r="BJ4" s="6" t="n">
        <v>-2263.882401</v>
      </c>
      <c r="BK4" s="0" t="s">
        <v>211</v>
      </c>
    </row>
    <row collapsed="false" customFormat="false" customHeight="false" hidden="false" ht="12.1" outlineLevel="0" r="5">
      <c r="A5" s="11" t="n">
        <v>43859</v>
      </c>
      <c r="B5" s="6" t="n">
        <v>-28.273455</v>
      </c>
      <c r="C5" s="0" t="s">
        <v>92</v>
      </c>
      <c r="D5" s="11" t="n">
        <v>43980</v>
      </c>
      <c r="E5" s="6" t="n">
        <v>-110.47</v>
      </c>
      <c r="F5" s="0" t="s">
        <v>103</v>
      </c>
      <c r="G5" s="0"/>
      <c r="H5" s="8" t="s">
        <f>=-SUM(H2:H3)</f>
      </c>
      <c r="I5" s="0" t="s">
        <v>212</v>
      </c>
      <c r="J5" s="11" t="n">
        <v>43913</v>
      </c>
      <c r="K5" s="6" t="n">
        <v>-3005.95</v>
      </c>
      <c r="L5" s="0" t="s">
        <v>211</v>
      </c>
      <c r="M5" s="11" t="n">
        <v>44116</v>
      </c>
      <c r="N5" s="6" t="n">
        <v>-19.88</v>
      </c>
      <c r="O5" s="0" t="s">
        <v>129</v>
      </c>
      <c r="P5" s="11" t="n">
        <v>44012</v>
      </c>
      <c r="Q5" s="6" t="n">
        <v>-2</v>
      </c>
      <c r="R5" s="0" t="s">
        <v>109</v>
      </c>
      <c r="S5" s="0"/>
      <c r="T5" s="8" t="s">
        <f>=-SUM(T2:T3)</f>
      </c>
      <c r="U5" s="0" t="s">
        <v>212</v>
      </c>
      <c r="V5" s="11" t="n">
        <v>44264</v>
      </c>
      <c r="W5" s="6" t="n">
        <v>-6286.08</v>
      </c>
      <c r="X5" s="0" t="s">
        <v>211</v>
      </c>
      <c r="Y5" s="11" t="n">
        <v>44077</v>
      </c>
      <c r="Z5" s="6" t="n">
        <v>-26.589168</v>
      </c>
      <c r="AA5" s="0" t="s">
        <v>104</v>
      </c>
      <c r="AB5" s="11" t="n">
        <v>44049</v>
      </c>
      <c r="AC5" s="6" t="n">
        <v>-72.547794</v>
      </c>
      <c r="AD5" s="0" t="s">
        <v>123</v>
      </c>
      <c r="AE5" s="11" t="n">
        <v>44201</v>
      </c>
      <c r="AF5" s="6" t="n">
        <v>-66.48813</v>
      </c>
      <c r="AG5" s="0" t="s">
        <v>111</v>
      </c>
      <c r="AH5" s="11" t="n">
        <v>44195</v>
      </c>
      <c r="AI5" s="6" t="n">
        <v>-30.935814</v>
      </c>
      <c r="AJ5" s="0" t="s">
        <v>108</v>
      </c>
      <c r="AK5" s="11" t="n">
        <v>44165</v>
      </c>
      <c r="AL5" s="6" t="n">
        <v>-93.307677</v>
      </c>
      <c r="AM5" s="0" t="s">
        <v>105</v>
      </c>
      <c r="AN5" s="0"/>
      <c r="AO5" s="8" t="s">
        <f>=-SUM(AO2:AO3)</f>
      </c>
      <c r="AP5" s="0" t="s">
        <v>212</v>
      </c>
      <c r="AQ5" s="0"/>
      <c r="AR5" s="8" t="s">
        <f>=-SUM(AR2:AR3)</f>
      </c>
      <c r="AS5" s="0" t="s">
        <v>212</v>
      </c>
      <c r="AT5" s="0"/>
      <c r="AU5" s="8" t="s">
        <f>=-SUM(AU2:AU3)</f>
      </c>
      <c r="AV5" s="0" t="s">
        <v>212</v>
      </c>
      <c r="AW5" s="0"/>
      <c r="AX5" s="10" t="s">
        <f>=XIRR(AX2:AX4,AW2:AW4)</f>
      </c>
      <c r="AY5" s="0"/>
      <c r="AZ5" s="11" t="n">
        <v>44256</v>
      </c>
      <c r="BA5" s="6" t="n">
        <v>298.493573</v>
      </c>
      <c r="BB5" s="0" t="s">
        <v>209</v>
      </c>
      <c r="BC5" s="0"/>
      <c r="BD5" s="10" t="s">
        <f>=XIRR(BD2:BD4,BC2:BC4)</f>
      </c>
      <c r="BE5" s="0"/>
      <c r="BF5" s="11" t="n">
        <v>44349</v>
      </c>
      <c r="BG5" s="6" t="n">
        <v>-2115.83</v>
      </c>
      <c r="BH5" s="0" t="s">
        <v>211</v>
      </c>
      <c r="BI5" s="0"/>
      <c r="BJ5" s="10" t="s">
        <f>=XIRR(BJ2:BJ4,BI2:BI4)</f>
      </c>
      <c r="BK5" s="0"/>
    </row>
    <row collapsed="false" customFormat="false" customHeight="false" hidden="false" ht="12.1" outlineLevel="0" r="6">
      <c r="A6" s="11" t="n">
        <v>43903</v>
      </c>
      <c r="B6" s="6" t="n">
        <v>427.138098</v>
      </c>
      <c r="C6" s="0" t="s">
        <v>209</v>
      </c>
      <c r="D6" s="11" t="n">
        <v>44075</v>
      </c>
      <c r="E6" s="6" t="n">
        <v>-2599.68</v>
      </c>
      <c r="F6" s="0" t="s">
        <v>211</v>
      </c>
      <c r="G6" s="0"/>
      <c r="H6" s="0"/>
      <c r="I6" s="0"/>
      <c r="J6" s="11" t="n">
        <v>44001</v>
      </c>
      <c r="K6" s="6" t="n">
        <v>-157</v>
      </c>
      <c r="L6" s="0" t="s">
        <v>107</v>
      </c>
      <c r="M6" s="11" t="n">
        <v>44265</v>
      </c>
      <c r="N6" s="6" t="n">
        <v>-1218.33</v>
      </c>
      <c r="O6" s="0" t="s">
        <v>211</v>
      </c>
      <c r="P6" s="11" t="n">
        <v>44075</v>
      </c>
      <c r="Q6" s="6" t="n">
        <v>530.19</v>
      </c>
      <c r="R6" s="0" t="s">
        <v>209</v>
      </c>
      <c r="S6" s="0"/>
      <c r="T6" s="0"/>
      <c r="U6" s="0"/>
      <c r="V6" s="0"/>
      <c r="W6" s="10" t="s">
        <f>=XIRR(W2:W5,V2:V5)</f>
      </c>
      <c r="X6" s="0"/>
      <c r="Y6" s="11" t="n">
        <v>44168</v>
      </c>
      <c r="Z6" s="6" t="n">
        <v>-27.221436</v>
      </c>
      <c r="AA6" s="0" t="s">
        <v>104</v>
      </c>
      <c r="AB6" s="11" t="n">
        <v>44140</v>
      </c>
      <c r="AC6" s="6" t="n">
        <v>-79.200594</v>
      </c>
      <c r="AD6" s="0" t="s">
        <v>123</v>
      </c>
      <c r="AE6" s="11" t="n">
        <v>44273</v>
      </c>
      <c r="AF6" s="6" t="n">
        <v>-11661.215088</v>
      </c>
      <c r="AG6" s="0" t="s">
        <v>211</v>
      </c>
      <c r="AH6" s="11" t="n">
        <v>44285</v>
      </c>
      <c r="AI6" s="6" t="n">
        <v>-31.848054</v>
      </c>
      <c r="AJ6" s="0" t="s">
        <v>108</v>
      </c>
      <c r="AK6" s="11" t="n">
        <v>44267</v>
      </c>
      <c r="AL6" s="6" t="n">
        <v>-92.609496</v>
      </c>
      <c r="AM6" s="0" t="s">
        <v>137</v>
      </c>
      <c r="AN6" s="0"/>
      <c r="AO6" s="0"/>
      <c r="AP6" s="0"/>
      <c r="AQ6" s="0"/>
      <c r="AR6" s="0"/>
      <c r="AS6" s="0"/>
      <c r="AT6" s="0"/>
      <c r="AU6" s="0"/>
      <c r="AV6" s="0"/>
      <c r="AW6" s="0"/>
      <c r="AX6" s="8" t="s">
        <f>=-SUM(AX2:AX4)</f>
      </c>
      <c r="AY6" s="0" t="s">
        <v>212</v>
      </c>
      <c r="AZ6" s="11" t="n">
        <v>44256</v>
      </c>
      <c r="BA6" s="6" t="n">
        <v>298.493573</v>
      </c>
      <c r="BB6" s="0" t="s">
        <v>209</v>
      </c>
      <c r="BC6" s="0"/>
      <c r="BD6" s="8" t="s">
        <f>=-SUM(BD2:BD4)</f>
      </c>
      <c r="BE6" s="0" t="s">
        <v>212</v>
      </c>
      <c r="BF6" s="0"/>
      <c r="BG6" s="10" t="s">
        <f>=XIRR(BG2:BG5,BF2:BF5)</f>
      </c>
      <c r="BH6" s="0"/>
      <c r="BI6" s="0"/>
      <c r="BJ6" s="8" t="s">
        <f>=-SUM(BJ2:BJ4)</f>
      </c>
      <c r="BK6" s="0" t="s">
        <v>212</v>
      </c>
    </row>
    <row collapsed="false" customFormat="false" customHeight="false" hidden="false" ht="12.1" outlineLevel="0" r="7">
      <c r="A7" s="11" t="n">
        <v>43903</v>
      </c>
      <c r="B7" s="6" t="n">
        <v>427.138098</v>
      </c>
      <c r="C7" s="0" t="s">
        <v>209</v>
      </c>
      <c r="D7" s="0"/>
      <c r="E7" s="10" t="s">
        <f>=XIRR(E2:E6,D2:D6)</f>
      </c>
      <c r="F7" s="0"/>
      <c r="G7" s="0"/>
      <c r="H7" s="0"/>
      <c r="I7" s="0"/>
      <c r="J7" s="11" t="n">
        <v>44204</v>
      </c>
      <c r="K7" s="6" t="n">
        <v>-245.31</v>
      </c>
      <c r="L7" s="0" t="s">
        <v>135</v>
      </c>
      <c r="M7" s="0"/>
      <c r="N7" s="10" t="s">
        <f>=XIRR(N2:N6,M2:M6)</f>
      </c>
      <c r="O7" s="0"/>
      <c r="P7" s="11" t="n">
        <v>44116</v>
      </c>
      <c r="Q7" s="6" t="n">
        <v>-29.82</v>
      </c>
      <c r="R7" s="0" t="s">
        <v>128</v>
      </c>
      <c r="S7" s="0"/>
      <c r="T7" s="0"/>
      <c r="U7" s="0"/>
      <c r="V7" s="0"/>
      <c r="W7" s="8" t="s">
        <f>=-SUM(W2:W5)</f>
      </c>
      <c r="X7" s="0" t="s">
        <v>212</v>
      </c>
      <c r="Y7" s="11" t="n">
        <v>44256</v>
      </c>
      <c r="Z7" s="6" t="n">
        <v>-4883.08688</v>
      </c>
      <c r="AA7" s="0" t="s">
        <v>211</v>
      </c>
      <c r="AB7" s="11" t="n">
        <v>44231</v>
      </c>
      <c r="AC7" s="6" t="n">
        <v>-79.4276244</v>
      </c>
      <c r="AD7" s="0" t="s">
        <v>136</v>
      </c>
      <c r="AE7" s="0"/>
      <c r="AF7" s="10" t="s">
        <f>=XIRR(AF2:AF6,AE2:AE6)</f>
      </c>
      <c r="AG7" s="0"/>
      <c r="AH7" s="11" t="n">
        <v>44349</v>
      </c>
      <c r="AI7" s="6" t="n">
        <v>-4441.340304</v>
      </c>
      <c r="AJ7" s="0" t="s">
        <v>211</v>
      </c>
      <c r="AK7" s="11" t="n">
        <v>44349</v>
      </c>
      <c r="AL7" s="6" t="n">
        <v>-4034.119788</v>
      </c>
      <c r="AM7" s="0" t="s">
        <v>211</v>
      </c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11" t="n">
        <v>44258</v>
      </c>
      <c r="BA7" s="6" t="n">
        <v>592.12947</v>
      </c>
      <c r="BB7" s="0" t="s">
        <v>209</v>
      </c>
      <c r="BC7" s="0"/>
      <c r="BD7" s="0"/>
      <c r="BE7" s="0"/>
      <c r="BF7" s="0"/>
      <c r="BG7" s="8" t="s">
        <f>=-SUM(BG2:BG5)</f>
      </c>
      <c r="BH7" s="0" t="s">
        <v>212</v>
      </c>
    </row>
    <row collapsed="false" customFormat="false" customHeight="false" hidden="false" ht="12.1" outlineLevel="0" r="8">
      <c r="A8" s="11" t="n">
        <v>43903</v>
      </c>
      <c r="B8" s="6" t="n">
        <v>427.138098</v>
      </c>
      <c r="C8" s="0" t="s">
        <v>209</v>
      </c>
      <c r="D8" s="0"/>
      <c r="E8" s="8" t="s">
        <f>=-SUM(E2:E6)</f>
      </c>
      <c r="F8" s="0" t="s">
        <v>212</v>
      </c>
      <c r="G8" s="0"/>
      <c r="H8" s="0"/>
      <c r="I8" s="0"/>
      <c r="J8" s="11" t="n">
        <v>44252</v>
      </c>
      <c r="K8" s="6" t="n">
        <v>-4888.79</v>
      </c>
      <c r="L8" s="0" t="s">
        <v>211</v>
      </c>
      <c r="M8" s="0"/>
      <c r="N8" s="8" t="s">
        <f>=-SUM(N2:N6)</f>
      </c>
      <c r="O8" s="0" t="s">
        <v>212</v>
      </c>
      <c r="P8" s="11" t="n">
        <v>44270</v>
      </c>
      <c r="Q8" s="6" t="n">
        <v>-1734.78</v>
      </c>
      <c r="R8" s="0" t="s">
        <v>211</v>
      </c>
      <c r="S8" s="0"/>
      <c r="T8" s="0"/>
      <c r="U8" s="0"/>
      <c r="V8" s="0"/>
      <c r="W8" s="0"/>
      <c r="X8" s="0"/>
      <c r="Y8" s="0"/>
      <c r="Z8" s="10" t="s">
        <f>=XIRR(Z2:Z7,Y2:Y7)</f>
      </c>
      <c r="AA8" s="0"/>
      <c r="AB8" s="11" t="n">
        <v>44284</v>
      </c>
      <c r="AC8" s="6" t="n">
        <v>-14569.701632</v>
      </c>
      <c r="AD8" s="0" t="s">
        <v>211</v>
      </c>
      <c r="AE8" s="0"/>
      <c r="AF8" s="8" t="s">
        <f>=-SUM(AF2:AF6)</f>
      </c>
      <c r="AG8" s="0" t="s">
        <v>212</v>
      </c>
      <c r="AH8" s="0"/>
      <c r="AI8" s="10" t="s">
        <f>=XIRR(AI2:AI7,AH2:AH7)</f>
      </c>
      <c r="AJ8" s="0"/>
      <c r="AK8" s="11" t="n">
        <v>44349</v>
      </c>
      <c r="AL8" s="6" t="n">
        <v>-8068.971987</v>
      </c>
      <c r="AM8" s="0" t="s">
        <v>211</v>
      </c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11" t="n">
        <v>44349</v>
      </c>
      <c r="BA8" s="6" t="n">
        <v>-401.361228</v>
      </c>
      <c r="BB8" s="0" t="s">
        <v>211</v>
      </c>
    </row>
    <row collapsed="false" customFormat="false" customHeight="false" hidden="false" ht="12.1" outlineLevel="0" r="9">
      <c r="A9" s="11" t="n">
        <v>44256</v>
      </c>
      <c r="B9" s="6" t="n">
        <v>-2631.358555</v>
      </c>
      <c r="C9" s="0" t="s">
        <v>211</v>
      </c>
      <c r="D9" s="0"/>
      <c r="E9" s="0"/>
      <c r="F9" s="0"/>
      <c r="G9" s="0"/>
      <c r="H9" s="0"/>
      <c r="I9" s="0"/>
      <c r="J9" s="0"/>
      <c r="K9" s="10" t="s">
        <f>=XIRR(K2:K8,J2:J8)</f>
      </c>
      <c r="L9" s="0"/>
      <c r="M9" s="0"/>
      <c r="N9" s="0"/>
      <c r="O9" s="0"/>
      <c r="P9" s="0"/>
      <c r="Q9" s="10" t="s">
        <f>=XIRR(Q2:Q8,P2:P8)</f>
      </c>
      <c r="R9" s="0"/>
      <c r="S9" s="0"/>
      <c r="T9" s="0"/>
      <c r="U9" s="0"/>
      <c r="V9" s="0"/>
      <c r="W9" s="0"/>
      <c r="X9" s="0"/>
      <c r="Y9" s="0"/>
      <c r="Z9" s="8" t="s">
        <f>=-SUM(Z2:Z7)</f>
      </c>
      <c r="AA9" s="0" t="s">
        <v>212</v>
      </c>
      <c r="AB9" s="0"/>
      <c r="AC9" s="10" t="s">
        <f>=XIRR(AC2:AC8,AB2:AB8)</f>
      </c>
      <c r="AD9" s="0"/>
      <c r="AE9" s="0"/>
      <c r="AF9" s="0"/>
      <c r="AG9" s="0"/>
      <c r="AH9" s="0"/>
      <c r="AI9" s="8" t="s">
        <f>=-SUM(AI2:AI7)</f>
      </c>
      <c r="AJ9" s="0" t="s">
        <v>212</v>
      </c>
      <c r="AK9" s="0"/>
      <c r="AL9" s="10" t="s">
        <f>=XIRR(AL2:AL8,AK2:AK8)</f>
      </c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11" t="n">
        <v>44349</v>
      </c>
      <c r="BA9" s="6" t="n">
        <v>-2810.993418</v>
      </c>
      <c r="BB9" s="0" t="s">
        <v>211</v>
      </c>
    </row>
    <row collapsed="false" customFormat="false" customHeight="false" hidden="false" ht="12.1" outlineLevel="0" r="10">
      <c r="A10" s="11" t="n">
        <v>44256</v>
      </c>
      <c r="B10" s="6" t="n">
        <v>-2631.358555</v>
      </c>
      <c r="C10" s="0" t="s">
        <v>211</v>
      </c>
      <c r="D10" s="0"/>
      <c r="E10" s="0"/>
      <c r="F10" s="0"/>
      <c r="G10" s="0"/>
      <c r="H10" s="0"/>
      <c r="I10" s="0"/>
      <c r="J10" s="0"/>
      <c r="K10" s="8" t="s">
        <f>=-SUM(K2:K8)</f>
      </c>
      <c r="L10" s="0" t="s">
        <v>212</v>
      </c>
      <c r="M10" s="0"/>
      <c r="N10" s="0"/>
      <c r="O10" s="0"/>
      <c r="P10" s="0"/>
      <c r="Q10" s="8" t="s">
        <f>=-SUM(Q2:Q8)</f>
      </c>
      <c r="R10" s="0" t="s">
        <v>212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8" t="s">
        <f>=-SUM(AC2:AC8)</f>
      </c>
      <c r="AD10" s="0" t="s">
        <v>212</v>
      </c>
      <c r="AE10" s="0"/>
      <c r="AF10" s="0"/>
      <c r="AG10" s="0"/>
      <c r="AH10" s="0"/>
      <c r="AI10" s="0"/>
      <c r="AJ10" s="0"/>
      <c r="AK10" s="0"/>
      <c r="AL10" s="8" t="s">
        <f>=-SUM(AL2:AL8)</f>
      </c>
      <c r="AM10" s="0" t="s">
        <v>212</v>
      </c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10" t="s">
        <f>=XIRR(BA2:BA9,AZ2:AZ9)</f>
      </c>
      <c r="BB10" s="0"/>
    </row>
    <row collapsed="false" customFormat="false" customHeight="false" hidden="false" ht="12.1" outlineLevel="0" r="11">
      <c r="A11" s="0"/>
      <c r="B11" s="10" t="s">
        <f>=XIRR(B2:B10,A2:A10)</f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8" t="s">
        <f>=-SUM(BA2:BA9)</f>
      </c>
      <c r="BB11" s="0" t="s">
        <v>212</v>
      </c>
    </row>
    <row collapsed="false" customFormat="false" customHeight="false" hidden="false" ht="12.1" outlineLevel="0" r="12">
      <c r="A12" s="0"/>
      <c r="B12" s="8" t="s">
        <f>=-SUM(B2:B10)</f>
      </c>
      <c r="C12" s="0" t="s">
        <v>212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233</v>
      </c>
      <c r="C1" s="0"/>
      <c r="D1" s="0"/>
      <c r="E1" s="3" t="s">
        <v>234</v>
      </c>
      <c r="F1" s="0"/>
      <c r="G1" s="0"/>
      <c r="H1" s="3" t="s">
        <v>235</v>
      </c>
      <c r="I1" s="0"/>
      <c r="J1" s="0"/>
      <c r="K1" s="3" t="s">
        <v>236</v>
      </c>
      <c r="L1" s="0"/>
      <c r="M1" s="0"/>
      <c r="N1" s="3" t="s">
        <v>237</v>
      </c>
      <c r="O1" s="0"/>
      <c r="P1" s="0"/>
      <c r="Q1" s="3" t="s">
        <v>238</v>
      </c>
      <c r="R1" s="0"/>
      <c r="S1" s="0"/>
      <c r="T1" s="3" t="s">
        <v>239</v>
      </c>
      <c r="U1" s="0"/>
      <c r="V1" s="0"/>
      <c r="W1" s="3" t="s">
        <v>240</v>
      </c>
      <c r="X1" s="0"/>
      <c r="Y1" s="0"/>
      <c r="Z1" s="3" t="s">
        <v>241</v>
      </c>
      <c r="AA1" s="0"/>
      <c r="AB1" s="0"/>
      <c r="AC1" s="3" t="s">
        <v>242</v>
      </c>
      <c r="AD1" s="0"/>
      <c r="AE1" s="0"/>
      <c r="AF1" s="3" t="s">
        <v>243</v>
      </c>
      <c r="AG1" s="0"/>
      <c r="AH1" s="0"/>
      <c r="AI1" s="3" t="s">
        <v>244</v>
      </c>
      <c r="AJ1" s="0"/>
      <c r="AK1" s="0"/>
      <c r="AL1" s="3" t="s">
        <v>245</v>
      </c>
      <c r="AM1" s="0"/>
      <c r="AN1" s="0"/>
      <c r="AO1" s="3" t="s">
        <v>246</v>
      </c>
      <c r="AP1" s="0"/>
      <c r="AQ1" s="0"/>
      <c r="AR1" s="3" t="s">
        <v>247</v>
      </c>
      <c r="AS1" s="0"/>
      <c r="AT1" s="0"/>
      <c r="AU1" s="3" t="s">
        <v>248</v>
      </c>
      <c r="AV1" s="0"/>
      <c r="AW1" s="0"/>
      <c r="AX1" s="3" t="s">
        <v>249</v>
      </c>
      <c r="AY1" s="0"/>
      <c r="AZ1" s="0"/>
      <c r="BA1" s="3" t="s">
        <v>250</v>
      </c>
      <c r="BB1" s="0"/>
      <c r="BC1" s="0"/>
      <c r="BD1" s="3" t="s">
        <v>251</v>
      </c>
      <c r="BE1" s="0"/>
      <c r="BF1" s="0"/>
      <c r="BG1" s="3" t="s">
        <v>252</v>
      </c>
      <c r="BH1" s="0"/>
      <c r="BI1" s="0"/>
      <c r="BJ1" s="3" t="s">
        <v>253</v>
      </c>
      <c r="BK1" s="0"/>
      <c r="BL1" s="0"/>
      <c r="BM1" s="3" t="s">
        <v>254</v>
      </c>
      <c r="BN1" s="0"/>
    </row>
    <row collapsed="false" customFormat="false" customHeight="false" hidden="false" ht="12.1" outlineLevel="0" r="2">
      <c r="A2" s="11" t="n">
        <v>43965</v>
      </c>
      <c r="B2" s="6" t="n">
        <v>100</v>
      </c>
      <c r="C2" s="6" t="n">
        <v>3636.88</v>
      </c>
      <c r="D2" s="11" t="n">
        <v>44349</v>
      </c>
      <c r="E2" s="6" t="n">
        <v>2</v>
      </c>
      <c r="F2" s="6" t="n">
        <v>4055.359707</v>
      </c>
      <c r="G2" s="11" t="n">
        <v>43717</v>
      </c>
      <c r="H2" s="6" t="n">
        <v>10</v>
      </c>
      <c r="I2" s="6" t="n">
        <v>2016.93</v>
      </c>
      <c r="J2" s="11" t="n">
        <v>43738</v>
      </c>
      <c r="K2" s="6" t="n">
        <v>10</v>
      </c>
      <c r="L2" s="6" t="n">
        <v>2276.61</v>
      </c>
      <c r="M2" s="11" t="n">
        <v>44284</v>
      </c>
      <c r="N2" s="6" t="n">
        <v>20</v>
      </c>
      <c r="O2" s="6" t="n">
        <v>10152.37</v>
      </c>
      <c r="P2" s="11" t="n">
        <v>43913</v>
      </c>
      <c r="Q2" s="6" t="n">
        <v>1</v>
      </c>
      <c r="R2" s="6" t="n">
        <v>2089.245911</v>
      </c>
      <c r="S2" s="11" t="n">
        <v>44075</v>
      </c>
      <c r="T2" s="6" t="n">
        <v>1</v>
      </c>
      <c r="U2" s="6" t="n">
        <v>5158.43</v>
      </c>
      <c r="V2" s="11" t="n">
        <v>44279</v>
      </c>
      <c r="W2" s="6" t="n">
        <v>10</v>
      </c>
      <c r="X2" s="6" t="n">
        <v>5707.07</v>
      </c>
      <c r="Y2" s="11" t="n">
        <v>43903</v>
      </c>
      <c r="Z2" s="6" t="n">
        <v>10</v>
      </c>
      <c r="AA2" s="6" t="n">
        <v>1721.65</v>
      </c>
      <c r="AB2" s="11" t="n">
        <v>44256</v>
      </c>
      <c r="AC2" s="6" t="n">
        <v>1</v>
      </c>
      <c r="AD2" s="6" t="n">
        <v>1802.871406</v>
      </c>
      <c r="AE2" s="11" t="n">
        <v>44186</v>
      </c>
      <c r="AF2" s="6" t="n">
        <v>10</v>
      </c>
      <c r="AG2" s="6" t="n">
        <v>404.21</v>
      </c>
      <c r="AH2" s="11" t="n">
        <v>44279</v>
      </c>
      <c r="AI2" s="6" t="n">
        <v>4000</v>
      </c>
      <c r="AJ2" s="6" t="n">
        <v>4188.53</v>
      </c>
      <c r="AK2" s="11" t="n">
        <v>44265</v>
      </c>
      <c r="AL2" s="6" t="n">
        <v>10</v>
      </c>
      <c r="AM2" s="6" t="n">
        <v>3164.97</v>
      </c>
      <c r="AN2" s="11" t="n">
        <v>44335</v>
      </c>
      <c r="AO2" s="6" t="n">
        <v>1</v>
      </c>
      <c r="AP2" s="6" t="n">
        <v>2432.0736</v>
      </c>
      <c r="AQ2" s="11" t="n">
        <v>44279</v>
      </c>
      <c r="AR2" s="6" t="n">
        <v>3</v>
      </c>
      <c r="AS2" s="6" t="n">
        <v>3489.852135</v>
      </c>
      <c r="AT2" s="11" t="n">
        <v>44273</v>
      </c>
      <c r="AU2" s="6" t="n">
        <v>1</v>
      </c>
      <c r="AV2" s="6" t="n">
        <v>849.94</v>
      </c>
      <c r="AW2" s="11" t="n">
        <v>44270</v>
      </c>
      <c r="AX2" s="6" t="n">
        <v>10</v>
      </c>
      <c r="AY2" s="6" t="n">
        <v>2188.75</v>
      </c>
      <c r="AZ2" s="11" t="n">
        <v>44335</v>
      </c>
      <c r="BA2" s="6" t="n">
        <v>1</v>
      </c>
      <c r="BB2" s="6" t="n">
        <v>1681.815744</v>
      </c>
      <c r="BC2" s="11" t="n">
        <v>44305</v>
      </c>
      <c r="BD2" s="6" t="n">
        <v>1</v>
      </c>
      <c r="BE2" s="6" t="n">
        <v>1759.46</v>
      </c>
      <c r="BF2" s="11" t="n">
        <v>44256</v>
      </c>
      <c r="BG2" s="6" t="n">
        <v>1</v>
      </c>
      <c r="BH2" s="6" t="n">
        <v>1168.66561</v>
      </c>
      <c r="BI2" s="11" t="n">
        <v>44349</v>
      </c>
      <c r="BJ2" s="6" t="n">
        <v>1</v>
      </c>
      <c r="BK2" s="6" t="n">
        <v>10047.946509</v>
      </c>
      <c r="BL2" s="11" t="n">
        <v>44349</v>
      </c>
      <c r="BM2" s="6" t="n">
        <v>2</v>
      </c>
      <c r="BN2" s="6" t="n">
        <v>3515.5728</v>
      </c>
    </row>
    <row collapsed="false" customFormat="false" customHeight="false" hidden="false" ht="12.1" outlineLevel="0" r="3">
      <c r="A3" s="11" t="n">
        <v>44279</v>
      </c>
      <c r="B3" s="6" t="n">
        <v>100</v>
      </c>
      <c r="C3" s="6" t="n">
        <v>4086.22</v>
      </c>
      <c r="D3" s="0"/>
      <c r="E3" s="5" t="s">
        <f>=SUM(F2:F2)/SUM(E2:E2)</f>
      </c>
      <c r="F3" s="0" t="s">
        <v>11</v>
      </c>
      <c r="G3" s="11" t="n">
        <v>43903</v>
      </c>
      <c r="H3" s="6" t="n">
        <v>10</v>
      </c>
      <c r="I3" s="6" t="n">
        <v>1845.52</v>
      </c>
      <c r="J3" s="11" t="n">
        <v>43903</v>
      </c>
      <c r="K3" s="6" t="n">
        <v>10</v>
      </c>
      <c r="L3" s="6" t="n">
        <v>1943.31</v>
      </c>
      <c r="M3" s="0"/>
      <c r="N3" s="5" t="s">
        <f>=SUM(O2:O2)/SUM(N2:N2)</f>
      </c>
      <c r="O3" s="0" t="s">
        <v>11</v>
      </c>
      <c r="P3" s="11" t="n">
        <v>43928</v>
      </c>
      <c r="Q3" s="6" t="n">
        <v>1</v>
      </c>
      <c r="R3" s="6" t="n">
        <v>2314.380146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11" t="n">
        <v>44043</v>
      </c>
      <c r="Z3" s="6" t="n">
        <v>10</v>
      </c>
      <c r="AA3" s="6" t="n">
        <v>1826.36</v>
      </c>
      <c r="AB3" s="11" t="n">
        <v>44256</v>
      </c>
      <c r="AC3" s="6" t="n">
        <v>1</v>
      </c>
      <c r="AD3" s="6" t="n">
        <v>1802.871406</v>
      </c>
      <c r="AE3" s="11" t="n">
        <v>44256</v>
      </c>
      <c r="AF3" s="6" t="n">
        <v>10</v>
      </c>
      <c r="AG3" s="6" t="n">
        <v>386.16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11" t="n">
        <v>44284</v>
      </c>
      <c r="AU3" s="6" t="n">
        <v>1</v>
      </c>
      <c r="AV3" s="6" t="n">
        <v>825.67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11" t="n">
        <v>44256</v>
      </c>
      <c r="BG3" s="6" t="n">
        <v>1</v>
      </c>
      <c r="BH3" s="6" t="n">
        <v>1168.66561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</row>
    <row collapsed="false" customFormat="false" customHeight="false" hidden="false" ht="12.1" outlineLevel="0" r="4">
      <c r="A4" s="11" t="n">
        <v>44285</v>
      </c>
      <c r="B4" s="6" t="n">
        <v>200</v>
      </c>
      <c r="C4" s="6" t="n">
        <v>8314.87</v>
      </c>
      <c r="D4" s="0"/>
      <c r="E4" s="6" t="n">
        <v>82.84</v>
      </c>
      <c r="F4" s="0" t="s">
        <v>255</v>
      </c>
      <c r="G4" s="11" t="n">
        <v>44272</v>
      </c>
      <c r="H4" s="6" t="n">
        <v>10</v>
      </c>
      <c r="I4" s="6" t="n">
        <v>2583.63</v>
      </c>
      <c r="J4" s="11" t="n">
        <v>44075</v>
      </c>
      <c r="K4" s="6" t="n">
        <v>10</v>
      </c>
      <c r="L4" s="6" t="n">
        <v>2274.3</v>
      </c>
      <c r="M4" s="0"/>
      <c r="N4" s="6" t="n">
        <v>519.25</v>
      </c>
      <c r="O4" s="0" t="s">
        <v>255</v>
      </c>
      <c r="P4" s="11" t="n">
        <v>43949</v>
      </c>
      <c r="Q4" s="6" t="n">
        <v>2</v>
      </c>
      <c r="R4" s="6" t="n">
        <v>4602.36288</v>
      </c>
      <c r="S4" s="0"/>
      <c r="T4" s="6" t="n">
        <v>4071.2</v>
      </c>
      <c r="U4" s="0" t="s">
        <v>255</v>
      </c>
      <c r="V4" s="0"/>
      <c r="W4" s="6" t="n">
        <v>390.7</v>
      </c>
      <c r="X4" s="0" t="s">
        <v>255</v>
      </c>
      <c r="Y4" s="11" t="n">
        <v>44075</v>
      </c>
      <c r="Z4" s="6" t="n">
        <v>10</v>
      </c>
      <c r="AA4" s="6" t="n">
        <v>1847.12</v>
      </c>
      <c r="AB4" s="11" t="n">
        <v>44258</v>
      </c>
      <c r="AC4" s="6" t="n">
        <v>2</v>
      </c>
      <c r="AD4" s="6" t="n">
        <v>3448.37112</v>
      </c>
      <c r="AE4" s="0"/>
      <c r="AF4" s="5" t="s">
        <f>=SUM(AG2:AG3)/SUM(AF2:AF3)</f>
      </c>
      <c r="AG4" s="0" t="s">
        <v>11</v>
      </c>
      <c r="AH4" s="0"/>
      <c r="AI4" s="6" t="n">
        <v>0.583</v>
      </c>
      <c r="AJ4" s="0" t="s">
        <v>255</v>
      </c>
      <c r="AK4" s="0"/>
      <c r="AL4" s="6" t="n">
        <v>233.1</v>
      </c>
      <c r="AM4" s="0" t="s">
        <v>255</v>
      </c>
      <c r="AN4" s="0"/>
      <c r="AO4" s="6" t="n">
        <v>24.43</v>
      </c>
      <c r="AP4" s="0" t="s">
        <v>255</v>
      </c>
      <c r="AQ4" s="0"/>
      <c r="AR4" s="6" t="n">
        <v>6.65</v>
      </c>
      <c r="AS4" s="0" t="s">
        <v>255</v>
      </c>
      <c r="AT4" s="0"/>
      <c r="AU4" s="5" t="s">
        <f>=SUM(AV2:AV3)/SUM(AU2:AU3)</f>
      </c>
      <c r="AV4" s="0" t="s">
        <v>11</v>
      </c>
      <c r="AW4" s="0"/>
      <c r="AX4" s="6" t="n">
        <v>109.92</v>
      </c>
      <c r="AY4" s="0" t="s">
        <v>255</v>
      </c>
      <c r="AZ4" s="0"/>
      <c r="BA4" s="6" t="n">
        <v>13.15</v>
      </c>
      <c r="BB4" s="0" t="s">
        <v>255</v>
      </c>
      <c r="BC4" s="0"/>
      <c r="BD4" s="6" t="n">
        <v>952.8</v>
      </c>
      <c r="BE4" s="0" t="s">
        <v>255</v>
      </c>
      <c r="BF4" s="11" t="n">
        <v>44256</v>
      </c>
      <c r="BG4" s="6" t="n">
        <v>1</v>
      </c>
      <c r="BH4" s="6" t="n">
        <v>1168.66561</v>
      </c>
      <c r="BI4" s="0"/>
      <c r="BJ4" s="6" t="n">
        <v>0.724</v>
      </c>
      <c r="BK4" s="0" t="s">
        <v>255</v>
      </c>
      <c r="BL4" s="0"/>
      <c r="BM4" s="6" t="n">
        <v>18.67</v>
      </c>
      <c r="BN4" s="0" t="s">
        <v>255</v>
      </c>
    </row>
    <row collapsed="false" customFormat="false" customHeight="false" hidden="false" ht="12.1" outlineLevel="0" r="5">
      <c r="A5" s="11" t="n">
        <v>44287</v>
      </c>
      <c r="B5" s="6" t="n">
        <v>100</v>
      </c>
      <c r="C5" s="6" t="n">
        <v>4230.65</v>
      </c>
      <c r="D5" s="0"/>
      <c r="E5" s="6" t="n">
        <v>2</v>
      </c>
      <c r="F5" s="0" t="s">
        <v>256</v>
      </c>
      <c r="G5" s="11" t="n">
        <v>44273</v>
      </c>
      <c r="H5" s="6" t="n">
        <v>10</v>
      </c>
      <c r="I5" s="6" t="n">
        <v>2577.71</v>
      </c>
      <c r="J5" s="11" t="n">
        <v>44272</v>
      </c>
      <c r="K5" s="6" t="n">
        <v>10</v>
      </c>
      <c r="L5" s="6" t="n">
        <v>2832.47</v>
      </c>
      <c r="M5" s="0"/>
      <c r="N5" s="6" t="n">
        <v>20</v>
      </c>
      <c r="O5" s="0" t="s">
        <v>256</v>
      </c>
      <c r="P5" s="0"/>
      <c r="Q5" s="5" t="s">
        <f>=SUM(R2:R4)/SUM(Q2:Q4)</f>
      </c>
      <c r="R5" s="0" t="s">
        <v>11</v>
      </c>
      <c r="S5" s="0"/>
      <c r="T5" s="6" t="n">
        <v>1</v>
      </c>
      <c r="U5" s="0" t="s">
        <v>256</v>
      </c>
      <c r="V5" s="0"/>
      <c r="W5" s="6" t="n">
        <v>10</v>
      </c>
      <c r="X5" s="0" t="s">
        <v>256</v>
      </c>
      <c r="Y5" s="0"/>
      <c r="Z5" s="5" t="s">
        <f>=SUM(AA2:AA4)/SUM(Z2:Z4)</f>
      </c>
      <c r="AA5" s="0" t="s">
        <v>11</v>
      </c>
      <c r="AB5" s="11" t="n">
        <v>44265</v>
      </c>
      <c r="AC5" s="6" t="n">
        <v>1</v>
      </c>
      <c r="AD5" s="6" t="n">
        <v>1662.77096</v>
      </c>
      <c r="AE5" s="0"/>
      <c r="AF5" s="6" t="n">
        <v>125</v>
      </c>
      <c r="AG5" s="0" t="s">
        <v>255</v>
      </c>
      <c r="AH5" s="0"/>
      <c r="AI5" s="6" t="n">
        <v>4000</v>
      </c>
      <c r="AJ5" s="0" t="s">
        <v>256</v>
      </c>
      <c r="AK5" s="0"/>
      <c r="AL5" s="6" t="n">
        <v>10</v>
      </c>
      <c r="AM5" s="0" t="s">
        <v>256</v>
      </c>
      <c r="AN5" s="0"/>
      <c r="AO5" s="6" t="n">
        <v>1</v>
      </c>
      <c r="AP5" s="0" t="s">
        <v>256</v>
      </c>
      <c r="AQ5" s="0"/>
      <c r="AR5" s="6" t="n">
        <v>3</v>
      </c>
      <c r="AS5" s="0" t="s">
        <v>256</v>
      </c>
      <c r="AT5" s="0"/>
      <c r="AU5" s="6" t="n">
        <v>704.4</v>
      </c>
      <c r="AV5" s="0" t="s">
        <v>255</v>
      </c>
      <c r="AW5" s="0"/>
      <c r="AX5" s="6" t="n">
        <v>10</v>
      </c>
      <c r="AY5" s="0" t="s">
        <v>256</v>
      </c>
      <c r="AZ5" s="0"/>
      <c r="BA5" s="6" t="n">
        <v>1</v>
      </c>
      <c r="BB5" s="0" t="s">
        <v>256</v>
      </c>
      <c r="BC5" s="0"/>
      <c r="BD5" s="6" t="n">
        <v>1</v>
      </c>
      <c r="BE5" s="0" t="s">
        <v>256</v>
      </c>
      <c r="BF5" s="11" t="n">
        <v>44258</v>
      </c>
      <c r="BG5" s="6" t="n">
        <v>3</v>
      </c>
      <c r="BH5" s="6" t="n">
        <v>3153.05214</v>
      </c>
      <c r="BI5" s="0"/>
      <c r="BJ5" s="6" t="n">
        <v>1</v>
      </c>
      <c r="BK5" s="0" t="s">
        <v>256</v>
      </c>
      <c r="BL5" s="0"/>
      <c r="BM5" s="6" t="n">
        <v>2</v>
      </c>
      <c r="BN5" s="0" t="s">
        <v>256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=E5*(ABS(E4)-ABS(E3))</f>
      </c>
      <c r="F6" s="0" t="s">
        <v>257</v>
      </c>
      <c r="G6" s="0"/>
      <c r="H6" s="5" t="s">
        <f>=SUM(I2:I5)/SUM(H2:H5)</f>
      </c>
      <c r="I6" s="0" t="s">
        <v>11</v>
      </c>
      <c r="J6" s="0"/>
      <c r="K6" s="5" t="s">
        <f>=SUM(L2:L5)/SUM(K2:K5)</f>
      </c>
      <c r="L6" s="0" t="s">
        <v>11</v>
      </c>
      <c r="M6" s="0"/>
      <c r="N6" s="5" t="s">
        <f>=N5*(ABS(N4)-ABS(N3))</f>
      </c>
      <c r="O6" s="0" t="s">
        <v>257</v>
      </c>
      <c r="P6" s="0"/>
      <c r="Q6" s="6" t="n">
        <v>28.35</v>
      </c>
      <c r="R6" s="0" t="s">
        <v>255</v>
      </c>
      <c r="S6" s="0"/>
      <c r="T6" s="5" t="s">
        <f>=T5*(ABS(T4)-ABS(T3))</f>
      </c>
      <c r="U6" s="0" t="s">
        <v>257</v>
      </c>
      <c r="V6" s="0"/>
      <c r="W6" s="5" t="s">
        <f>=W5*(ABS(W4)-ABS(W3))</f>
      </c>
      <c r="X6" s="0" t="s">
        <v>257</v>
      </c>
      <c r="Y6" s="0"/>
      <c r="Z6" s="6" t="n">
        <v>126.89</v>
      </c>
      <c r="AA6" s="0" t="s">
        <v>255</v>
      </c>
      <c r="AB6" s="0"/>
      <c r="AC6" s="5" t="s">
        <f>=SUM(AD2:AD5)/SUM(AC2:AC5)</f>
      </c>
      <c r="AD6" s="0" t="s">
        <v>11</v>
      </c>
      <c r="AE6" s="0"/>
      <c r="AF6" s="6" t="n">
        <v>20</v>
      </c>
      <c r="AG6" s="0" t="s">
        <v>256</v>
      </c>
      <c r="AH6" s="0"/>
      <c r="AI6" s="5" t="s">
        <f>=AI5*(ABS(AI4)-ABS(AI3))</f>
      </c>
      <c r="AJ6" s="0" t="s">
        <v>257</v>
      </c>
      <c r="AK6" s="0"/>
      <c r="AL6" s="5" t="s">
        <f>=AL5*(ABS(AL4)-ABS(AL3))</f>
      </c>
      <c r="AM6" s="0" t="s">
        <v>257</v>
      </c>
      <c r="AN6" s="0"/>
      <c r="AO6" s="5" t="s">
        <f>=AO5*(ABS(AO4)-ABS(AO3))</f>
      </c>
      <c r="AP6" s="0" t="s">
        <v>257</v>
      </c>
      <c r="AQ6" s="0"/>
      <c r="AR6" s="5" t="s">
        <f>=AR5*(ABS(AR4)-ABS(AR3))</f>
      </c>
      <c r="AS6" s="0" t="s">
        <v>257</v>
      </c>
      <c r="AT6" s="0"/>
      <c r="AU6" s="6" t="n">
        <v>2</v>
      </c>
      <c r="AV6" s="0" t="s">
        <v>256</v>
      </c>
      <c r="AW6" s="0"/>
      <c r="AX6" s="5" t="s">
        <f>=AX5*(ABS(AX4)-ABS(AX3))</f>
      </c>
      <c r="AY6" s="0" t="s">
        <v>257</v>
      </c>
      <c r="AZ6" s="0"/>
      <c r="BA6" s="5" t="s">
        <f>=BA5*(ABS(BA4)-ABS(BA3))</f>
      </c>
      <c r="BB6" s="0" t="s">
        <v>257</v>
      </c>
      <c r="BC6" s="0"/>
      <c r="BD6" s="5" t="s">
        <f>=BD5*(ABS(BD4)-ABS(BD3))</f>
      </c>
      <c r="BE6" s="0" t="s">
        <v>257</v>
      </c>
      <c r="BF6" s="0"/>
      <c r="BG6" s="5" t="s">
        <f>=SUM(BH2:BH5)/SUM(BG2:BG5)</f>
      </c>
      <c r="BH6" s="0" t="s">
        <v>11</v>
      </c>
      <c r="BI6" s="0"/>
      <c r="BJ6" s="5" t="s">
        <f>=BJ5*(ABS(BJ4)-ABS(BJ3))</f>
      </c>
      <c r="BK6" s="0" t="s">
        <v>257</v>
      </c>
      <c r="BL6" s="0"/>
      <c r="BM6" s="5" t="s">
        <f>=BM5*(ABS(BM4)-ABS(BM3))</f>
      </c>
      <c r="BN6" s="0" t="s">
        <v>257</v>
      </c>
    </row>
    <row collapsed="false" customFormat="false" customHeight="false" hidden="false" ht="12.1" outlineLevel="0" r="7">
      <c r="A7" s="0"/>
      <c r="B7" s="6" t="n">
        <v>42.17</v>
      </c>
      <c r="C7" s="0" t="s">
        <v>255</v>
      </c>
      <c r="D7" s="0"/>
      <c r="E7" s="0"/>
      <c r="F7" s="0"/>
      <c r="G7" s="0"/>
      <c r="H7" s="6" t="n">
        <v>315.84</v>
      </c>
      <c r="I7" s="0" t="s">
        <v>255</v>
      </c>
      <c r="J7" s="0"/>
      <c r="K7" s="6" t="n">
        <v>316.15</v>
      </c>
      <c r="L7" s="0" t="s">
        <v>255</v>
      </c>
      <c r="M7" s="0"/>
      <c r="N7" s="0"/>
      <c r="O7" s="0"/>
      <c r="P7" s="0"/>
      <c r="Q7" s="6" t="n">
        <v>4</v>
      </c>
      <c r="R7" s="0" t="s">
        <v>256</v>
      </c>
      <c r="S7" s="0"/>
      <c r="T7" s="0"/>
      <c r="U7" s="0"/>
      <c r="V7" s="0"/>
      <c r="W7" s="0"/>
      <c r="X7" s="0"/>
      <c r="Y7" s="0"/>
      <c r="Z7" s="6" t="n">
        <v>30</v>
      </c>
      <c r="AA7" s="0" t="s">
        <v>256</v>
      </c>
      <c r="AB7" s="0"/>
      <c r="AC7" s="6" t="n">
        <v>7.15</v>
      </c>
      <c r="AD7" s="0" t="s">
        <v>255</v>
      </c>
      <c r="AE7" s="0"/>
      <c r="AF7" s="5" t="s">
        <f>=AF6*(ABS(AF5)-ABS(AF4))</f>
      </c>
      <c r="AG7" s="0" t="s">
        <v>257</v>
      </c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5" t="s">
        <f>=AU6*(ABS(AU5)-ABS(AU4))</f>
      </c>
      <c r="AV7" s="0" t="s">
        <v>257</v>
      </c>
      <c r="AW7" s="0"/>
      <c r="AX7" s="0"/>
      <c r="AY7" s="0"/>
      <c r="AZ7" s="0"/>
      <c r="BA7" s="0"/>
      <c r="BB7" s="0"/>
      <c r="BC7" s="0"/>
      <c r="BD7" s="0"/>
      <c r="BE7" s="0"/>
      <c r="BF7" s="0"/>
      <c r="BG7" s="6" t="n">
        <v>0.125</v>
      </c>
      <c r="BH7" s="0" t="s">
        <v>255</v>
      </c>
    </row>
    <row collapsed="false" customFormat="false" customHeight="false" hidden="false" ht="12.1" outlineLevel="0" r="8">
      <c r="A8" s="0"/>
      <c r="B8" s="6" t="n">
        <v>500</v>
      </c>
      <c r="C8" s="0" t="s">
        <v>256</v>
      </c>
      <c r="D8" s="0"/>
      <c r="E8" s="0"/>
      <c r="F8" s="0"/>
      <c r="G8" s="0"/>
      <c r="H8" s="6" t="n">
        <v>40</v>
      </c>
      <c r="I8" s="0" t="s">
        <v>256</v>
      </c>
      <c r="J8" s="0"/>
      <c r="K8" s="6" t="n">
        <v>40</v>
      </c>
      <c r="L8" s="0" t="s">
        <v>256</v>
      </c>
      <c r="M8" s="0"/>
      <c r="N8" s="0"/>
      <c r="O8" s="0"/>
      <c r="P8" s="0"/>
      <c r="Q8" s="5" t="s">
        <f>=Q7*(ABS(Q6)-ABS(Q5))</f>
      </c>
      <c r="R8" s="0" t="s">
        <v>257</v>
      </c>
      <c r="S8" s="0"/>
      <c r="T8" s="0"/>
      <c r="U8" s="0"/>
      <c r="V8" s="0"/>
      <c r="W8" s="0"/>
      <c r="X8" s="0"/>
      <c r="Y8" s="0"/>
      <c r="Z8" s="5" t="s">
        <f>=Z7*(ABS(Z6)-ABS(Z5))</f>
      </c>
      <c r="AA8" s="0" t="s">
        <v>257</v>
      </c>
      <c r="AB8" s="0"/>
      <c r="AC8" s="6" t="n">
        <v>5</v>
      </c>
      <c r="AD8" s="0" t="s">
        <v>256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6" t="n">
        <v>6</v>
      </c>
      <c r="BH8" s="0" t="s">
        <v>256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257</v>
      </c>
      <c r="D9" s="0"/>
      <c r="E9" s="0"/>
      <c r="F9" s="0"/>
      <c r="G9" s="0"/>
      <c r="H9" s="5" t="s">
        <f>=H8*(ABS(H7)-ABS(H6))</f>
      </c>
      <c r="I9" s="0" t="s">
        <v>257</v>
      </c>
      <c r="J9" s="0"/>
      <c r="K9" s="5" t="s">
        <f>=K8*(ABS(K7)-ABS(K6))</f>
      </c>
      <c r="L9" s="0" t="s">
        <v>257</v>
      </c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5" t="s">
        <f>=AC8*(ABS(AC7)-ABS(AC6))</f>
      </c>
      <c r="AD9" s="0" t="s">
        <v>257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5" t="s">
        <f>=BG8*(ABS(BG7)-ABS(BG6))</f>
      </c>
      <c r="BH9" s="0" t="s">
        <v>257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84</v>
      </c>
      <c r="B1" s="18" t="s">
        <v>0</v>
      </c>
      <c r="C1" s="18" t="s">
        <v>2</v>
      </c>
      <c r="D1" s="18" t="s">
        <v>258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259</v>
      </c>
      <c r="L1" s="18" t="s">
        <v>260</v>
      </c>
      <c r="M1" s="18" t="s">
        <v>23</v>
      </c>
      <c r="N1" s="18" t="s">
        <v>19</v>
      </c>
      <c r="O1" s="18" t="s">
        <v>261</v>
      </c>
    </row>
    <row collapsed="false" customFormat="false" customHeight="false" hidden="false" ht="12.1" outlineLevel="0" r="2">
      <c r="A2" s="20" t="n">
        <v>43717.512523148</v>
      </c>
      <c r="B2" s="16" t="s">
        <v>213</v>
      </c>
      <c r="C2" s="16" t="s">
        <v>262</v>
      </c>
      <c r="D2" s="16" t="s">
        <v>209</v>
      </c>
      <c r="E2" s="16" t="s">
        <v>17</v>
      </c>
      <c r="F2" s="16" t="s">
        <v>23</v>
      </c>
      <c r="G2" s="7" t="n">
        <v>1</v>
      </c>
      <c r="H2" s="6" t="n">
        <v>9.38</v>
      </c>
      <c r="I2" s="6" t="n">
        <v>-9.38</v>
      </c>
      <c r="J2" s="6" t="n">
        <v>0</v>
      </c>
      <c r="K2" s="6" t="n">
        <v>-0.03</v>
      </c>
      <c r="L2" s="6" t="n">
        <v>0</v>
      </c>
      <c r="M2" s="6" t="s">
        <f>=I2+J2+K2+L2</f>
      </c>
      <c r="N2" s="6"/>
      <c r="O2" s="16"/>
    </row>
    <row collapsed="false" customFormat="false" customHeight="false" hidden="false" ht="12.1" outlineLevel="0" r="3">
      <c r="A3" s="20" t="n">
        <v>43717.512523148</v>
      </c>
      <c r="B3" s="16" t="s">
        <v>213</v>
      </c>
      <c r="C3" s="16" t="s">
        <v>262</v>
      </c>
      <c r="D3" s="16" t="s">
        <v>209</v>
      </c>
      <c r="E3" s="16" t="s">
        <v>17</v>
      </c>
      <c r="F3" s="16" t="s">
        <v>23</v>
      </c>
      <c r="G3" s="7" t="n">
        <v>2</v>
      </c>
      <c r="H3" s="6" t="n">
        <v>9.38</v>
      </c>
      <c r="I3" s="6" t="n">
        <v>-18.76</v>
      </c>
      <c r="J3" s="6" t="n">
        <v>0</v>
      </c>
      <c r="K3" s="6" t="n">
        <v>-0.06</v>
      </c>
      <c r="L3" s="6" t="n">
        <v>0</v>
      </c>
      <c r="M3" s="6" t="s">
        <f>=I3+J3+K3+L3</f>
      </c>
      <c r="N3" s="6"/>
      <c r="O3" s="16"/>
    </row>
    <row collapsed="false" customFormat="false" customHeight="false" hidden="false" ht="12.1" outlineLevel="0" r="4">
      <c r="A4" s="21" t="n">
        <v>43717.512546296</v>
      </c>
      <c r="B4" s="22" t="s">
        <v>263</v>
      </c>
      <c r="C4" s="22" t="s">
        <v>91</v>
      </c>
      <c r="D4" s="22" t="s">
        <v>263</v>
      </c>
      <c r="E4" s="22" t="s">
        <v>263</v>
      </c>
      <c r="F4" s="22" t="s">
        <v>23</v>
      </c>
      <c r="G4" s="23" t="n">
        <v>1</v>
      </c>
      <c r="H4" s="24" t="n">
        <v>1</v>
      </c>
      <c r="I4" s="24" t="n">
        <v>29.73</v>
      </c>
      <c r="J4" s="24" t="n">
        <v>0</v>
      </c>
      <c r="K4" s="24" t="n">
        <v>0</v>
      </c>
      <c r="L4" s="24" t="n">
        <v>0</v>
      </c>
      <c r="M4" s="6" t="s">
        <f>=I4+J4+K4+L4</f>
      </c>
      <c r="N4" s="24"/>
      <c r="O4" s="22"/>
    </row>
    <row collapsed="false" customFormat="false" customHeight="false" hidden="false" ht="12.1" outlineLevel="0" r="5">
      <c r="A5" s="21" t="n">
        <v>43717.519606481</v>
      </c>
      <c r="B5" s="22" t="s">
        <v>263</v>
      </c>
      <c r="C5" s="22" t="s">
        <v>91</v>
      </c>
      <c r="D5" s="22" t="s">
        <v>263</v>
      </c>
      <c r="E5" s="22" t="s">
        <v>263</v>
      </c>
      <c r="F5" s="22" t="s">
        <v>19</v>
      </c>
      <c r="G5" s="23" t="n">
        <v>1</v>
      </c>
      <c r="H5" s="24" t="n">
        <v>1</v>
      </c>
      <c r="I5" s="24" t="n">
        <v>2352.04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0" t="n">
        <v>43717.533634259</v>
      </c>
      <c r="B6" s="16" t="s">
        <v>25</v>
      </c>
      <c r="C6" s="16" t="s">
        <v>264</v>
      </c>
      <c r="D6" s="16" t="s">
        <v>209</v>
      </c>
      <c r="E6" s="16" t="s">
        <v>17</v>
      </c>
      <c r="F6" s="16" t="s">
        <v>19</v>
      </c>
      <c r="G6" s="7" t="n">
        <v>10</v>
      </c>
      <c r="H6" s="6" t="n">
        <v>201.09</v>
      </c>
      <c r="I6" s="6" t="n">
        <v>-2010.9</v>
      </c>
      <c r="J6" s="6" t="n">
        <v>0</v>
      </c>
      <c r="K6" s="6" t="n">
        <v>-6.03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43717.533680556</v>
      </c>
      <c r="B7" s="22" t="s">
        <v>263</v>
      </c>
      <c r="C7" s="22" t="s">
        <v>91</v>
      </c>
      <c r="D7" s="22" t="s">
        <v>263</v>
      </c>
      <c r="E7" s="22" t="s">
        <v>263</v>
      </c>
      <c r="F7" s="22" t="s">
        <v>19</v>
      </c>
      <c r="G7" s="23" t="n">
        <v>1</v>
      </c>
      <c r="H7" s="24" t="n">
        <v>1</v>
      </c>
      <c r="I7" s="24" t="n">
        <v>2017.04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0" t="n">
        <v>43717.54181713</v>
      </c>
      <c r="B8" s="16" t="s">
        <v>43</v>
      </c>
      <c r="C8" s="16" t="s">
        <v>265</v>
      </c>
      <c r="D8" s="16" t="s">
        <v>209</v>
      </c>
      <c r="E8" s="16" t="s">
        <v>17</v>
      </c>
      <c r="F8" s="16" t="s">
        <v>19</v>
      </c>
      <c r="G8" s="7" t="n">
        <v>10</v>
      </c>
      <c r="H8" s="6" t="n">
        <v>234.5</v>
      </c>
      <c r="I8" s="6" t="n">
        <v>-2345</v>
      </c>
      <c r="J8" s="6" t="n">
        <v>0</v>
      </c>
      <c r="K8" s="6" t="n">
        <v>-7.04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5" t="n">
        <v>43719</v>
      </c>
      <c r="B9" s="26" t="s">
        <v>266</v>
      </c>
      <c r="C9" s="26" t="s">
        <v>267</v>
      </c>
      <c r="D9" s="26" t="s">
        <v>266</v>
      </c>
      <c r="E9" s="26" t="s">
        <v>266</v>
      </c>
      <c r="F9" s="26" t="s">
        <v>23</v>
      </c>
      <c r="G9" s="27" t="n">
        <v>1</v>
      </c>
      <c r="H9" s="28" t="n">
        <v>-1</v>
      </c>
      <c r="I9" s="28" t="n">
        <v>-1.5</v>
      </c>
      <c r="J9" s="28" t="n">
        <v>0</v>
      </c>
      <c r="K9" s="28" t="n">
        <v>0</v>
      </c>
      <c r="L9" s="28" t="n">
        <v>0</v>
      </c>
      <c r="M9" s="6" t="s">
        <f>=I9+J9+K9+L9</f>
      </c>
      <c r="N9" s="28"/>
      <c r="O9" s="26"/>
    </row>
    <row collapsed="false" customFormat="false" customHeight="false" hidden="false" ht="12.1" outlineLevel="0" r="10">
      <c r="A10" s="21" t="n">
        <v>43738.472222222</v>
      </c>
      <c r="B10" s="22" t="s">
        <v>263</v>
      </c>
      <c r="C10" s="22" t="s">
        <v>91</v>
      </c>
      <c r="D10" s="22" t="s">
        <v>263</v>
      </c>
      <c r="E10" s="22" t="s">
        <v>263</v>
      </c>
      <c r="F10" s="22" t="s">
        <v>19</v>
      </c>
      <c r="G10" s="23" t="n">
        <v>1</v>
      </c>
      <c r="H10" s="24" t="n">
        <v>1</v>
      </c>
      <c r="I10" s="24" t="n">
        <v>2332.69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0" t="n">
        <v>43738.472233796</v>
      </c>
      <c r="B11" s="16" t="s">
        <v>214</v>
      </c>
      <c r="C11" s="16" t="s">
        <v>268</v>
      </c>
      <c r="D11" s="16" t="s">
        <v>209</v>
      </c>
      <c r="E11" s="16" t="s">
        <v>17</v>
      </c>
      <c r="F11" s="16" t="s">
        <v>19</v>
      </c>
      <c r="G11" s="7" t="n">
        <v>1</v>
      </c>
      <c r="H11" s="6" t="n">
        <v>2227</v>
      </c>
      <c r="I11" s="6" t="n">
        <v>-2227</v>
      </c>
      <c r="J11" s="6" t="n">
        <v>0</v>
      </c>
      <c r="K11" s="6" t="n">
        <v>-6.68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43738.491840278</v>
      </c>
      <c r="B12" s="16" t="s">
        <v>215</v>
      </c>
      <c r="C12" s="16" t="s">
        <v>269</v>
      </c>
      <c r="D12" s="16" t="s">
        <v>209</v>
      </c>
      <c r="E12" s="16" t="s">
        <v>17</v>
      </c>
      <c r="F12" s="16" t="s">
        <v>19</v>
      </c>
      <c r="G12" s="7" t="n">
        <v>10</v>
      </c>
      <c r="H12" s="6" t="n">
        <v>85.8</v>
      </c>
      <c r="I12" s="6" t="n">
        <v>-858</v>
      </c>
      <c r="J12" s="6" t="n">
        <v>0</v>
      </c>
      <c r="K12" s="6" t="n">
        <v>-2.57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1" t="n">
        <v>43738.491840278</v>
      </c>
      <c r="B13" s="22" t="s">
        <v>263</v>
      </c>
      <c r="C13" s="22" t="s">
        <v>91</v>
      </c>
      <c r="D13" s="22" t="s">
        <v>263</v>
      </c>
      <c r="E13" s="22" t="s">
        <v>263</v>
      </c>
      <c r="F13" s="22" t="s">
        <v>19</v>
      </c>
      <c r="G13" s="23" t="n">
        <v>1</v>
      </c>
      <c r="H13" s="24" t="n">
        <v>1</v>
      </c>
      <c r="I13" s="24" t="n">
        <v>860.58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1" t="n">
        <v>43738.501736111</v>
      </c>
      <c r="B14" s="22" t="s">
        <v>263</v>
      </c>
      <c r="C14" s="22" t="s">
        <v>91</v>
      </c>
      <c r="D14" s="22" t="s">
        <v>263</v>
      </c>
      <c r="E14" s="22" t="s">
        <v>263</v>
      </c>
      <c r="F14" s="22" t="s">
        <v>19</v>
      </c>
      <c r="G14" s="23" t="n">
        <v>1</v>
      </c>
      <c r="H14" s="24" t="n">
        <v>1</v>
      </c>
      <c r="I14" s="24" t="n">
        <v>3556.14</v>
      </c>
      <c r="J14" s="24" t="n">
        <v>0</v>
      </c>
      <c r="K14" s="24" t="n">
        <v>0</v>
      </c>
      <c r="L14" s="24" t="n">
        <v>0</v>
      </c>
      <c r="M14" s="24"/>
      <c r="N14" s="6" t="s">
        <f>=I14+J14+K14+L14</f>
      </c>
      <c r="O14" s="22"/>
    </row>
    <row collapsed="false" customFormat="false" customHeight="false" hidden="false" ht="12.1" outlineLevel="0" r="15">
      <c r="A15" s="20" t="n">
        <v>43738.502615741</v>
      </c>
      <c r="B15" s="16" t="s">
        <v>216</v>
      </c>
      <c r="C15" s="16" t="s">
        <v>270</v>
      </c>
      <c r="D15" s="16" t="s">
        <v>209</v>
      </c>
      <c r="E15" s="16" t="s">
        <v>17</v>
      </c>
      <c r="F15" s="16" t="s">
        <v>19</v>
      </c>
      <c r="G15" s="7" t="n">
        <v>1</v>
      </c>
      <c r="H15" s="6" t="n">
        <v>3545.5</v>
      </c>
      <c r="I15" s="6" t="n">
        <v>-3545.5</v>
      </c>
      <c r="J15" s="6" t="n">
        <v>0</v>
      </c>
      <c r="K15" s="6" t="n">
        <v>-10.64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43738.518564815</v>
      </c>
      <c r="B16" s="16" t="s">
        <v>28</v>
      </c>
      <c r="C16" s="16" t="s">
        <v>271</v>
      </c>
      <c r="D16" s="16" t="s">
        <v>209</v>
      </c>
      <c r="E16" s="16" t="s">
        <v>17</v>
      </c>
      <c r="F16" s="16" t="s">
        <v>19</v>
      </c>
      <c r="G16" s="7" t="n">
        <v>10</v>
      </c>
      <c r="H16" s="6" t="n">
        <v>226.98</v>
      </c>
      <c r="I16" s="6" t="n">
        <v>-2269.8</v>
      </c>
      <c r="J16" s="6" t="n">
        <v>0</v>
      </c>
      <c r="K16" s="6" t="n">
        <v>-6.81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1" t="n">
        <v>43738.518576389</v>
      </c>
      <c r="B17" s="22" t="s">
        <v>263</v>
      </c>
      <c r="C17" s="22" t="s">
        <v>91</v>
      </c>
      <c r="D17" s="22" t="s">
        <v>263</v>
      </c>
      <c r="E17" s="22" t="s">
        <v>263</v>
      </c>
      <c r="F17" s="22" t="s">
        <v>19</v>
      </c>
      <c r="G17" s="23" t="n">
        <v>1</v>
      </c>
      <c r="H17" s="24" t="n">
        <v>1</v>
      </c>
      <c r="I17" s="24" t="n">
        <v>2277.32</v>
      </c>
      <c r="J17" s="24" t="n">
        <v>0</v>
      </c>
      <c r="K17" s="24" t="n">
        <v>0</v>
      </c>
      <c r="L17" s="24" t="n">
        <v>0</v>
      </c>
      <c r="M17" s="24"/>
      <c r="N17" s="6" t="s">
        <f>=I17+J17+K17+L17</f>
      </c>
      <c r="O17" s="22"/>
    </row>
    <row collapsed="false" customFormat="false" customHeight="false" hidden="false" ht="12.1" outlineLevel="0" r="18">
      <c r="A18" s="20" t="n">
        <v>43738.529988426</v>
      </c>
      <c r="B18" s="16" t="s">
        <v>217</v>
      </c>
      <c r="C18" s="16" t="s">
        <v>272</v>
      </c>
      <c r="D18" s="16" t="s">
        <v>209</v>
      </c>
      <c r="E18" s="16" t="s">
        <v>17</v>
      </c>
      <c r="F18" s="16" t="s">
        <v>19</v>
      </c>
      <c r="G18" s="7" t="n">
        <v>1</v>
      </c>
      <c r="H18" s="6" t="n">
        <v>692.3</v>
      </c>
      <c r="I18" s="6" t="n">
        <v>-692.3</v>
      </c>
      <c r="J18" s="6" t="n">
        <v>0</v>
      </c>
      <c r="K18" s="6" t="n">
        <v>-2.08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1" t="n">
        <v>43738.530034722</v>
      </c>
      <c r="B19" s="22" t="s">
        <v>263</v>
      </c>
      <c r="C19" s="22" t="s">
        <v>91</v>
      </c>
      <c r="D19" s="22" t="s">
        <v>263</v>
      </c>
      <c r="E19" s="22" t="s">
        <v>263</v>
      </c>
      <c r="F19" s="22" t="s">
        <v>19</v>
      </c>
      <c r="G19" s="23" t="n">
        <v>1</v>
      </c>
      <c r="H19" s="24" t="n">
        <v>1</v>
      </c>
      <c r="I19" s="24" t="n">
        <v>694.38</v>
      </c>
      <c r="J19" s="24" t="n">
        <v>0</v>
      </c>
      <c r="K19" s="24" t="n">
        <v>0</v>
      </c>
      <c r="L19" s="24" t="n">
        <v>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0" t="n">
        <v>43738.530636574</v>
      </c>
      <c r="B20" s="16" t="s">
        <v>218</v>
      </c>
      <c r="C20" s="16" t="s">
        <v>273</v>
      </c>
      <c r="D20" s="16" t="s">
        <v>209</v>
      </c>
      <c r="E20" s="16" t="s">
        <v>17</v>
      </c>
      <c r="F20" s="16" t="s">
        <v>19</v>
      </c>
      <c r="G20" s="7" t="n">
        <v>1</v>
      </c>
      <c r="H20" s="6" t="n">
        <v>632</v>
      </c>
      <c r="I20" s="6" t="n">
        <v>-632</v>
      </c>
      <c r="J20" s="6" t="n">
        <v>0</v>
      </c>
      <c r="K20" s="6" t="n">
        <v>-1.9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43738.530671296</v>
      </c>
      <c r="B21" s="22" t="s">
        <v>263</v>
      </c>
      <c r="C21" s="22" t="s">
        <v>91</v>
      </c>
      <c r="D21" s="22" t="s">
        <v>263</v>
      </c>
      <c r="E21" s="22" t="s">
        <v>263</v>
      </c>
      <c r="F21" s="22" t="s">
        <v>19</v>
      </c>
      <c r="G21" s="23" t="n">
        <v>1</v>
      </c>
      <c r="H21" s="24" t="n">
        <v>1</v>
      </c>
      <c r="I21" s="24" t="n">
        <v>634.2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5" t="n">
        <v>43740</v>
      </c>
      <c r="B22" s="26" t="s">
        <v>266</v>
      </c>
      <c r="C22" s="26" t="s">
        <v>267</v>
      </c>
      <c r="D22" s="26" t="s">
        <v>266</v>
      </c>
      <c r="E22" s="26" t="s">
        <v>266</v>
      </c>
      <c r="F22" s="26" t="s">
        <v>19</v>
      </c>
      <c r="G22" s="27" t="n">
        <v>1</v>
      </c>
      <c r="H22" s="28" t="n">
        <v>-1</v>
      </c>
      <c r="I22" s="28" t="n">
        <v>-99</v>
      </c>
      <c r="J22" s="28" t="n">
        <v>0</v>
      </c>
      <c r="K22" s="28" t="n">
        <v>0</v>
      </c>
      <c r="L22" s="28" t="n">
        <v>0</v>
      </c>
      <c r="M22" s="28"/>
      <c r="N22" s="6" t="s">
        <f>=I22+J22+K22+L22</f>
      </c>
      <c r="O22" s="26"/>
    </row>
    <row collapsed="false" customFormat="false" customHeight="false" hidden="false" ht="12.1" outlineLevel="0" r="23">
      <c r="A23" s="21" t="n">
        <v>43808.781631944</v>
      </c>
      <c r="B23" s="22" t="s">
        <v>274</v>
      </c>
      <c r="C23" s="22" t="s">
        <v>275</v>
      </c>
      <c r="D23" s="22" t="s">
        <v>274</v>
      </c>
      <c r="E23" s="22" t="s">
        <v>274</v>
      </c>
      <c r="F23" s="22" t="s">
        <v>23</v>
      </c>
      <c r="G23" s="23" t="n">
        <v>1</v>
      </c>
      <c r="H23" s="24" t="n">
        <v>1</v>
      </c>
      <c r="I23" s="24" t="n">
        <v>0.32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4"/>
      <c r="O23" s="22"/>
    </row>
    <row collapsed="false" customFormat="false" customHeight="false" hidden="false" ht="12.1" outlineLevel="0" r="24">
      <c r="A24" s="25" t="n">
        <v>43845.548541667</v>
      </c>
      <c r="B24" s="26" t="s">
        <v>276</v>
      </c>
      <c r="C24" s="26" t="s">
        <v>277</v>
      </c>
      <c r="D24" s="26" t="s">
        <v>276</v>
      </c>
      <c r="E24" s="26" t="s">
        <v>276</v>
      </c>
      <c r="F24" s="26" t="s">
        <v>19</v>
      </c>
      <c r="G24" s="27" t="n">
        <v>1</v>
      </c>
      <c r="H24" s="28" t="n">
        <v>-1</v>
      </c>
      <c r="I24" s="28" t="n">
        <v>-19</v>
      </c>
      <c r="J24" s="28" t="n">
        <v>0</v>
      </c>
      <c r="K24" s="28" t="n">
        <v>0</v>
      </c>
      <c r="L24" s="28" t="n">
        <v>0</v>
      </c>
      <c r="M24" s="28"/>
      <c r="N24" s="6" t="s">
        <f>=I24+J24+K24+L24</f>
      </c>
      <c r="O24" s="26"/>
    </row>
    <row collapsed="false" customFormat="false" customHeight="false" hidden="false" ht="12.1" outlineLevel="0" r="25">
      <c r="A25" s="21" t="n">
        <v>43845.548541667</v>
      </c>
      <c r="B25" s="22" t="s">
        <v>274</v>
      </c>
      <c r="C25" s="22" t="s">
        <v>278</v>
      </c>
      <c r="D25" s="22" t="s">
        <v>274</v>
      </c>
      <c r="E25" s="22" t="s">
        <v>274</v>
      </c>
      <c r="F25" s="22" t="s">
        <v>19</v>
      </c>
      <c r="G25" s="23" t="n">
        <v>1</v>
      </c>
      <c r="H25" s="24" t="n">
        <v>1</v>
      </c>
      <c r="I25" s="24" t="n">
        <v>147.19</v>
      </c>
      <c r="J25" s="24" t="n">
        <v>0</v>
      </c>
      <c r="K25" s="24" t="n">
        <v>0</v>
      </c>
      <c r="L25" s="24" t="n">
        <v>0</v>
      </c>
      <c r="M25" s="24"/>
      <c r="N25" s="6" t="s">
        <f>=I25+J25+K25+L25</f>
      </c>
      <c r="O25" s="22"/>
    </row>
    <row collapsed="false" customFormat="false" customHeight="false" hidden="false" ht="12.1" outlineLevel="0" r="26">
      <c r="A26" s="25" t="n">
        <v>43851.628981481</v>
      </c>
      <c r="B26" s="26" t="s">
        <v>276</v>
      </c>
      <c r="C26" s="26" t="s">
        <v>279</v>
      </c>
      <c r="D26" s="26" t="s">
        <v>276</v>
      </c>
      <c r="E26" s="26" t="s">
        <v>276</v>
      </c>
      <c r="F26" s="26" t="s">
        <v>19</v>
      </c>
      <c r="G26" s="27" t="n">
        <v>1</v>
      </c>
      <c r="H26" s="28" t="n">
        <v>-1</v>
      </c>
      <c r="I26" s="28" t="n">
        <v>-3</v>
      </c>
      <c r="J26" s="28" t="n">
        <v>0</v>
      </c>
      <c r="K26" s="28" t="n">
        <v>0</v>
      </c>
      <c r="L26" s="28" t="n">
        <v>0</v>
      </c>
      <c r="M26" s="28"/>
      <c r="N26" s="6" t="s">
        <f>=I26+J26+K26+L26</f>
      </c>
      <c r="O26" s="26"/>
    </row>
    <row collapsed="false" customFormat="false" customHeight="false" hidden="false" ht="12.1" outlineLevel="0" r="27">
      <c r="A27" s="21" t="n">
        <v>43851.628981481</v>
      </c>
      <c r="B27" s="22" t="s">
        <v>274</v>
      </c>
      <c r="C27" s="22" t="s">
        <v>280</v>
      </c>
      <c r="D27" s="22" t="s">
        <v>274</v>
      </c>
      <c r="E27" s="22" t="s">
        <v>274</v>
      </c>
      <c r="F27" s="22" t="s">
        <v>19</v>
      </c>
      <c r="G27" s="23" t="n">
        <v>1</v>
      </c>
      <c r="H27" s="24" t="n">
        <v>1</v>
      </c>
      <c r="I27" s="24" t="n">
        <v>24.36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5" t="n">
        <v>43851.659074074</v>
      </c>
      <c r="B28" s="26" t="s">
        <v>276</v>
      </c>
      <c r="C28" s="26" t="s">
        <v>281</v>
      </c>
      <c r="D28" s="26" t="s">
        <v>276</v>
      </c>
      <c r="E28" s="26" t="s">
        <v>276</v>
      </c>
      <c r="F28" s="26" t="s">
        <v>19</v>
      </c>
      <c r="G28" s="27" t="n">
        <v>1</v>
      </c>
      <c r="H28" s="28" t="n">
        <v>-1</v>
      </c>
      <c r="I28" s="28" t="n">
        <v>-3</v>
      </c>
      <c r="J28" s="28" t="n">
        <v>0</v>
      </c>
      <c r="K28" s="28" t="n">
        <v>0</v>
      </c>
      <c r="L28" s="28" t="n">
        <v>0</v>
      </c>
      <c r="M28" s="28"/>
      <c r="N28" s="6" t="s">
        <f>=I28+J28+K28+L28</f>
      </c>
      <c r="O28" s="26"/>
    </row>
    <row collapsed="false" customFormat="false" customHeight="false" hidden="false" ht="12.1" outlineLevel="0" r="29">
      <c r="A29" s="21" t="n">
        <v>43851.659074074</v>
      </c>
      <c r="B29" s="22" t="s">
        <v>274</v>
      </c>
      <c r="C29" s="22" t="s">
        <v>282</v>
      </c>
      <c r="D29" s="22" t="s">
        <v>274</v>
      </c>
      <c r="E29" s="22" t="s">
        <v>274</v>
      </c>
      <c r="F29" s="22" t="s">
        <v>19</v>
      </c>
      <c r="G29" s="23" t="n">
        <v>1</v>
      </c>
      <c r="H29" s="24" t="n">
        <v>1</v>
      </c>
      <c r="I29" s="24" t="n">
        <v>24.36</v>
      </c>
      <c r="J29" s="24" t="n">
        <v>0</v>
      </c>
      <c r="K29" s="24" t="n">
        <v>0</v>
      </c>
      <c r="L29" s="24" t="n">
        <v>0</v>
      </c>
      <c r="M29" s="24"/>
      <c r="N29" s="6" t="s">
        <f>=I29+J29+K29+L29</f>
      </c>
      <c r="O29" s="22"/>
    </row>
    <row collapsed="false" customFormat="false" customHeight="false" hidden="false" ht="12.1" outlineLevel="0" r="30">
      <c r="A30" s="29" t="n">
        <v>43886.771481481</v>
      </c>
      <c r="B30" s="30" t="s">
        <v>215</v>
      </c>
      <c r="C30" s="30" t="s">
        <v>269</v>
      </c>
      <c r="D30" s="30" t="s">
        <v>211</v>
      </c>
      <c r="E30" s="30" t="s">
        <v>17</v>
      </c>
      <c r="F30" s="30" t="s">
        <v>19</v>
      </c>
      <c r="G30" s="31" t="n">
        <v>-10</v>
      </c>
      <c r="H30" s="32" t="n">
        <v>127.4</v>
      </c>
      <c r="I30" s="32" t="n">
        <v>1274</v>
      </c>
      <c r="J30" s="32" t="n">
        <v>0</v>
      </c>
      <c r="K30" s="32" t="n">
        <v>-3.82</v>
      </c>
      <c r="L30" s="32" t="n">
        <v>0</v>
      </c>
      <c r="M30" s="32"/>
      <c r="N30" s="6" t="s">
        <f>=I30+J30+K30+L30</f>
      </c>
      <c r="O30" s="30"/>
    </row>
    <row collapsed="false" customFormat="false" customHeight="false" hidden="false" ht="12.1" outlineLevel="0" r="31">
      <c r="A31" s="21" t="n">
        <v>43902.81275463</v>
      </c>
      <c r="B31" s="22" t="s">
        <v>274</v>
      </c>
      <c r="C31" s="22" t="s">
        <v>275</v>
      </c>
      <c r="D31" s="22" t="s">
        <v>274</v>
      </c>
      <c r="E31" s="22" t="s">
        <v>274</v>
      </c>
      <c r="F31" s="22" t="s">
        <v>23</v>
      </c>
      <c r="G31" s="23" t="n">
        <v>1</v>
      </c>
      <c r="H31" s="24" t="n">
        <v>1</v>
      </c>
      <c r="I31" s="24" t="n">
        <v>0.41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4"/>
      <c r="O31" s="22"/>
    </row>
    <row collapsed="false" customFormat="false" customHeight="false" hidden="false" ht="12.1" outlineLevel="0" r="32">
      <c r="A32" s="20" t="n">
        <v>43903.66787037</v>
      </c>
      <c r="B32" s="16" t="s">
        <v>213</v>
      </c>
      <c r="C32" s="16" t="s">
        <v>262</v>
      </c>
      <c r="D32" s="16" t="s">
        <v>209</v>
      </c>
      <c r="E32" s="16" t="s">
        <v>17</v>
      </c>
      <c r="F32" s="16" t="s">
        <v>23</v>
      </c>
      <c r="G32" s="7" t="n">
        <v>1</v>
      </c>
      <c r="H32" s="6" t="n">
        <v>5.75</v>
      </c>
      <c r="I32" s="6" t="n">
        <v>-5.75</v>
      </c>
      <c r="J32" s="6" t="n">
        <v>0</v>
      </c>
      <c r="K32" s="6" t="n">
        <v>-0.02</v>
      </c>
      <c r="L32" s="6" t="n">
        <v>0</v>
      </c>
      <c r="M32" s="6" t="s">
        <f>=I32+J32+K32+L32</f>
      </c>
      <c r="N32" s="6"/>
      <c r="O32" s="16"/>
    </row>
    <row collapsed="false" customFormat="false" customHeight="false" hidden="false" ht="12.1" outlineLevel="0" r="33">
      <c r="A33" s="20" t="n">
        <v>43903.66787037</v>
      </c>
      <c r="B33" s="16" t="s">
        <v>213</v>
      </c>
      <c r="C33" s="16" t="s">
        <v>262</v>
      </c>
      <c r="D33" s="16" t="s">
        <v>209</v>
      </c>
      <c r="E33" s="16" t="s">
        <v>17</v>
      </c>
      <c r="F33" s="16" t="s">
        <v>23</v>
      </c>
      <c r="G33" s="7" t="n">
        <v>1</v>
      </c>
      <c r="H33" s="6" t="n">
        <v>5.75</v>
      </c>
      <c r="I33" s="6" t="n">
        <v>-5.75</v>
      </c>
      <c r="J33" s="6" t="n">
        <v>0</v>
      </c>
      <c r="K33" s="6" t="n">
        <v>-0.02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43903.66787037</v>
      </c>
      <c r="B34" s="16" t="s">
        <v>213</v>
      </c>
      <c r="C34" s="16" t="s">
        <v>262</v>
      </c>
      <c r="D34" s="16" t="s">
        <v>209</v>
      </c>
      <c r="E34" s="16" t="s">
        <v>17</v>
      </c>
      <c r="F34" s="16" t="s">
        <v>23</v>
      </c>
      <c r="G34" s="7" t="n">
        <v>1</v>
      </c>
      <c r="H34" s="6" t="n">
        <v>5.75</v>
      </c>
      <c r="I34" s="6" t="n">
        <v>-5.75</v>
      </c>
      <c r="J34" s="6" t="n">
        <v>0</v>
      </c>
      <c r="K34" s="6" t="n">
        <v>-0.02</v>
      </c>
      <c r="L34" s="6" t="n">
        <v>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1" t="n">
        <v>43903.667916667</v>
      </c>
      <c r="B35" s="22" t="s">
        <v>263</v>
      </c>
      <c r="C35" s="22" t="s">
        <v>91</v>
      </c>
      <c r="D35" s="22" t="s">
        <v>263</v>
      </c>
      <c r="E35" s="22" t="s">
        <v>263</v>
      </c>
      <c r="F35" s="22" t="s">
        <v>23</v>
      </c>
      <c r="G35" s="23" t="n">
        <v>1</v>
      </c>
      <c r="H35" s="24" t="n">
        <v>1</v>
      </c>
      <c r="I35" s="24" t="n">
        <v>17.31</v>
      </c>
      <c r="J35" s="24" t="n">
        <v>0</v>
      </c>
      <c r="K35" s="24" t="n">
        <v>0</v>
      </c>
      <c r="L35" s="24" t="n">
        <v>0</v>
      </c>
      <c r="M35" s="6" t="s">
        <f>=I35+J35+K35+L35</f>
      </c>
      <c r="N35" s="24"/>
      <c r="O35" s="22"/>
    </row>
    <row collapsed="false" customFormat="false" customHeight="false" hidden="false" ht="12.1" outlineLevel="0" r="36">
      <c r="A36" s="20" t="n">
        <v>43903.668599537</v>
      </c>
      <c r="B36" s="16" t="s">
        <v>43</v>
      </c>
      <c r="C36" s="16" t="s">
        <v>265</v>
      </c>
      <c r="D36" s="16" t="s">
        <v>209</v>
      </c>
      <c r="E36" s="16" t="s">
        <v>17</v>
      </c>
      <c r="F36" s="16" t="s">
        <v>19</v>
      </c>
      <c r="G36" s="7" t="n">
        <v>10</v>
      </c>
      <c r="H36" s="6" t="n">
        <v>171.65</v>
      </c>
      <c r="I36" s="6" t="n">
        <v>-1716.5</v>
      </c>
      <c r="J36" s="6" t="n">
        <v>0</v>
      </c>
      <c r="K36" s="6" t="n">
        <v>-5.15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1" t="n">
        <v>43903.668611111</v>
      </c>
      <c r="B37" s="22" t="s">
        <v>263</v>
      </c>
      <c r="C37" s="22" t="s">
        <v>91</v>
      </c>
      <c r="D37" s="22" t="s">
        <v>263</v>
      </c>
      <c r="E37" s="22" t="s">
        <v>263</v>
      </c>
      <c r="F37" s="22" t="s">
        <v>19</v>
      </c>
      <c r="G37" s="23" t="n">
        <v>1</v>
      </c>
      <c r="H37" s="24" t="n">
        <v>1</v>
      </c>
      <c r="I37" s="24" t="n">
        <v>1721.65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/>
    </row>
    <row collapsed="false" customFormat="false" customHeight="false" hidden="false" ht="12.1" outlineLevel="0" r="38">
      <c r="A38" s="21" t="n">
        <v>43903.672604167</v>
      </c>
      <c r="B38" s="22" t="s">
        <v>263</v>
      </c>
      <c r="C38" s="22" t="s">
        <v>91</v>
      </c>
      <c r="D38" s="22" t="s">
        <v>263</v>
      </c>
      <c r="E38" s="22" t="s">
        <v>263</v>
      </c>
      <c r="F38" s="22" t="s">
        <v>19</v>
      </c>
      <c r="G38" s="23" t="n">
        <v>1</v>
      </c>
      <c r="H38" s="24" t="n">
        <v>1</v>
      </c>
      <c r="I38" s="24" t="n">
        <v>1811.92</v>
      </c>
      <c r="J38" s="24" t="n">
        <v>0</v>
      </c>
      <c r="K38" s="24" t="n">
        <v>0</v>
      </c>
      <c r="L38" s="24" t="n">
        <v>0</v>
      </c>
      <c r="M38" s="24"/>
      <c r="N38" s="6" t="s">
        <f>=I38+J38+K38+L38</f>
      </c>
      <c r="O38" s="22"/>
    </row>
    <row collapsed="false" customFormat="false" customHeight="false" hidden="false" ht="12.1" outlineLevel="0" r="39">
      <c r="A39" s="20" t="n">
        <v>43903.674166667</v>
      </c>
      <c r="B39" s="16" t="s">
        <v>216</v>
      </c>
      <c r="C39" s="16" t="s">
        <v>270</v>
      </c>
      <c r="D39" s="16" t="s">
        <v>209</v>
      </c>
      <c r="E39" s="16" t="s">
        <v>17</v>
      </c>
      <c r="F39" s="16" t="s">
        <v>19</v>
      </c>
      <c r="G39" s="7" t="n">
        <v>1</v>
      </c>
      <c r="H39" s="6" t="n">
        <v>2435</v>
      </c>
      <c r="I39" s="6" t="n">
        <v>-2435</v>
      </c>
      <c r="J39" s="6" t="n">
        <v>0</v>
      </c>
      <c r="K39" s="6" t="n">
        <v>-7.31</v>
      </c>
      <c r="L39" s="6" t="n">
        <v>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1" t="n">
        <v>43903.674178241</v>
      </c>
      <c r="B40" s="22" t="s">
        <v>263</v>
      </c>
      <c r="C40" s="22" t="s">
        <v>91</v>
      </c>
      <c r="D40" s="22" t="s">
        <v>263</v>
      </c>
      <c r="E40" s="22" t="s">
        <v>263</v>
      </c>
      <c r="F40" s="22" t="s">
        <v>19</v>
      </c>
      <c r="G40" s="23" t="n">
        <v>1</v>
      </c>
      <c r="H40" s="24" t="n">
        <v>1</v>
      </c>
      <c r="I40" s="24" t="n">
        <v>2442.31</v>
      </c>
      <c r="J40" s="24" t="n">
        <v>0</v>
      </c>
      <c r="K40" s="24" t="n">
        <v>0</v>
      </c>
      <c r="L40" s="24" t="n">
        <v>0</v>
      </c>
      <c r="M40" s="24"/>
      <c r="N40" s="6" t="s">
        <f>=I40+J40+K40+L40</f>
      </c>
      <c r="O40" s="22"/>
    </row>
    <row collapsed="false" customFormat="false" customHeight="false" hidden="false" ht="12.1" outlineLevel="0" r="41">
      <c r="A41" s="21" t="n">
        <v>43903.674641204</v>
      </c>
      <c r="B41" s="22" t="s">
        <v>263</v>
      </c>
      <c r="C41" s="22" t="s">
        <v>91</v>
      </c>
      <c r="D41" s="22" t="s">
        <v>263</v>
      </c>
      <c r="E41" s="22" t="s">
        <v>263</v>
      </c>
      <c r="F41" s="22" t="s">
        <v>19</v>
      </c>
      <c r="G41" s="23" t="n">
        <v>1</v>
      </c>
      <c r="H41" s="24" t="n">
        <v>1</v>
      </c>
      <c r="I41" s="24" t="n">
        <v>492.48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1" t="n">
        <v>43903.675393519</v>
      </c>
      <c r="B42" s="22" t="s">
        <v>263</v>
      </c>
      <c r="C42" s="22" t="s">
        <v>91</v>
      </c>
      <c r="D42" s="22" t="s">
        <v>263</v>
      </c>
      <c r="E42" s="22" t="s">
        <v>263</v>
      </c>
      <c r="F42" s="22" t="s">
        <v>19</v>
      </c>
      <c r="G42" s="23" t="n">
        <v>1</v>
      </c>
      <c r="H42" s="24" t="n">
        <v>1</v>
      </c>
      <c r="I42" s="24" t="n">
        <v>486.46</v>
      </c>
      <c r="J42" s="24" t="n">
        <v>0</v>
      </c>
      <c r="K42" s="24" t="n">
        <v>0</v>
      </c>
      <c r="L42" s="24" t="n">
        <v>0</v>
      </c>
      <c r="M42" s="24"/>
      <c r="N42" s="6" t="s">
        <f>=I42+J42+K42+L42</f>
      </c>
      <c r="O42" s="22"/>
    </row>
    <row collapsed="false" customFormat="false" customHeight="false" hidden="false" ht="12.1" outlineLevel="0" r="43">
      <c r="A43" s="20" t="n">
        <v>43903.675833333</v>
      </c>
      <c r="B43" s="16" t="s">
        <v>28</v>
      </c>
      <c r="C43" s="16" t="s">
        <v>271</v>
      </c>
      <c r="D43" s="16" t="s">
        <v>209</v>
      </c>
      <c r="E43" s="16" t="s">
        <v>17</v>
      </c>
      <c r="F43" s="16" t="s">
        <v>19</v>
      </c>
      <c r="G43" s="7" t="n">
        <v>10</v>
      </c>
      <c r="H43" s="6" t="n">
        <v>193.75</v>
      </c>
      <c r="I43" s="6" t="n">
        <v>-1937.5</v>
      </c>
      <c r="J43" s="6" t="n">
        <v>0</v>
      </c>
      <c r="K43" s="6" t="n">
        <v>-5.81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1" t="n">
        <v>43903.675856481</v>
      </c>
      <c r="B44" s="22" t="s">
        <v>263</v>
      </c>
      <c r="C44" s="22" t="s">
        <v>91</v>
      </c>
      <c r="D44" s="22" t="s">
        <v>263</v>
      </c>
      <c r="E44" s="22" t="s">
        <v>263</v>
      </c>
      <c r="F44" s="22" t="s">
        <v>19</v>
      </c>
      <c r="G44" s="23" t="n">
        <v>1</v>
      </c>
      <c r="H44" s="24" t="n">
        <v>1</v>
      </c>
      <c r="I44" s="24" t="n">
        <v>1945.82</v>
      </c>
      <c r="J44" s="24" t="n">
        <v>0</v>
      </c>
      <c r="K44" s="24" t="n">
        <v>0</v>
      </c>
      <c r="L44" s="24" t="n">
        <v>0</v>
      </c>
      <c r="M44" s="24"/>
      <c r="N44" s="6" t="s">
        <f>=I44+J44+K44+L44</f>
      </c>
      <c r="O44" s="22"/>
    </row>
    <row collapsed="false" customFormat="false" customHeight="false" hidden="false" ht="12.1" outlineLevel="0" r="45">
      <c r="A45" s="21" t="n">
        <v>43903.676203704</v>
      </c>
      <c r="B45" s="22" t="s">
        <v>263</v>
      </c>
      <c r="C45" s="22" t="s">
        <v>91</v>
      </c>
      <c r="D45" s="22" t="s">
        <v>263</v>
      </c>
      <c r="E45" s="22" t="s">
        <v>263</v>
      </c>
      <c r="F45" s="22" t="s">
        <v>19</v>
      </c>
      <c r="G45" s="23" t="n">
        <v>1</v>
      </c>
      <c r="H45" s="24" t="n">
        <v>1</v>
      </c>
      <c r="I45" s="24" t="n">
        <v>1845.52</v>
      </c>
      <c r="J45" s="24" t="n">
        <v>0</v>
      </c>
      <c r="K45" s="24" t="n">
        <v>0</v>
      </c>
      <c r="L45" s="24" t="n">
        <v>0</v>
      </c>
      <c r="M45" s="24"/>
      <c r="N45" s="6" t="s">
        <f>=I45+J45+K45+L45</f>
      </c>
      <c r="O45" s="22"/>
    </row>
    <row collapsed="false" customFormat="false" customHeight="false" hidden="false" ht="12.1" outlineLevel="0" r="46">
      <c r="A46" s="20" t="n">
        <v>43903.676273148</v>
      </c>
      <c r="B46" s="16" t="s">
        <v>25</v>
      </c>
      <c r="C46" s="16" t="s">
        <v>264</v>
      </c>
      <c r="D46" s="16" t="s">
        <v>209</v>
      </c>
      <c r="E46" s="16" t="s">
        <v>17</v>
      </c>
      <c r="F46" s="16" t="s">
        <v>19</v>
      </c>
      <c r="G46" s="7" t="n">
        <v>10</v>
      </c>
      <c r="H46" s="6" t="n">
        <v>184</v>
      </c>
      <c r="I46" s="6" t="n">
        <v>-1840</v>
      </c>
      <c r="J46" s="6" t="n">
        <v>0</v>
      </c>
      <c r="K46" s="6" t="n">
        <v>-5.52</v>
      </c>
      <c r="L46" s="6" t="n">
        <v>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0" t="n">
        <v>43903.683645833</v>
      </c>
      <c r="B47" s="16" t="s">
        <v>217</v>
      </c>
      <c r="C47" s="16" t="s">
        <v>272</v>
      </c>
      <c r="D47" s="16" t="s">
        <v>209</v>
      </c>
      <c r="E47" s="16" t="s">
        <v>17</v>
      </c>
      <c r="F47" s="16" t="s">
        <v>19</v>
      </c>
      <c r="G47" s="7" t="n">
        <v>1</v>
      </c>
      <c r="H47" s="6" t="n">
        <v>491</v>
      </c>
      <c r="I47" s="6" t="n">
        <v>-491</v>
      </c>
      <c r="J47" s="6" t="n">
        <v>0</v>
      </c>
      <c r="K47" s="6" t="n">
        <v>-1.47</v>
      </c>
      <c r="L47" s="6" t="n">
        <v>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0" t="n">
        <v>43903.684375</v>
      </c>
      <c r="B48" s="16" t="s">
        <v>218</v>
      </c>
      <c r="C48" s="16" t="s">
        <v>273</v>
      </c>
      <c r="D48" s="16" t="s">
        <v>209</v>
      </c>
      <c r="E48" s="16" t="s">
        <v>17</v>
      </c>
      <c r="F48" s="16" t="s">
        <v>19</v>
      </c>
      <c r="G48" s="7" t="n">
        <v>1</v>
      </c>
      <c r="H48" s="6" t="n">
        <v>485</v>
      </c>
      <c r="I48" s="6" t="n">
        <v>-485</v>
      </c>
      <c r="J48" s="6" t="n">
        <v>0</v>
      </c>
      <c r="K48" s="6" t="n">
        <v>-1.46</v>
      </c>
      <c r="L48" s="6" t="n">
        <v>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43903.705787037</v>
      </c>
      <c r="B49" s="16" t="s">
        <v>54</v>
      </c>
      <c r="C49" s="16" t="s">
        <v>283</v>
      </c>
      <c r="D49" s="16" t="s">
        <v>209</v>
      </c>
      <c r="E49" s="16" t="s">
        <v>17</v>
      </c>
      <c r="F49" s="16" t="s">
        <v>19</v>
      </c>
      <c r="G49" s="7" t="n">
        <v>10</v>
      </c>
      <c r="H49" s="6" t="n">
        <v>268.5</v>
      </c>
      <c r="I49" s="6" t="n">
        <v>-2685</v>
      </c>
      <c r="J49" s="6" t="n">
        <v>0</v>
      </c>
      <c r="K49" s="6" t="n">
        <v>-8.06</v>
      </c>
      <c r="L49" s="6" t="n">
        <v>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1" t="n">
        <v>43903.705833333</v>
      </c>
      <c r="B50" s="22" t="s">
        <v>263</v>
      </c>
      <c r="C50" s="22" t="s">
        <v>91</v>
      </c>
      <c r="D50" s="22" t="s">
        <v>263</v>
      </c>
      <c r="E50" s="22" t="s">
        <v>263</v>
      </c>
      <c r="F50" s="22" t="s">
        <v>19</v>
      </c>
      <c r="G50" s="23" t="n">
        <v>1</v>
      </c>
      <c r="H50" s="24" t="n">
        <v>1</v>
      </c>
      <c r="I50" s="24" t="n">
        <v>2693.06</v>
      </c>
      <c r="J50" s="24" t="n">
        <v>0</v>
      </c>
      <c r="K50" s="24" t="n">
        <v>0</v>
      </c>
      <c r="L50" s="24" t="n">
        <v>0</v>
      </c>
      <c r="M50" s="24"/>
      <c r="N50" s="6" t="s">
        <f>=I50+J50+K50+L50</f>
      </c>
      <c r="O50" s="22"/>
    </row>
    <row collapsed="false" customFormat="false" customHeight="false" hidden="false" ht="12.1" outlineLevel="0" r="51">
      <c r="A51" s="20" t="n">
        <v>43903.707650463</v>
      </c>
      <c r="B51" s="16" t="s">
        <v>65</v>
      </c>
      <c r="C51" s="16" t="s">
        <v>284</v>
      </c>
      <c r="D51" s="16" t="s">
        <v>209</v>
      </c>
      <c r="E51" s="16" t="s">
        <v>17</v>
      </c>
      <c r="F51" s="16" t="s">
        <v>19</v>
      </c>
      <c r="G51" s="7" t="n">
        <v>10</v>
      </c>
      <c r="H51" s="6" t="n">
        <v>112.26</v>
      </c>
      <c r="I51" s="6" t="n">
        <v>-1122.6</v>
      </c>
      <c r="J51" s="6" t="n">
        <v>0</v>
      </c>
      <c r="K51" s="6" t="n">
        <v>-3.37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43903.710069444</v>
      </c>
      <c r="B52" s="16" t="s">
        <v>219</v>
      </c>
      <c r="C52" s="16" t="s">
        <v>285</v>
      </c>
      <c r="D52" s="16" t="s">
        <v>209</v>
      </c>
      <c r="E52" s="16" t="s">
        <v>17</v>
      </c>
      <c r="F52" s="16" t="s">
        <v>19</v>
      </c>
      <c r="G52" s="7" t="n">
        <v>10</v>
      </c>
      <c r="H52" s="6" t="n">
        <v>91.35</v>
      </c>
      <c r="I52" s="6" t="n">
        <v>-913.5</v>
      </c>
      <c r="J52" s="6" t="n">
        <v>0</v>
      </c>
      <c r="K52" s="6" t="n">
        <v>-2.74</v>
      </c>
      <c r="L52" s="6" t="n">
        <v>0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1" t="n">
        <v>43903.710092593</v>
      </c>
      <c r="B53" s="22" t="s">
        <v>263</v>
      </c>
      <c r="C53" s="22" t="s">
        <v>91</v>
      </c>
      <c r="D53" s="22" t="s">
        <v>263</v>
      </c>
      <c r="E53" s="22" t="s">
        <v>263</v>
      </c>
      <c r="F53" s="22" t="s">
        <v>19</v>
      </c>
      <c r="G53" s="23" t="n">
        <v>1</v>
      </c>
      <c r="H53" s="24" t="n">
        <v>1</v>
      </c>
      <c r="I53" s="24" t="n">
        <v>917.75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</row>
    <row collapsed="false" customFormat="false" customHeight="false" hidden="false" ht="12.1" outlineLevel="0" r="54">
      <c r="A54" s="21" t="n">
        <v>43903.714675926</v>
      </c>
      <c r="B54" s="22" t="s">
        <v>263</v>
      </c>
      <c r="C54" s="22" t="s">
        <v>91</v>
      </c>
      <c r="D54" s="22" t="s">
        <v>263</v>
      </c>
      <c r="E54" s="22" t="s">
        <v>263</v>
      </c>
      <c r="F54" s="22" t="s">
        <v>19</v>
      </c>
      <c r="G54" s="23" t="n">
        <v>1</v>
      </c>
      <c r="H54" s="24" t="n">
        <v>1</v>
      </c>
      <c r="I54" s="24" t="n">
        <v>4543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/>
    </row>
    <row collapsed="false" customFormat="false" customHeight="false" hidden="false" ht="12.1" outlineLevel="0" r="55">
      <c r="A55" s="20" t="n">
        <v>43903.715173611</v>
      </c>
      <c r="B55" s="16" t="s">
        <v>220</v>
      </c>
      <c r="C55" s="16" t="s">
        <v>286</v>
      </c>
      <c r="D55" s="16" t="s">
        <v>209</v>
      </c>
      <c r="E55" s="16" t="s">
        <v>17</v>
      </c>
      <c r="F55" s="16" t="s">
        <v>19</v>
      </c>
      <c r="G55" s="7" t="n">
        <v>1</v>
      </c>
      <c r="H55" s="6" t="n">
        <v>4612.5</v>
      </c>
      <c r="I55" s="6" t="n">
        <v>-4612.5</v>
      </c>
      <c r="J55" s="6" t="n">
        <v>0</v>
      </c>
      <c r="K55" s="6" t="n">
        <v>-13.84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0" t="n">
        <v>43903.717962963</v>
      </c>
      <c r="B56" s="16" t="s">
        <v>214</v>
      </c>
      <c r="C56" s="16" t="s">
        <v>268</v>
      </c>
      <c r="D56" s="16" t="s">
        <v>209</v>
      </c>
      <c r="E56" s="16" t="s">
        <v>17</v>
      </c>
      <c r="F56" s="16" t="s">
        <v>19</v>
      </c>
      <c r="G56" s="7" t="n">
        <v>1</v>
      </c>
      <c r="H56" s="6" t="n">
        <v>1806.5</v>
      </c>
      <c r="I56" s="6" t="n">
        <v>-1806.5</v>
      </c>
      <c r="J56" s="6" t="n">
        <v>0</v>
      </c>
      <c r="K56" s="6" t="n">
        <v>-5.42</v>
      </c>
      <c r="L56" s="6" t="n">
        <v>0</v>
      </c>
      <c r="M56" s="6"/>
      <c r="N56" s="6" t="s">
        <f>=I56+J56+K56+L56</f>
      </c>
      <c r="O56" s="16"/>
    </row>
    <row collapsed="false" customFormat="false" customHeight="false" hidden="false" ht="12.1" outlineLevel="0" r="57">
      <c r="A57" s="29" t="n">
        <v>43913.685046296</v>
      </c>
      <c r="B57" s="30" t="s">
        <v>216</v>
      </c>
      <c r="C57" s="30" t="s">
        <v>270</v>
      </c>
      <c r="D57" s="30" t="s">
        <v>211</v>
      </c>
      <c r="E57" s="30" t="s">
        <v>17</v>
      </c>
      <c r="F57" s="30" t="s">
        <v>19</v>
      </c>
      <c r="G57" s="31" t="n">
        <v>-1</v>
      </c>
      <c r="H57" s="32" t="n">
        <v>3015</v>
      </c>
      <c r="I57" s="32" t="n">
        <v>3015</v>
      </c>
      <c r="J57" s="32" t="n">
        <v>0</v>
      </c>
      <c r="K57" s="32" t="n">
        <v>-9.05</v>
      </c>
      <c r="L57" s="32" t="n">
        <v>0</v>
      </c>
      <c r="M57" s="32"/>
      <c r="N57" s="6" t="s">
        <f>=I57+J57+K57+L57</f>
      </c>
      <c r="O57" s="30"/>
    </row>
    <row collapsed="false" customFormat="false" customHeight="false" hidden="false" ht="12.1" outlineLevel="0" r="58">
      <c r="A58" s="20" t="n">
        <v>43913.75494213</v>
      </c>
      <c r="B58" s="16" t="s">
        <v>34</v>
      </c>
      <c r="C58" s="16" t="s">
        <v>35</v>
      </c>
      <c r="D58" s="16" t="s">
        <v>209</v>
      </c>
      <c r="E58" s="16" t="s">
        <v>17</v>
      </c>
      <c r="F58" s="16" t="s">
        <v>23</v>
      </c>
      <c r="G58" s="7" t="n">
        <v>1</v>
      </c>
      <c r="H58" s="6" t="n">
        <v>26.69</v>
      </c>
      <c r="I58" s="6" t="n">
        <v>-26.69</v>
      </c>
      <c r="J58" s="6" t="n">
        <v>0</v>
      </c>
      <c r="K58" s="6" t="n">
        <v>-0.08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1" t="n">
        <v>43913.754976852</v>
      </c>
      <c r="B59" s="22" t="s">
        <v>263</v>
      </c>
      <c r="C59" s="22" t="s">
        <v>91</v>
      </c>
      <c r="D59" s="22" t="s">
        <v>263</v>
      </c>
      <c r="E59" s="22" t="s">
        <v>263</v>
      </c>
      <c r="F59" s="22" t="s">
        <v>23</v>
      </c>
      <c r="G59" s="23" t="n">
        <v>1</v>
      </c>
      <c r="H59" s="24" t="n">
        <v>1</v>
      </c>
      <c r="I59" s="24" t="n">
        <v>26.78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4"/>
      <c r="O59" s="22"/>
    </row>
    <row collapsed="false" customFormat="false" customHeight="false" hidden="false" ht="12.1" outlineLevel="0" r="60">
      <c r="A60" s="33" t="n">
        <v>43916.728622685</v>
      </c>
      <c r="B60" s="34" t="s">
        <v>287</v>
      </c>
      <c r="C60" s="34" t="s">
        <v>100</v>
      </c>
      <c r="D60" s="34" t="s">
        <v>287</v>
      </c>
      <c r="E60" s="34" t="s">
        <v>287</v>
      </c>
      <c r="F60" s="34" t="s">
        <v>19</v>
      </c>
      <c r="G60" s="35" t="n">
        <v>1</v>
      </c>
      <c r="H60" s="36" t="n">
        <v>-3242</v>
      </c>
      <c r="I60" s="36" t="n">
        <v>-3242</v>
      </c>
      <c r="J60" s="36" t="n">
        <v>0</v>
      </c>
      <c r="K60" s="36" t="n">
        <v>0</v>
      </c>
      <c r="L60" s="36" t="n">
        <v>0</v>
      </c>
      <c r="M60" s="36"/>
      <c r="N60" s="6" t="s">
        <f>=I60+J60+K60+L60</f>
      </c>
      <c r="O60" s="34"/>
    </row>
    <row collapsed="false" customFormat="false" customHeight="false" hidden="false" ht="12.1" outlineLevel="0" r="61">
      <c r="A61" s="29" t="n">
        <v>43922.450752315</v>
      </c>
      <c r="B61" s="30" t="s">
        <v>214</v>
      </c>
      <c r="C61" s="30" t="s">
        <v>268</v>
      </c>
      <c r="D61" s="30" t="s">
        <v>211</v>
      </c>
      <c r="E61" s="30" t="s">
        <v>17</v>
      </c>
      <c r="F61" s="30" t="s">
        <v>19</v>
      </c>
      <c r="G61" s="31" t="n">
        <v>-1</v>
      </c>
      <c r="H61" s="32" t="n">
        <v>2104</v>
      </c>
      <c r="I61" s="32" t="n">
        <v>2104</v>
      </c>
      <c r="J61" s="32" t="n">
        <v>0</v>
      </c>
      <c r="K61" s="32" t="n">
        <v>-6.31</v>
      </c>
      <c r="L61" s="32" t="n">
        <v>0</v>
      </c>
      <c r="M61" s="32"/>
      <c r="N61" s="6" t="s">
        <f>=I61+J61+K61+L61</f>
      </c>
      <c r="O61" s="30"/>
    </row>
    <row collapsed="false" customFormat="false" customHeight="false" hidden="false" ht="12.1" outlineLevel="0" r="62">
      <c r="A62" s="29" t="n">
        <v>43922.475925926</v>
      </c>
      <c r="B62" s="30" t="s">
        <v>65</v>
      </c>
      <c r="C62" s="30" t="s">
        <v>284</v>
      </c>
      <c r="D62" s="30" t="s">
        <v>211</v>
      </c>
      <c r="E62" s="30" t="s">
        <v>17</v>
      </c>
      <c r="F62" s="30" t="s">
        <v>19</v>
      </c>
      <c r="G62" s="31" t="n">
        <v>-10</v>
      </c>
      <c r="H62" s="32" t="n">
        <v>122.6</v>
      </c>
      <c r="I62" s="32" t="n">
        <v>1226</v>
      </c>
      <c r="J62" s="32" t="n">
        <v>0</v>
      </c>
      <c r="K62" s="32" t="n">
        <v>-3.68</v>
      </c>
      <c r="L62" s="32" t="n">
        <v>0</v>
      </c>
      <c r="M62" s="32"/>
      <c r="N62" s="6" t="s">
        <f>=I62+J62+K62+L62</f>
      </c>
      <c r="O62" s="30"/>
    </row>
    <row collapsed="false" customFormat="false" customHeight="false" hidden="false" ht="12.1" outlineLevel="0" r="63">
      <c r="A63" s="33" t="n">
        <v>43924.514375</v>
      </c>
      <c r="B63" s="34" t="s">
        <v>287</v>
      </c>
      <c r="C63" s="34" t="s">
        <v>100</v>
      </c>
      <c r="D63" s="34" t="s">
        <v>287</v>
      </c>
      <c r="E63" s="34" t="s">
        <v>287</v>
      </c>
      <c r="F63" s="34" t="s">
        <v>19</v>
      </c>
      <c r="G63" s="35" t="n">
        <v>1</v>
      </c>
      <c r="H63" s="36" t="n">
        <v>-3320.91</v>
      </c>
      <c r="I63" s="36" t="n">
        <v>-3320.91</v>
      </c>
      <c r="J63" s="36" t="n">
        <v>0</v>
      </c>
      <c r="K63" s="36" t="n">
        <v>0</v>
      </c>
      <c r="L63" s="36" t="n">
        <v>0</v>
      </c>
      <c r="M63" s="36"/>
      <c r="N63" s="6" t="s">
        <f>=I63+J63+K63+L63</f>
      </c>
      <c r="O63" s="34"/>
    </row>
    <row collapsed="false" customFormat="false" customHeight="false" hidden="false" ht="12.1" outlineLevel="0" r="64">
      <c r="A64" s="20" t="n">
        <v>43928.482534722</v>
      </c>
      <c r="B64" s="16" t="s">
        <v>34</v>
      </c>
      <c r="C64" s="16" t="s">
        <v>35</v>
      </c>
      <c r="D64" s="16" t="s">
        <v>209</v>
      </c>
      <c r="E64" s="16" t="s">
        <v>17</v>
      </c>
      <c r="F64" s="16" t="s">
        <v>23</v>
      </c>
      <c r="G64" s="7" t="n">
        <v>1</v>
      </c>
      <c r="H64" s="6" t="n">
        <v>30.2</v>
      </c>
      <c r="I64" s="6" t="n">
        <v>-30.2</v>
      </c>
      <c r="J64" s="6" t="n">
        <v>0</v>
      </c>
      <c r="K64" s="6" t="n">
        <v>-0.09</v>
      </c>
      <c r="L64" s="6" t="n">
        <v>0</v>
      </c>
      <c r="M64" s="6" t="s">
        <f>=I64+J64+K64+L64</f>
      </c>
      <c r="N64" s="6"/>
      <c r="O64" s="16"/>
    </row>
    <row collapsed="false" customFormat="false" customHeight="false" hidden="false" ht="12.1" outlineLevel="0" r="65">
      <c r="A65" s="21" t="n">
        <v>43928.482534722</v>
      </c>
      <c r="B65" s="22" t="s">
        <v>263</v>
      </c>
      <c r="C65" s="22" t="s">
        <v>91</v>
      </c>
      <c r="D65" s="22" t="s">
        <v>263</v>
      </c>
      <c r="E65" s="22" t="s">
        <v>263</v>
      </c>
      <c r="F65" s="22" t="s">
        <v>23</v>
      </c>
      <c r="G65" s="23" t="n">
        <v>1</v>
      </c>
      <c r="H65" s="24" t="n">
        <v>1</v>
      </c>
      <c r="I65" s="24" t="n">
        <v>30.3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4"/>
      <c r="O65" s="22"/>
    </row>
    <row collapsed="false" customFormat="false" customHeight="false" hidden="false" ht="12.1" outlineLevel="0" r="66">
      <c r="A66" s="20" t="n">
        <v>43928.485034722</v>
      </c>
      <c r="B66" s="16" t="s">
        <v>221</v>
      </c>
      <c r="C66" s="16" t="s">
        <v>288</v>
      </c>
      <c r="D66" s="16" t="s">
        <v>209</v>
      </c>
      <c r="E66" s="16" t="s">
        <v>17</v>
      </c>
      <c r="F66" s="16" t="s">
        <v>23</v>
      </c>
      <c r="G66" s="7" t="n">
        <v>1</v>
      </c>
      <c r="H66" s="6" t="n">
        <v>22.23</v>
      </c>
      <c r="I66" s="6" t="n">
        <v>-22.23</v>
      </c>
      <c r="J66" s="6" t="n">
        <v>0</v>
      </c>
      <c r="K66" s="6" t="n">
        <v>-0.07</v>
      </c>
      <c r="L66" s="6" t="n">
        <v>0</v>
      </c>
      <c r="M66" s="6" t="s">
        <f>=I66+J66+K66+L66</f>
      </c>
      <c r="N66" s="6"/>
      <c r="O66" s="16"/>
    </row>
    <row collapsed="false" customFormat="false" customHeight="false" hidden="false" ht="12.1" outlineLevel="0" r="67">
      <c r="A67" s="21" t="n">
        <v>43928.485081019</v>
      </c>
      <c r="B67" s="22" t="s">
        <v>263</v>
      </c>
      <c r="C67" s="22" t="s">
        <v>91</v>
      </c>
      <c r="D67" s="22" t="s">
        <v>263</v>
      </c>
      <c r="E67" s="22" t="s">
        <v>263</v>
      </c>
      <c r="F67" s="22" t="s">
        <v>23</v>
      </c>
      <c r="G67" s="23" t="n">
        <v>1</v>
      </c>
      <c r="H67" s="24" t="n">
        <v>1</v>
      </c>
      <c r="I67" s="24" t="n">
        <v>22.37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4"/>
      <c r="O67" s="22"/>
    </row>
    <row collapsed="false" customFormat="false" customHeight="false" hidden="false" ht="12.1" outlineLevel="0" r="68">
      <c r="A68" s="29" t="n">
        <v>43942.423645833</v>
      </c>
      <c r="B68" s="30" t="s">
        <v>219</v>
      </c>
      <c r="C68" s="30" t="s">
        <v>285</v>
      </c>
      <c r="D68" s="30" t="s">
        <v>211</v>
      </c>
      <c r="E68" s="30" t="s">
        <v>17</v>
      </c>
      <c r="F68" s="30" t="s">
        <v>19</v>
      </c>
      <c r="G68" s="31" t="n">
        <v>-10</v>
      </c>
      <c r="H68" s="32" t="n">
        <v>111.07</v>
      </c>
      <c r="I68" s="32" t="n">
        <v>1110.7</v>
      </c>
      <c r="J68" s="32" t="n">
        <v>0</v>
      </c>
      <c r="K68" s="32" t="n">
        <v>-3.33</v>
      </c>
      <c r="L68" s="32" t="n">
        <v>0</v>
      </c>
      <c r="M68" s="32"/>
      <c r="N68" s="6" t="s">
        <f>=I68+J68+K68+L68</f>
      </c>
      <c r="O68" s="30"/>
    </row>
    <row collapsed="false" customFormat="false" customHeight="false" hidden="false" ht="12.1" outlineLevel="0" r="69">
      <c r="A69" s="29" t="n">
        <v>43942.424780093</v>
      </c>
      <c r="B69" s="30" t="s">
        <v>54</v>
      </c>
      <c r="C69" s="30" t="s">
        <v>283</v>
      </c>
      <c r="D69" s="30" t="s">
        <v>211</v>
      </c>
      <c r="E69" s="30" t="s">
        <v>17</v>
      </c>
      <c r="F69" s="30" t="s">
        <v>19</v>
      </c>
      <c r="G69" s="31" t="n">
        <v>-10</v>
      </c>
      <c r="H69" s="32" t="n">
        <v>302.35</v>
      </c>
      <c r="I69" s="32" t="n">
        <v>3023.5</v>
      </c>
      <c r="J69" s="32" t="n">
        <v>0</v>
      </c>
      <c r="K69" s="32" t="n">
        <v>-9.07</v>
      </c>
      <c r="L69" s="32" t="n">
        <v>0</v>
      </c>
      <c r="M69" s="32"/>
      <c r="N69" s="6" t="s">
        <f>=I69+J69+K69+L69</f>
      </c>
      <c r="O69" s="30"/>
    </row>
    <row collapsed="false" customFormat="false" customHeight="false" hidden="false" ht="12.1" outlineLevel="0" r="70">
      <c r="A70" s="29" t="n">
        <v>43942.493229167</v>
      </c>
      <c r="B70" s="30" t="s">
        <v>43</v>
      </c>
      <c r="C70" s="30" t="s">
        <v>265</v>
      </c>
      <c r="D70" s="30" t="s">
        <v>211</v>
      </c>
      <c r="E70" s="30" t="s">
        <v>17</v>
      </c>
      <c r="F70" s="30" t="s">
        <v>19</v>
      </c>
      <c r="G70" s="31" t="n">
        <v>-10</v>
      </c>
      <c r="H70" s="32" t="n">
        <v>183.33</v>
      </c>
      <c r="I70" s="32" t="n">
        <v>1833.3</v>
      </c>
      <c r="J70" s="32" t="n">
        <v>0</v>
      </c>
      <c r="K70" s="32" t="n">
        <v>-5.5</v>
      </c>
      <c r="L70" s="32" t="n">
        <v>0</v>
      </c>
      <c r="M70" s="32"/>
      <c r="N70" s="6" t="s">
        <f>=I70+J70+K70+L70</f>
      </c>
      <c r="O70" s="30"/>
    </row>
    <row collapsed="false" customFormat="false" customHeight="false" hidden="false" ht="12.1" outlineLevel="0" r="71">
      <c r="A71" s="33" t="n">
        <v>43945.684756944</v>
      </c>
      <c r="B71" s="34" t="s">
        <v>287</v>
      </c>
      <c r="C71" s="34" t="s">
        <v>100</v>
      </c>
      <c r="D71" s="34" t="s">
        <v>287</v>
      </c>
      <c r="E71" s="34" t="s">
        <v>287</v>
      </c>
      <c r="F71" s="34" t="s">
        <v>19</v>
      </c>
      <c r="G71" s="35" t="n">
        <v>1</v>
      </c>
      <c r="H71" s="36" t="n">
        <v>-5949.6</v>
      </c>
      <c r="I71" s="36" t="n">
        <v>-5949.6</v>
      </c>
      <c r="J71" s="36" t="n">
        <v>0</v>
      </c>
      <c r="K71" s="36" t="n">
        <v>0</v>
      </c>
      <c r="L71" s="36" t="n">
        <v>0</v>
      </c>
      <c r="M71" s="36"/>
      <c r="N71" s="6" t="s">
        <f>=I71+J71+K71+L71</f>
      </c>
      <c r="O71" s="34"/>
    </row>
    <row collapsed="false" customFormat="false" customHeight="false" hidden="false" ht="12.1" outlineLevel="0" r="72">
      <c r="A72" s="21" t="n">
        <v>43949.623333333</v>
      </c>
      <c r="B72" s="22" t="s">
        <v>263</v>
      </c>
      <c r="C72" s="22" t="s">
        <v>91</v>
      </c>
      <c r="D72" s="22" t="s">
        <v>263</v>
      </c>
      <c r="E72" s="22" t="s">
        <v>263</v>
      </c>
      <c r="F72" s="22" t="s">
        <v>23</v>
      </c>
      <c r="G72" s="23" t="n">
        <v>1</v>
      </c>
      <c r="H72" s="24" t="n">
        <v>1</v>
      </c>
      <c r="I72" s="24" t="n">
        <v>61.79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4"/>
      <c r="O72" s="22"/>
    </row>
    <row collapsed="false" customFormat="false" customHeight="false" hidden="false" ht="12.1" outlineLevel="0" r="73">
      <c r="A73" s="20" t="n">
        <v>43949.625</v>
      </c>
      <c r="B73" s="16" t="s">
        <v>34</v>
      </c>
      <c r="C73" s="16" t="s">
        <v>35</v>
      </c>
      <c r="D73" s="16" t="s">
        <v>209</v>
      </c>
      <c r="E73" s="16" t="s">
        <v>17</v>
      </c>
      <c r="F73" s="16" t="s">
        <v>23</v>
      </c>
      <c r="G73" s="7" t="n">
        <v>2</v>
      </c>
      <c r="H73" s="6" t="n">
        <v>30.8</v>
      </c>
      <c r="I73" s="6" t="n">
        <v>-61.6</v>
      </c>
      <c r="J73" s="6" t="n">
        <v>0</v>
      </c>
      <c r="K73" s="6" t="n">
        <v>-0.18</v>
      </c>
      <c r="L73" s="6" t="n">
        <v>0</v>
      </c>
      <c r="M73" s="6" t="s">
        <f>=I73+J73+K73+L73</f>
      </c>
      <c r="N73" s="6"/>
      <c r="O73" s="16"/>
    </row>
    <row collapsed="false" customFormat="false" customHeight="false" hidden="false" ht="12.1" outlineLevel="0" r="74">
      <c r="A74" s="21" t="n">
        <v>43957.757881944</v>
      </c>
      <c r="B74" s="22" t="s">
        <v>274</v>
      </c>
      <c r="C74" s="22" t="s">
        <v>289</v>
      </c>
      <c r="D74" s="22" t="s">
        <v>274</v>
      </c>
      <c r="E74" s="22" t="s">
        <v>274</v>
      </c>
      <c r="F74" s="22" t="s">
        <v>23</v>
      </c>
      <c r="G74" s="23" t="n">
        <v>1</v>
      </c>
      <c r="H74" s="24" t="n">
        <v>1</v>
      </c>
      <c r="I74" s="24" t="n">
        <v>0.93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4"/>
      <c r="O74" s="22"/>
    </row>
    <row collapsed="false" customFormat="false" customHeight="false" hidden="false" ht="12.1" outlineLevel="0" r="75">
      <c r="A75" s="21" t="n">
        <v>43965.776458333</v>
      </c>
      <c r="B75" s="22" t="s">
        <v>263</v>
      </c>
      <c r="C75" s="22" t="s">
        <v>91</v>
      </c>
      <c r="D75" s="22" t="s">
        <v>263</v>
      </c>
      <c r="E75" s="22" t="s">
        <v>263</v>
      </c>
      <c r="F75" s="22" t="s">
        <v>19</v>
      </c>
      <c r="G75" s="23" t="n">
        <v>1</v>
      </c>
      <c r="H75" s="24" t="n">
        <v>1</v>
      </c>
      <c r="I75" s="24" t="n">
        <v>3636.88</v>
      </c>
      <c r="J75" s="24" t="n">
        <v>0</v>
      </c>
      <c r="K75" s="24" t="n">
        <v>0</v>
      </c>
      <c r="L75" s="24" t="n">
        <v>0</v>
      </c>
      <c r="M75" s="24"/>
      <c r="N75" s="6" t="s">
        <f>=I75+J75+K75+L75</f>
      </c>
      <c r="O75" s="22"/>
    </row>
    <row collapsed="false" customFormat="false" customHeight="false" hidden="false" ht="12.1" outlineLevel="0" r="76">
      <c r="A76" s="20" t="n">
        <v>43965.776585648</v>
      </c>
      <c r="B76" s="16" t="s">
        <v>16</v>
      </c>
      <c r="C76" s="16" t="s">
        <v>290</v>
      </c>
      <c r="D76" s="16" t="s">
        <v>209</v>
      </c>
      <c r="E76" s="16" t="s">
        <v>17</v>
      </c>
      <c r="F76" s="16" t="s">
        <v>19</v>
      </c>
      <c r="G76" s="7" t="n">
        <v>100</v>
      </c>
      <c r="H76" s="6" t="n">
        <v>36.26</v>
      </c>
      <c r="I76" s="6" t="n">
        <v>-3626</v>
      </c>
      <c r="J76" s="6" t="n">
        <v>0</v>
      </c>
      <c r="K76" s="6" t="n">
        <v>-10.88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0" t="n">
        <v>43966.738993056</v>
      </c>
      <c r="B77" s="16" t="s">
        <v>222</v>
      </c>
      <c r="C77" s="16" t="s">
        <v>291</v>
      </c>
      <c r="D77" s="16" t="s">
        <v>209</v>
      </c>
      <c r="E77" s="16" t="s">
        <v>17</v>
      </c>
      <c r="F77" s="16" t="s">
        <v>23</v>
      </c>
      <c r="G77" s="7" t="n">
        <v>1</v>
      </c>
      <c r="H77" s="6" t="n">
        <v>57.52</v>
      </c>
      <c r="I77" s="6" t="n">
        <v>-57.52</v>
      </c>
      <c r="J77" s="6" t="n">
        <v>0</v>
      </c>
      <c r="K77" s="6" t="n">
        <v>-0.17</v>
      </c>
      <c r="L77" s="6" t="n">
        <v>0</v>
      </c>
      <c r="M77" s="6" t="s">
        <f>=I77+J77+K77+L77</f>
      </c>
      <c r="N77" s="6"/>
      <c r="O77" s="16"/>
    </row>
    <row collapsed="false" customFormat="false" customHeight="false" hidden="false" ht="12.1" outlineLevel="0" r="78">
      <c r="A78" s="21" t="n">
        <v>43966.738993056</v>
      </c>
      <c r="B78" s="22" t="s">
        <v>263</v>
      </c>
      <c r="C78" s="22" t="s">
        <v>91</v>
      </c>
      <c r="D78" s="22" t="s">
        <v>263</v>
      </c>
      <c r="E78" s="22" t="s">
        <v>263</v>
      </c>
      <c r="F78" s="22" t="s">
        <v>23</v>
      </c>
      <c r="G78" s="23" t="n">
        <v>1</v>
      </c>
      <c r="H78" s="24" t="n">
        <v>1</v>
      </c>
      <c r="I78" s="24" t="n">
        <v>57.76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4"/>
      <c r="O78" s="22"/>
    </row>
    <row collapsed="false" customFormat="false" customHeight="false" hidden="false" ht="12.1" outlineLevel="0" r="79">
      <c r="A79" s="21" t="n">
        <v>43966.739988426</v>
      </c>
      <c r="B79" s="22" t="s">
        <v>263</v>
      </c>
      <c r="C79" s="22" t="s">
        <v>91</v>
      </c>
      <c r="D79" s="22" t="s">
        <v>263</v>
      </c>
      <c r="E79" s="22" t="s">
        <v>263</v>
      </c>
      <c r="F79" s="22" t="s">
        <v>23</v>
      </c>
      <c r="G79" s="23" t="n">
        <v>1</v>
      </c>
      <c r="H79" s="24" t="n">
        <v>1</v>
      </c>
      <c r="I79" s="24" t="n">
        <v>87.22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4"/>
      <c r="O79" s="22"/>
    </row>
    <row collapsed="false" customFormat="false" customHeight="false" hidden="false" ht="12.1" outlineLevel="0" r="80">
      <c r="A80" s="20" t="n">
        <v>43966.740509259</v>
      </c>
      <c r="B80" s="16" t="s">
        <v>223</v>
      </c>
      <c r="C80" s="16" t="s">
        <v>292</v>
      </c>
      <c r="D80" s="16" t="s">
        <v>209</v>
      </c>
      <c r="E80" s="16" t="s">
        <v>17</v>
      </c>
      <c r="F80" s="16" t="s">
        <v>23</v>
      </c>
      <c r="G80" s="7" t="n">
        <v>1</v>
      </c>
      <c r="H80" s="6" t="n">
        <v>86.95</v>
      </c>
      <c r="I80" s="6" t="n">
        <v>-86.95</v>
      </c>
      <c r="J80" s="6" t="n">
        <v>0</v>
      </c>
      <c r="K80" s="6" t="n">
        <v>-0.26</v>
      </c>
      <c r="L80" s="6" t="n">
        <v>0</v>
      </c>
      <c r="M80" s="6" t="s">
        <f>=I80+J80+K80+L80</f>
      </c>
      <c r="N80" s="6"/>
      <c r="O80" s="16"/>
    </row>
    <row collapsed="false" customFormat="false" customHeight="false" hidden="false" ht="12.1" outlineLevel="0" r="81">
      <c r="A81" s="20" t="n">
        <v>43972.614965278</v>
      </c>
      <c r="B81" s="16" t="s">
        <v>224</v>
      </c>
      <c r="C81" s="16" t="s">
        <v>293</v>
      </c>
      <c r="D81" s="16" t="s">
        <v>209</v>
      </c>
      <c r="E81" s="16" t="s">
        <v>17</v>
      </c>
      <c r="F81" s="16" t="s">
        <v>23</v>
      </c>
      <c r="G81" s="7" t="n">
        <v>1</v>
      </c>
      <c r="H81" s="6" t="n">
        <v>32.99</v>
      </c>
      <c r="I81" s="6" t="n">
        <v>-32.99</v>
      </c>
      <c r="J81" s="6" t="n">
        <v>0</v>
      </c>
      <c r="K81" s="6" t="n">
        <v>-0.1</v>
      </c>
      <c r="L81" s="6" t="n">
        <v>0</v>
      </c>
      <c r="M81" s="6" t="s">
        <f>=I81+J81+K81+L81</f>
      </c>
      <c r="N81" s="6"/>
      <c r="O81" s="16"/>
    </row>
    <row collapsed="false" customFormat="false" customHeight="false" hidden="false" ht="12.1" outlineLevel="0" r="82">
      <c r="A82" s="21" t="n">
        <v>43972.614976852</v>
      </c>
      <c r="B82" s="22" t="s">
        <v>263</v>
      </c>
      <c r="C82" s="22" t="s">
        <v>91</v>
      </c>
      <c r="D82" s="22" t="s">
        <v>263</v>
      </c>
      <c r="E82" s="22" t="s">
        <v>263</v>
      </c>
      <c r="F82" s="22" t="s">
        <v>23</v>
      </c>
      <c r="G82" s="23" t="n">
        <v>1</v>
      </c>
      <c r="H82" s="24" t="n">
        <v>1</v>
      </c>
      <c r="I82" s="24" t="n">
        <v>33.1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4"/>
      <c r="O82" s="22"/>
    </row>
    <row collapsed="false" customFormat="false" customHeight="false" hidden="false" ht="12.1" outlineLevel="0" r="83">
      <c r="A83" s="20" t="n">
        <v>43984.641273148</v>
      </c>
      <c r="B83" s="16" t="s">
        <v>225</v>
      </c>
      <c r="C83" s="16" t="s">
        <v>294</v>
      </c>
      <c r="D83" s="16" t="s">
        <v>209</v>
      </c>
      <c r="E83" s="16" t="s">
        <v>17</v>
      </c>
      <c r="F83" s="16" t="s">
        <v>23</v>
      </c>
      <c r="G83" s="7" t="n">
        <v>3</v>
      </c>
      <c r="H83" s="6" t="n">
        <v>47.35</v>
      </c>
      <c r="I83" s="6" t="n">
        <v>-142.05</v>
      </c>
      <c r="J83" s="6" t="n">
        <v>0</v>
      </c>
      <c r="K83" s="6" t="n">
        <v>-0.43</v>
      </c>
      <c r="L83" s="6" t="n">
        <v>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1" t="n">
        <v>43984.641284722</v>
      </c>
      <c r="B84" s="22" t="s">
        <v>263</v>
      </c>
      <c r="C84" s="22" t="s">
        <v>91</v>
      </c>
      <c r="D84" s="22" t="s">
        <v>263</v>
      </c>
      <c r="E84" s="22" t="s">
        <v>263</v>
      </c>
      <c r="F84" s="22" t="s">
        <v>23</v>
      </c>
      <c r="G84" s="23" t="n">
        <v>1</v>
      </c>
      <c r="H84" s="24" t="n">
        <v>1</v>
      </c>
      <c r="I84" s="24" t="n">
        <v>142.48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4"/>
      <c r="O84" s="22"/>
    </row>
    <row collapsed="false" customFormat="false" customHeight="false" hidden="false" ht="12.1" outlineLevel="0" r="85">
      <c r="A85" s="21" t="n">
        <v>43984.65775463</v>
      </c>
      <c r="B85" s="22" t="s">
        <v>263</v>
      </c>
      <c r="C85" s="22" t="s">
        <v>91</v>
      </c>
      <c r="D85" s="22" t="s">
        <v>263</v>
      </c>
      <c r="E85" s="22" t="s">
        <v>263</v>
      </c>
      <c r="F85" s="22" t="s">
        <v>23</v>
      </c>
      <c r="G85" s="23" t="n">
        <v>1</v>
      </c>
      <c r="H85" s="24" t="n">
        <v>1</v>
      </c>
      <c r="I85" s="24" t="n">
        <v>25.2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4"/>
      <c r="O85" s="22"/>
    </row>
    <row collapsed="false" customFormat="false" customHeight="false" hidden="false" ht="12.1" outlineLevel="0" r="86">
      <c r="A86" s="20" t="n">
        <v>43984.657800926</v>
      </c>
      <c r="B86" s="16" t="s">
        <v>221</v>
      </c>
      <c r="C86" s="16" t="s">
        <v>288</v>
      </c>
      <c r="D86" s="16" t="s">
        <v>209</v>
      </c>
      <c r="E86" s="16" t="s">
        <v>17</v>
      </c>
      <c r="F86" s="16" t="s">
        <v>23</v>
      </c>
      <c r="G86" s="7" t="n">
        <v>1</v>
      </c>
      <c r="H86" s="6" t="n">
        <v>25.12</v>
      </c>
      <c r="I86" s="6" t="n">
        <v>-25.12</v>
      </c>
      <c r="J86" s="6" t="n">
        <v>0</v>
      </c>
      <c r="K86" s="6" t="n">
        <v>-0.08</v>
      </c>
      <c r="L86" s="6" t="n">
        <v>0</v>
      </c>
      <c r="M86" s="6" t="s">
        <f>=I86+J86+K86+L86</f>
      </c>
      <c r="N86" s="6"/>
      <c r="O86" s="16"/>
    </row>
    <row collapsed="false" customFormat="false" customHeight="false" hidden="false" ht="12.1" outlineLevel="0" r="87">
      <c r="A87" s="21" t="n">
        <v>43999.202083333</v>
      </c>
      <c r="B87" s="22" t="s">
        <v>274</v>
      </c>
      <c r="C87" s="22" t="s">
        <v>295</v>
      </c>
      <c r="D87" s="22" t="s">
        <v>274</v>
      </c>
      <c r="E87" s="22" t="s">
        <v>274</v>
      </c>
      <c r="F87" s="22" t="s">
        <v>23</v>
      </c>
      <c r="G87" s="23" t="n">
        <v>1</v>
      </c>
      <c r="H87" s="24" t="n">
        <v>1</v>
      </c>
      <c r="I87" s="24" t="n">
        <v>1.33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4"/>
      <c r="O87" s="22"/>
    </row>
    <row collapsed="false" customFormat="false" customHeight="false" hidden="false" ht="12.1" outlineLevel="0" r="88">
      <c r="A88" s="21" t="n">
        <v>44012.028240741</v>
      </c>
      <c r="B88" s="22" t="s">
        <v>274</v>
      </c>
      <c r="C88" s="22" t="s">
        <v>296</v>
      </c>
      <c r="D88" s="22" t="s">
        <v>274</v>
      </c>
      <c r="E88" s="22" t="s">
        <v>274</v>
      </c>
      <c r="F88" s="22" t="s">
        <v>23</v>
      </c>
      <c r="G88" s="23" t="n">
        <v>1</v>
      </c>
      <c r="H88" s="24" t="n">
        <v>1</v>
      </c>
      <c r="I88" s="24" t="n">
        <v>0.32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4"/>
      <c r="O88" s="22"/>
    </row>
    <row collapsed="false" customFormat="false" customHeight="false" hidden="false" ht="12.1" outlineLevel="0" r="89">
      <c r="A89" s="25" t="n">
        <v>44018.560231481</v>
      </c>
      <c r="B89" s="26" t="s">
        <v>276</v>
      </c>
      <c r="C89" s="26" t="s">
        <v>277</v>
      </c>
      <c r="D89" s="26" t="s">
        <v>276</v>
      </c>
      <c r="E89" s="26" t="s">
        <v>276</v>
      </c>
      <c r="F89" s="26" t="s">
        <v>19</v>
      </c>
      <c r="G89" s="27" t="n">
        <v>1</v>
      </c>
      <c r="H89" s="28" t="n">
        <v>-1</v>
      </c>
      <c r="I89" s="28" t="n">
        <v>-20</v>
      </c>
      <c r="J89" s="28" t="n">
        <v>0</v>
      </c>
      <c r="K89" s="28" t="n">
        <v>0</v>
      </c>
      <c r="L89" s="28" t="n">
        <v>0</v>
      </c>
      <c r="M89" s="28"/>
      <c r="N89" s="6" t="s">
        <f>=I89+J89+K89+L89</f>
      </c>
      <c r="O89" s="26"/>
    </row>
    <row collapsed="false" customFormat="false" customHeight="false" hidden="false" ht="12.1" outlineLevel="0" r="90">
      <c r="A90" s="21" t="n">
        <v>44018.560231481</v>
      </c>
      <c r="B90" s="22" t="s">
        <v>274</v>
      </c>
      <c r="C90" s="22" t="s">
        <v>278</v>
      </c>
      <c r="D90" s="22" t="s">
        <v>274</v>
      </c>
      <c r="E90" s="22" t="s">
        <v>274</v>
      </c>
      <c r="F90" s="22" t="s">
        <v>19</v>
      </c>
      <c r="G90" s="23" t="n">
        <v>1</v>
      </c>
      <c r="H90" s="24" t="n">
        <v>1</v>
      </c>
      <c r="I90" s="24" t="n">
        <v>157</v>
      </c>
      <c r="J90" s="24" t="n">
        <v>0</v>
      </c>
      <c r="K90" s="24" t="n">
        <v>0</v>
      </c>
      <c r="L90" s="24" t="n">
        <v>0</v>
      </c>
      <c r="M90" s="24"/>
      <c r="N90" s="6" t="s">
        <f>=I90+J90+K90+L90</f>
      </c>
      <c r="O90" s="22"/>
    </row>
    <row collapsed="false" customFormat="false" customHeight="false" hidden="false" ht="12.1" outlineLevel="0" r="91">
      <c r="A91" s="21" t="n">
        <v>44019.569791667</v>
      </c>
      <c r="B91" s="22" t="s">
        <v>274</v>
      </c>
      <c r="C91" s="22" t="s">
        <v>297</v>
      </c>
      <c r="D91" s="22" t="s">
        <v>274</v>
      </c>
      <c r="E91" s="22" t="s">
        <v>274</v>
      </c>
      <c r="F91" s="22" t="s">
        <v>23</v>
      </c>
      <c r="G91" s="23" t="n">
        <v>1</v>
      </c>
      <c r="H91" s="24" t="n">
        <v>1</v>
      </c>
      <c r="I91" s="24" t="n">
        <v>1.11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4"/>
      <c r="O91" s="22"/>
    </row>
    <row collapsed="false" customFormat="false" customHeight="false" hidden="false" ht="12.1" outlineLevel="0" r="92">
      <c r="A92" s="21" t="n">
        <v>44027.843784722</v>
      </c>
      <c r="B92" s="22" t="s">
        <v>274</v>
      </c>
      <c r="C92" s="22" t="s">
        <v>298</v>
      </c>
      <c r="D92" s="22" t="s">
        <v>274</v>
      </c>
      <c r="E92" s="22" t="s">
        <v>274</v>
      </c>
      <c r="F92" s="22" t="s">
        <v>19</v>
      </c>
      <c r="G92" s="23" t="n">
        <v>1</v>
      </c>
      <c r="H92" s="24" t="n">
        <v>1</v>
      </c>
      <c r="I92" s="24" t="n">
        <v>2</v>
      </c>
      <c r="J92" s="24" t="n">
        <v>0</v>
      </c>
      <c r="K92" s="24" t="n">
        <v>0</v>
      </c>
      <c r="L92" s="24" t="n">
        <v>0</v>
      </c>
      <c r="M92" s="24"/>
      <c r="N92" s="6" t="s">
        <f>=I92+J92+K92+L92</f>
      </c>
      <c r="O92" s="22"/>
    </row>
    <row collapsed="false" customFormat="false" customHeight="false" hidden="false" ht="12.1" outlineLevel="0" r="93">
      <c r="A93" s="21" t="n">
        <v>44032.021597222</v>
      </c>
      <c r="B93" s="22" t="s">
        <v>274</v>
      </c>
      <c r="C93" s="22" t="s">
        <v>299</v>
      </c>
      <c r="D93" s="22" t="s">
        <v>274</v>
      </c>
      <c r="E93" s="22" t="s">
        <v>274</v>
      </c>
      <c r="F93" s="22" t="s">
        <v>23</v>
      </c>
      <c r="G93" s="23" t="n">
        <v>1</v>
      </c>
      <c r="H93" s="24" t="n">
        <v>1</v>
      </c>
      <c r="I93" s="24" t="n">
        <v>0.38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4"/>
      <c r="O93" s="22"/>
    </row>
    <row collapsed="false" customFormat="false" customHeight="false" hidden="false" ht="12.1" outlineLevel="0" r="94">
      <c r="A94" s="25" t="n">
        <v>44033.924467593</v>
      </c>
      <c r="B94" s="26" t="s">
        <v>276</v>
      </c>
      <c r="C94" s="26" t="s">
        <v>300</v>
      </c>
      <c r="D94" s="26" t="s">
        <v>276</v>
      </c>
      <c r="E94" s="26" t="s">
        <v>276</v>
      </c>
      <c r="F94" s="26" t="s">
        <v>19</v>
      </c>
      <c r="G94" s="27" t="n">
        <v>1</v>
      </c>
      <c r="H94" s="28" t="n">
        <v>-1</v>
      </c>
      <c r="I94" s="28" t="n">
        <v>-45</v>
      </c>
      <c r="J94" s="28" t="n">
        <v>0</v>
      </c>
      <c r="K94" s="28" t="n">
        <v>0</v>
      </c>
      <c r="L94" s="28" t="n">
        <v>0</v>
      </c>
      <c r="M94" s="28"/>
      <c r="N94" s="6" t="s">
        <f>=I94+J94+K94+L94</f>
      </c>
      <c r="O94" s="26"/>
    </row>
    <row collapsed="false" customFormat="false" customHeight="false" hidden="false" ht="12.1" outlineLevel="0" r="95">
      <c r="A95" s="21" t="n">
        <v>44033.924467593</v>
      </c>
      <c r="B95" s="22" t="s">
        <v>274</v>
      </c>
      <c r="C95" s="22" t="s">
        <v>301</v>
      </c>
      <c r="D95" s="22" t="s">
        <v>274</v>
      </c>
      <c r="E95" s="22" t="s">
        <v>274</v>
      </c>
      <c r="F95" s="22" t="s">
        <v>19</v>
      </c>
      <c r="G95" s="23" t="n">
        <v>1</v>
      </c>
      <c r="H95" s="24" t="n">
        <v>1</v>
      </c>
      <c r="I95" s="24" t="n">
        <v>350</v>
      </c>
      <c r="J95" s="24" t="n">
        <v>0</v>
      </c>
      <c r="K95" s="24" t="n">
        <v>0</v>
      </c>
      <c r="L95" s="24" t="n">
        <v>0</v>
      </c>
      <c r="M95" s="24"/>
      <c r="N95" s="6" t="s">
        <f>=I95+J95+K95+L95</f>
      </c>
      <c r="O95" s="22"/>
    </row>
    <row collapsed="false" customFormat="false" customHeight="false" hidden="false" ht="12.1" outlineLevel="0" r="96">
      <c r="A96" s="25" t="n">
        <v>44043.502037037</v>
      </c>
      <c r="B96" s="26" t="s">
        <v>276</v>
      </c>
      <c r="C96" s="26" t="s">
        <v>302</v>
      </c>
      <c r="D96" s="26" t="s">
        <v>276</v>
      </c>
      <c r="E96" s="26" t="s">
        <v>276</v>
      </c>
      <c r="F96" s="26" t="s">
        <v>19</v>
      </c>
      <c r="G96" s="27" t="n">
        <v>1</v>
      </c>
      <c r="H96" s="28" t="n">
        <v>-1</v>
      </c>
      <c r="I96" s="28" t="n">
        <v>-20</v>
      </c>
      <c r="J96" s="28" t="n">
        <v>0</v>
      </c>
      <c r="K96" s="28" t="n">
        <v>0</v>
      </c>
      <c r="L96" s="28" t="n">
        <v>0</v>
      </c>
      <c r="M96" s="28"/>
      <c r="N96" s="6" t="s">
        <f>=I96+J96+K96+L96</f>
      </c>
      <c r="O96" s="26"/>
    </row>
    <row collapsed="false" customFormat="false" customHeight="false" hidden="false" ht="12.1" outlineLevel="0" r="97">
      <c r="A97" s="21" t="n">
        <v>44043.502037037</v>
      </c>
      <c r="B97" s="22" t="s">
        <v>274</v>
      </c>
      <c r="C97" s="22" t="s">
        <v>303</v>
      </c>
      <c r="D97" s="22" t="s">
        <v>274</v>
      </c>
      <c r="E97" s="22" t="s">
        <v>274</v>
      </c>
      <c r="F97" s="22" t="s">
        <v>19</v>
      </c>
      <c r="G97" s="23" t="n">
        <v>1</v>
      </c>
      <c r="H97" s="24" t="n">
        <v>1</v>
      </c>
      <c r="I97" s="24" t="n">
        <v>152.4</v>
      </c>
      <c r="J97" s="24" t="n">
        <v>0</v>
      </c>
      <c r="K97" s="24" t="n">
        <v>0</v>
      </c>
      <c r="L97" s="24" t="n">
        <v>0</v>
      </c>
      <c r="M97" s="24"/>
      <c r="N97" s="6" t="s">
        <f>=I97+J97+K97+L97</f>
      </c>
      <c r="O97" s="22"/>
    </row>
    <row collapsed="false" customFormat="false" customHeight="false" hidden="false" ht="12.1" outlineLevel="0" r="98">
      <c r="A98" s="20" t="n">
        <v>44043.504756944</v>
      </c>
      <c r="B98" s="16" t="s">
        <v>222</v>
      </c>
      <c r="C98" s="16" t="s">
        <v>291</v>
      </c>
      <c r="D98" s="16" t="s">
        <v>209</v>
      </c>
      <c r="E98" s="16" t="s">
        <v>17</v>
      </c>
      <c r="F98" s="16" t="s">
        <v>23</v>
      </c>
      <c r="G98" s="7" t="n">
        <v>1</v>
      </c>
      <c r="H98" s="6" t="n">
        <v>48.8</v>
      </c>
      <c r="I98" s="6" t="n">
        <v>-48.8</v>
      </c>
      <c r="J98" s="6" t="n">
        <v>0</v>
      </c>
      <c r="K98" s="6" t="n">
        <v>-0.15</v>
      </c>
      <c r="L98" s="6" t="n">
        <v>0</v>
      </c>
      <c r="M98" s="6" t="s">
        <f>=I98+J98+K98+L98</f>
      </c>
      <c r="N98" s="6"/>
      <c r="O98" s="16"/>
    </row>
    <row collapsed="false" customFormat="false" customHeight="false" hidden="false" ht="12.1" outlineLevel="0" r="99">
      <c r="A99" s="20" t="n">
        <v>44043.504756944</v>
      </c>
      <c r="B99" s="16" t="s">
        <v>222</v>
      </c>
      <c r="C99" s="16" t="s">
        <v>291</v>
      </c>
      <c r="D99" s="16" t="s">
        <v>209</v>
      </c>
      <c r="E99" s="16" t="s">
        <v>17</v>
      </c>
      <c r="F99" s="16" t="s">
        <v>23</v>
      </c>
      <c r="G99" s="7" t="n">
        <v>1</v>
      </c>
      <c r="H99" s="6" t="n">
        <v>48.8</v>
      </c>
      <c r="I99" s="6" t="n">
        <v>-48.8</v>
      </c>
      <c r="J99" s="6" t="n">
        <v>0</v>
      </c>
      <c r="K99" s="6" t="n">
        <v>-0.15</v>
      </c>
      <c r="L99" s="6" t="n">
        <v>0</v>
      </c>
      <c r="M99" s="6" t="s">
        <f>=I99+J99+K99+L99</f>
      </c>
      <c r="N99" s="6"/>
      <c r="O99" s="16"/>
    </row>
    <row collapsed="false" customFormat="false" customHeight="false" hidden="false" ht="12.1" outlineLevel="0" r="100">
      <c r="A100" s="21" t="n">
        <v>44043.504780093</v>
      </c>
      <c r="B100" s="22" t="s">
        <v>263</v>
      </c>
      <c r="C100" s="22" t="s">
        <v>91</v>
      </c>
      <c r="D100" s="22" t="s">
        <v>263</v>
      </c>
      <c r="E100" s="22" t="s">
        <v>263</v>
      </c>
      <c r="F100" s="22" t="s">
        <v>23</v>
      </c>
      <c r="G100" s="23" t="n">
        <v>1</v>
      </c>
      <c r="H100" s="24" t="n">
        <v>1</v>
      </c>
      <c r="I100" s="24" t="n">
        <v>97.92</v>
      </c>
      <c r="J100" s="24" t="n">
        <v>0</v>
      </c>
      <c r="K100" s="24" t="n">
        <v>0</v>
      </c>
      <c r="L100" s="24" t="n">
        <v>0</v>
      </c>
      <c r="M100" s="6" t="s">
        <f>=I100+J100+K100+L100</f>
      </c>
      <c r="N100" s="24"/>
      <c r="O100" s="22"/>
    </row>
    <row collapsed="false" customFormat="false" customHeight="false" hidden="false" ht="12.1" outlineLevel="0" r="101">
      <c r="A101" s="20" t="n">
        <v>44043.828449074</v>
      </c>
      <c r="B101" s="16" t="s">
        <v>43</v>
      </c>
      <c r="C101" s="16" t="s">
        <v>265</v>
      </c>
      <c r="D101" s="16" t="s">
        <v>209</v>
      </c>
      <c r="E101" s="16" t="s">
        <v>17</v>
      </c>
      <c r="F101" s="16" t="s">
        <v>19</v>
      </c>
      <c r="G101" s="7" t="n">
        <v>10</v>
      </c>
      <c r="H101" s="6" t="n">
        <v>182.09</v>
      </c>
      <c r="I101" s="6" t="n">
        <v>-1820.9</v>
      </c>
      <c r="J101" s="6" t="n">
        <v>0</v>
      </c>
      <c r="K101" s="6" t="n">
        <v>-5.46</v>
      </c>
      <c r="L101" s="6" t="n">
        <v>0</v>
      </c>
      <c r="M101" s="6"/>
      <c r="N101" s="6" t="s">
        <f>=I101+J101+K101+L101</f>
      </c>
      <c r="O101" s="16"/>
    </row>
    <row collapsed="false" customFormat="false" customHeight="false" hidden="false" ht="12.1" outlineLevel="0" r="102">
      <c r="A102" s="21" t="n">
        <v>44043.828483796</v>
      </c>
      <c r="B102" s="22" t="s">
        <v>263</v>
      </c>
      <c r="C102" s="22" t="s">
        <v>91</v>
      </c>
      <c r="D102" s="22" t="s">
        <v>263</v>
      </c>
      <c r="E102" s="22" t="s">
        <v>263</v>
      </c>
      <c r="F102" s="22" t="s">
        <v>19</v>
      </c>
      <c r="G102" s="23" t="n">
        <v>1</v>
      </c>
      <c r="H102" s="24" t="n">
        <v>1</v>
      </c>
      <c r="I102" s="24" t="n">
        <v>1833.49</v>
      </c>
      <c r="J102" s="24" t="n">
        <v>0</v>
      </c>
      <c r="K102" s="24" t="n">
        <v>0</v>
      </c>
      <c r="L102" s="24" t="n">
        <v>0</v>
      </c>
      <c r="M102" s="24"/>
      <c r="N102" s="6" t="s">
        <f>=I102+J102+K102+L102</f>
      </c>
      <c r="O102" s="22"/>
    </row>
    <row collapsed="false" customFormat="false" customHeight="false" hidden="false" ht="12.1" outlineLevel="0" r="103">
      <c r="A103" s="25" t="n">
        <v>44047.75412037</v>
      </c>
      <c r="B103" s="26" t="s">
        <v>276</v>
      </c>
      <c r="C103" s="26" t="s">
        <v>304</v>
      </c>
      <c r="D103" s="26" t="s">
        <v>276</v>
      </c>
      <c r="E103" s="26" t="s">
        <v>276</v>
      </c>
      <c r="F103" s="26" t="s">
        <v>19</v>
      </c>
      <c r="G103" s="27" t="n">
        <v>1</v>
      </c>
      <c r="H103" s="28" t="n">
        <v>-1</v>
      </c>
      <c r="I103" s="28" t="n">
        <v>-13</v>
      </c>
      <c r="J103" s="28" t="n">
        <v>0</v>
      </c>
      <c r="K103" s="28" t="n">
        <v>0</v>
      </c>
      <c r="L103" s="28" t="n">
        <v>0</v>
      </c>
      <c r="M103" s="28"/>
      <c r="N103" s="6" t="s">
        <f>=I103+J103+K103+L103</f>
      </c>
      <c r="O103" s="26"/>
    </row>
    <row collapsed="false" customFormat="false" customHeight="false" hidden="false" ht="12.1" outlineLevel="0" r="104">
      <c r="A104" s="21" t="n">
        <v>44047.75412037</v>
      </c>
      <c r="B104" s="22" t="s">
        <v>274</v>
      </c>
      <c r="C104" s="22" t="s">
        <v>305</v>
      </c>
      <c r="D104" s="22" t="s">
        <v>274</v>
      </c>
      <c r="E104" s="22" t="s">
        <v>274</v>
      </c>
      <c r="F104" s="22" t="s">
        <v>19</v>
      </c>
      <c r="G104" s="23" t="n">
        <v>1</v>
      </c>
      <c r="H104" s="24" t="n">
        <v>1</v>
      </c>
      <c r="I104" s="24" t="n">
        <v>97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2"/>
    </row>
    <row collapsed="false" customFormat="false" customHeight="false" hidden="false" ht="12.1" outlineLevel="0" r="105">
      <c r="A105" s="21" t="n">
        <v>44048.086458333</v>
      </c>
      <c r="B105" s="22" t="s">
        <v>274</v>
      </c>
      <c r="C105" s="22" t="s">
        <v>306</v>
      </c>
      <c r="D105" s="22" t="s">
        <v>274</v>
      </c>
      <c r="E105" s="22" t="s">
        <v>274</v>
      </c>
      <c r="F105" s="22" t="s">
        <v>23</v>
      </c>
      <c r="G105" s="23" t="n">
        <v>1</v>
      </c>
      <c r="H105" s="24" t="n">
        <v>1</v>
      </c>
      <c r="I105" s="24" t="n">
        <v>0.81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4"/>
      <c r="O105" s="22"/>
    </row>
    <row collapsed="false" customFormat="false" customHeight="false" hidden="false" ht="12.1" outlineLevel="0" r="106">
      <c r="A106" s="21" t="n">
        <v>44049.590833333</v>
      </c>
      <c r="B106" s="22" t="s">
        <v>274</v>
      </c>
      <c r="C106" s="22" t="s">
        <v>307</v>
      </c>
      <c r="D106" s="22" t="s">
        <v>274</v>
      </c>
      <c r="E106" s="22" t="s">
        <v>274</v>
      </c>
      <c r="F106" s="22" t="s">
        <v>23</v>
      </c>
      <c r="G106" s="23" t="n">
        <v>1</v>
      </c>
      <c r="H106" s="24" t="n">
        <v>1</v>
      </c>
      <c r="I106" s="24" t="n">
        <v>1.87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4"/>
      <c r="O106" s="22"/>
    </row>
    <row collapsed="false" customFormat="false" customHeight="false" hidden="false" ht="12.1" outlineLevel="0" r="107">
      <c r="A107" s="20" t="n">
        <v>44075.531724537</v>
      </c>
      <c r="B107" s="16" t="s">
        <v>218</v>
      </c>
      <c r="C107" s="16" t="s">
        <v>273</v>
      </c>
      <c r="D107" s="16" t="s">
        <v>209</v>
      </c>
      <c r="E107" s="16" t="s">
        <v>17</v>
      </c>
      <c r="F107" s="16" t="s">
        <v>19</v>
      </c>
      <c r="G107" s="7" t="n">
        <v>1</v>
      </c>
      <c r="H107" s="6" t="n">
        <v>528.6</v>
      </c>
      <c r="I107" s="6" t="n">
        <v>-528.6</v>
      </c>
      <c r="J107" s="6" t="n">
        <v>0</v>
      </c>
      <c r="K107" s="6" t="n">
        <v>-1.59</v>
      </c>
      <c r="L107" s="6" t="n">
        <v>0</v>
      </c>
      <c r="M107" s="6"/>
      <c r="N107" s="6" t="s">
        <f>=I107+J107+K107+L107</f>
      </c>
      <c r="O107" s="16"/>
    </row>
    <row collapsed="false" customFormat="false" customHeight="false" hidden="false" ht="12.1" outlineLevel="0" r="108">
      <c r="A108" s="29" t="n">
        <v>44075.547210648</v>
      </c>
      <c r="B108" s="30" t="s">
        <v>214</v>
      </c>
      <c r="C108" s="30" t="s">
        <v>268</v>
      </c>
      <c r="D108" s="30" t="s">
        <v>211</v>
      </c>
      <c r="E108" s="30" t="s">
        <v>17</v>
      </c>
      <c r="F108" s="30" t="s">
        <v>19</v>
      </c>
      <c r="G108" s="31" t="n">
        <v>-1</v>
      </c>
      <c r="H108" s="32" t="n">
        <v>2607.5</v>
      </c>
      <c r="I108" s="32" t="n">
        <v>2607.5</v>
      </c>
      <c r="J108" s="32" t="n">
        <v>0</v>
      </c>
      <c r="K108" s="32" t="n">
        <v>-7.82</v>
      </c>
      <c r="L108" s="32" t="n">
        <v>0</v>
      </c>
      <c r="M108" s="32"/>
      <c r="N108" s="6" t="s">
        <f>=I108+J108+K108+L108</f>
      </c>
      <c r="O108" s="30"/>
    </row>
    <row collapsed="false" customFormat="false" customHeight="false" hidden="false" ht="12.1" outlineLevel="0" r="109">
      <c r="A109" s="20" t="n">
        <v>44075.552777778</v>
      </c>
      <c r="B109" s="16" t="s">
        <v>37</v>
      </c>
      <c r="C109" s="16" t="s">
        <v>308</v>
      </c>
      <c r="D109" s="16" t="s">
        <v>209</v>
      </c>
      <c r="E109" s="16" t="s">
        <v>17</v>
      </c>
      <c r="F109" s="16" t="s">
        <v>19</v>
      </c>
      <c r="G109" s="7" t="n">
        <v>1</v>
      </c>
      <c r="H109" s="6" t="n">
        <v>5143</v>
      </c>
      <c r="I109" s="6" t="n">
        <v>-5143</v>
      </c>
      <c r="J109" s="6" t="n">
        <v>0</v>
      </c>
      <c r="K109" s="6" t="n">
        <v>-15.43</v>
      </c>
      <c r="L109" s="6" t="n">
        <v>0</v>
      </c>
      <c r="M109" s="6"/>
      <c r="N109" s="6" t="s">
        <f>=I109+J109+K109+L109</f>
      </c>
      <c r="O109" s="16"/>
    </row>
    <row collapsed="false" customFormat="false" customHeight="false" hidden="false" ht="12.1" outlineLevel="0" r="110">
      <c r="A110" s="20" t="n">
        <v>44075.568217593</v>
      </c>
      <c r="B110" s="16" t="s">
        <v>226</v>
      </c>
      <c r="C110" s="16" t="s">
        <v>309</v>
      </c>
      <c r="D110" s="16" t="s">
        <v>209</v>
      </c>
      <c r="E110" s="16" t="s">
        <v>77</v>
      </c>
      <c r="F110" s="16" t="s">
        <v>19</v>
      </c>
      <c r="G110" s="7" t="n">
        <v>1</v>
      </c>
      <c r="H110" s="6" t="n">
        <v>9128</v>
      </c>
      <c r="I110" s="6" t="n">
        <v>-9128</v>
      </c>
      <c r="J110" s="6" t="n">
        <v>0</v>
      </c>
      <c r="K110" s="6" t="n">
        <v>-27.38</v>
      </c>
      <c r="L110" s="6" t="n">
        <v>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0" t="n">
        <v>44075.571770833</v>
      </c>
      <c r="B111" s="16" t="s">
        <v>227</v>
      </c>
      <c r="C111" s="16" t="s">
        <v>310</v>
      </c>
      <c r="D111" s="16" t="s">
        <v>209</v>
      </c>
      <c r="E111" s="16" t="s">
        <v>77</v>
      </c>
      <c r="F111" s="16" t="s">
        <v>19</v>
      </c>
      <c r="G111" s="7" t="n">
        <v>1</v>
      </c>
      <c r="H111" s="6" t="n">
        <v>3802</v>
      </c>
      <c r="I111" s="6" t="n">
        <v>-3802</v>
      </c>
      <c r="J111" s="6" t="n">
        <v>0</v>
      </c>
      <c r="K111" s="6" t="n">
        <v>-11.41</v>
      </c>
      <c r="L111" s="6" t="n">
        <v>0</v>
      </c>
      <c r="M111" s="6"/>
      <c r="N111" s="6" t="s">
        <f>=I111+J111+K111+L111</f>
      </c>
      <c r="O111" s="16"/>
    </row>
    <row collapsed="false" customFormat="false" customHeight="false" hidden="false" ht="12.1" outlineLevel="0" r="112">
      <c r="A112" s="20" t="n">
        <v>44075.598368056</v>
      </c>
      <c r="B112" s="16" t="s">
        <v>228</v>
      </c>
      <c r="C112" s="16" t="s">
        <v>311</v>
      </c>
      <c r="D112" s="16" t="s">
        <v>209</v>
      </c>
      <c r="E112" s="16" t="s">
        <v>17</v>
      </c>
      <c r="F112" s="16" t="s">
        <v>19</v>
      </c>
      <c r="G112" s="7" t="n">
        <v>10000</v>
      </c>
      <c r="H112" s="6" t="n">
        <v>0.2117</v>
      </c>
      <c r="I112" s="6" t="n">
        <v>-2117</v>
      </c>
      <c r="J112" s="6" t="n">
        <v>0</v>
      </c>
      <c r="K112" s="6" t="n">
        <v>-6.35</v>
      </c>
      <c r="L112" s="6" t="n">
        <v>0</v>
      </c>
      <c r="M112" s="6"/>
      <c r="N112" s="6" t="s">
        <f>=I112+J112+K112+L112</f>
      </c>
      <c r="O112" s="16"/>
    </row>
    <row collapsed="false" customFormat="false" customHeight="false" hidden="false" ht="12.1" outlineLevel="0" r="113">
      <c r="A113" s="21" t="n">
        <v>44075.612638889</v>
      </c>
      <c r="B113" s="22" t="s">
        <v>263</v>
      </c>
      <c r="C113" s="22" t="s">
        <v>91</v>
      </c>
      <c r="D113" s="22" t="s">
        <v>263</v>
      </c>
      <c r="E113" s="22" t="s">
        <v>263</v>
      </c>
      <c r="F113" s="22" t="s">
        <v>19</v>
      </c>
      <c r="G113" s="23" t="n">
        <v>1</v>
      </c>
      <c r="H113" s="24" t="n">
        <v>1</v>
      </c>
      <c r="I113" s="24" t="n">
        <v>9155.39</v>
      </c>
      <c r="J113" s="24" t="n">
        <v>0</v>
      </c>
      <c r="K113" s="24" t="n">
        <v>0</v>
      </c>
      <c r="L113" s="24" t="n">
        <v>0</v>
      </c>
      <c r="M113" s="24"/>
      <c r="N113" s="6" t="s">
        <f>=I113+J113+K113+L113</f>
      </c>
      <c r="O113" s="22"/>
    </row>
    <row collapsed="false" customFormat="false" customHeight="false" hidden="false" ht="12.1" outlineLevel="0" r="114">
      <c r="A114" s="20" t="n">
        <v>44075.616597222</v>
      </c>
      <c r="B114" s="16" t="s">
        <v>43</v>
      </c>
      <c r="C114" s="16" t="s">
        <v>265</v>
      </c>
      <c r="D114" s="16" t="s">
        <v>209</v>
      </c>
      <c r="E114" s="16" t="s">
        <v>17</v>
      </c>
      <c r="F114" s="16" t="s">
        <v>19</v>
      </c>
      <c r="G114" s="7" t="n">
        <v>10</v>
      </c>
      <c r="H114" s="6" t="n">
        <v>184.16</v>
      </c>
      <c r="I114" s="6" t="n">
        <v>-1841.6</v>
      </c>
      <c r="J114" s="6" t="n">
        <v>0</v>
      </c>
      <c r="K114" s="6" t="n">
        <v>-5.52</v>
      </c>
      <c r="L114" s="6" t="n">
        <v>0</v>
      </c>
      <c r="M114" s="6"/>
      <c r="N114" s="6" t="s">
        <f>=I114+J114+K114+L114</f>
      </c>
      <c r="O114" s="16"/>
    </row>
    <row collapsed="false" customFormat="false" customHeight="false" hidden="false" ht="12.1" outlineLevel="0" r="115">
      <c r="A115" s="20" t="n">
        <v>44075.619895833</v>
      </c>
      <c r="B115" s="16" t="s">
        <v>28</v>
      </c>
      <c r="C115" s="16" t="s">
        <v>271</v>
      </c>
      <c r="D115" s="16" t="s">
        <v>209</v>
      </c>
      <c r="E115" s="16" t="s">
        <v>17</v>
      </c>
      <c r="F115" s="16" t="s">
        <v>19</v>
      </c>
      <c r="G115" s="7" t="n">
        <v>10</v>
      </c>
      <c r="H115" s="6" t="n">
        <v>226.75</v>
      </c>
      <c r="I115" s="6" t="n">
        <v>-2267.5</v>
      </c>
      <c r="J115" s="6" t="n">
        <v>0</v>
      </c>
      <c r="K115" s="6" t="n">
        <v>-6.8</v>
      </c>
      <c r="L115" s="6" t="n">
        <v>0</v>
      </c>
      <c r="M115" s="6"/>
      <c r="N115" s="6" t="s">
        <f>=I115+J115+K115+L115</f>
      </c>
      <c r="O115" s="16"/>
    </row>
    <row collapsed="false" customFormat="false" customHeight="false" hidden="false" ht="12.1" outlineLevel="0" r="116">
      <c r="A116" s="21" t="n">
        <v>44075.623240741</v>
      </c>
      <c r="B116" s="22" t="s">
        <v>263</v>
      </c>
      <c r="C116" s="22" t="s">
        <v>91</v>
      </c>
      <c r="D116" s="22" t="s">
        <v>263</v>
      </c>
      <c r="E116" s="22" t="s">
        <v>263</v>
      </c>
      <c r="F116" s="22" t="s">
        <v>19</v>
      </c>
      <c r="G116" s="23" t="n">
        <v>1</v>
      </c>
      <c r="H116" s="24" t="n">
        <v>1</v>
      </c>
      <c r="I116" s="24" t="n">
        <v>5158.43</v>
      </c>
      <c r="J116" s="24" t="n">
        <v>0</v>
      </c>
      <c r="K116" s="24" t="n">
        <v>0</v>
      </c>
      <c r="L116" s="24" t="n">
        <v>0</v>
      </c>
      <c r="M116" s="24"/>
      <c r="N116" s="6" t="s">
        <f>=I116+J116+K116+L116</f>
      </c>
      <c r="O116" s="22"/>
    </row>
    <row collapsed="false" customFormat="false" customHeight="false" hidden="false" ht="12.1" outlineLevel="0" r="117">
      <c r="A117" s="21" t="n">
        <v>44075.634733796</v>
      </c>
      <c r="B117" s="22" t="s">
        <v>263</v>
      </c>
      <c r="C117" s="22" t="s">
        <v>91</v>
      </c>
      <c r="D117" s="22" t="s">
        <v>263</v>
      </c>
      <c r="E117" s="22" t="s">
        <v>263</v>
      </c>
      <c r="F117" s="22" t="s">
        <v>19</v>
      </c>
      <c r="G117" s="23" t="n">
        <v>1</v>
      </c>
      <c r="H117" s="24" t="n">
        <v>1</v>
      </c>
      <c r="I117" s="24" t="n">
        <v>1847.13</v>
      </c>
      <c r="J117" s="24" t="n">
        <v>0</v>
      </c>
      <c r="K117" s="24" t="n">
        <v>0</v>
      </c>
      <c r="L117" s="24" t="n">
        <v>0</v>
      </c>
      <c r="M117" s="24"/>
      <c r="N117" s="6" t="s">
        <f>=I117+J117+K117+L117</f>
      </c>
      <c r="O117" s="22"/>
    </row>
    <row collapsed="false" customFormat="false" customHeight="false" hidden="false" ht="12.1" outlineLevel="0" r="118">
      <c r="A118" s="21" t="n">
        <v>44075.6384375</v>
      </c>
      <c r="B118" s="22" t="s">
        <v>263</v>
      </c>
      <c r="C118" s="22" t="s">
        <v>91</v>
      </c>
      <c r="D118" s="22" t="s">
        <v>263</v>
      </c>
      <c r="E118" s="22" t="s">
        <v>263</v>
      </c>
      <c r="F118" s="22" t="s">
        <v>19</v>
      </c>
      <c r="G118" s="23" t="n">
        <v>1</v>
      </c>
      <c r="H118" s="24" t="n">
        <v>1</v>
      </c>
      <c r="I118" s="24" t="n">
        <v>2274.31</v>
      </c>
      <c r="J118" s="24" t="n">
        <v>0</v>
      </c>
      <c r="K118" s="24" t="n">
        <v>0</v>
      </c>
      <c r="L118" s="24" t="n">
        <v>0</v>
      </c>
      <c r="M118" s="24"/>
      <c r="N118" s="6" t="s">
        <f>=I118+J118+K118+L118</f>
      </c>
      <c r="O118" s="22"/>
    </row>
    <row collapsed="false" customFormat="false" customHeight="false" hidden="false" ht="12.1" outlineLevel="0" r="119">
      <c r="A119" s="21" t="n">
        <v>44075.65869213</v>
      </c>
      <c r="B119" s="22" t="s">
        <v>263</v>
      </c>
      <c r="C119" s="22" t="s">
        <v>91</v>
      </c>
      <c r="D119" s="22" t="s">
        <v>263</v>
      </c>
      <c r="E119" s="22" t="s">
        <v>263</v>
      </c>
      <c r="F119" s="22" t="s">
        <v>19</v>
      </c>
      <c r="G119" s="23" t="n">
        <v>1</v>
      </c>
      <c r="H119" s="24" t="n">
        <v>1</v>
      </c>
      <c r="I119" s="24" t="n">
        <v>3813.41</v>
      </c>
      <c r="J119" s="24" t="n">
        <v>0</v>
      </c>
      <c r="K119" s="24" t="n">
        <v>0</v>
      </c>
      <c r="L119" s="24" t="n">
        <v>0</v>
      </c>
      <c r="M119" s="24"/>
      <c r="N119" s="6" t="s">
        <f>=I119+J119+K119+L119</f>
      </c>
      <c r="O119" s="22"/>
    </row>
    <row collapsed="false" customFormat="false" customHeight="false" hidden="false" ht="12.1" outlineLevel="0" r="120">
      <c r="A120" s="21" t="n">
        <v>44082.1453125</v>
      </c>
      <c r="B120" s="22" t="s">
        <v>274</v>
      </c>
      <c r="C120" s="22" t="s">
        <v>312</v>
      </c>
      <c r="D120" s="22" t="s">
        <v>274</v>
      </c>
      <c r="E120" s="22" t="s">
        <v>274</v>
      </c>
      <c r="F120" s="22" t="s">
        <v>23</v>
      </c>
      <c r="G120" s="23" t="n">
        <v>1</v>
      </c>
      <c r="H120" s="24" t="n">
        <v>1</v>
      </c>
      <c r="I120" s="24" t="n">
        <v>0.89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4"/>
      <c r="O120" s="22"/>
    </row>
    <row collapsed="false" customFormat="false" customHeight="false" hidden="false" ht="12.1" outlineLevel="0" r="121">
      <c r="A121" s="21" t="n">
        <v>44104.21900463</v>
      </c>
      <c r="B121" s="22" t="s">
        <v>274</v>
      </c>
      <c r="C121" s="22" t="s">
        <v>296</v>
      </c>
      <c r="D121" s="22" t="s">
        <v>274</v>
      </c>
      <c r="E121" s="22" t="s">
        <v>274</v>
      </c>
      <c r="F121" s="22" t="s">
        <v>23</v>
      </c>
      <c r="G121" s="23" t="n">
        <v>1</v>
      </c>
      <c r="H121" s="24" t="n">
        <v>1</v>
      </c>
      <c r="I121" s="24" t="n">
        <v>0.33</v>
      </c>
      <c r="J121" s="24" t="n">
        <v>0</v>
      </c>
      <c r="K121" s="24" t="n">
        <v>0</v>
      </c>
      <c r="L121" s="24" t="n">
        <v>0</v>
      </c>
      <c r="M121" s="6" t="s">
        <f>=I121+J121+K121+L121</f>
      </c>
      <c r="N121" s="24"/>
      <c r="O121" s="22"/>
    </row>
    <row collapsed="false" customFormat="false" customHeight="false" hidden="false" ht="12.1" outlineLevel="0" r="122">
      <c r="A122" s="21" t="n">
        <v>44111.0065625</v>
      </c>
      <c r="B122" s="22" t="s">
        <v>274</v>
      </c>
      <c r="C122" s="22" t="s">
        <v>297</v>
      </c>
      <c r="D122" s="22" t="s">
        <v>274</v>
      </c>
      <c r="E122" s="22" t="s">
        <v>274</v>
      </c>
      <c r="F122" s="22" t="s">
        <v>23</v>
      </c>
      <c r="G122" s="23" t="n">
        <v>1</v>
      </c>
      <c r="H122" s="24" t="n">
        <v>1</v>
      </c>
      <c r="I122" s="24" t="n">
        <v>1.11</v>
      </c>
      <c r="J122" s="24" t="n">
        <v>0</v>
      </c>
      <c r="K122" s="24" t="n">
        <v>0</v>
      </c>
      <c r="L122" s="24" t="n">
        <v>0</v>
      </c>
      <c r="M122" s="6" t="s">
        <f>=I122+J122+K122+L122</f>
      </c>
      <c r="N122" s="24"/>
      <c r="O122" s="22"/>
    </row>
    <row collapsed="false" customFormat="false" customHeight="false" hidden="false" ht="12.1" outlineLevel="0" r="123">
      <c r="A123" s="21" t="n">
        <v>44124.816400463</v>
      </c>
      <c r="B123" s="22" t="s">
        <v>274</v>
      </c>
      <c r="C123" s="22" t="s">
        <v>299</v>
      </c>
      <c r="D123" s="22" t="s">
        <v>274</v>
      </c>
      <c r="E123" s="22" t="s">
        <v>274</v>
      </c>
      <c r="F123" s="22" t="s">
        <v>23</v>
      </c>
      <c r="G123" s="23" t="n">
        <v>1</v>
      </c>
      <c r="H123" s="24" t="n">
        <v>1</v>
      </c>
      <c r="I123" s="24" t="n">
        <v>0.38</v>
      </c>
      <c r="J123" s="24" t="n">
        <v>0</v>
      </c>
      <c r="K123" s="24" t="n">
        <v>0</v>
      </c>
      <c r="L123" s="24" t="n">
        <v>0</v>
      </c>
      <c r="M123" s="6" t="s">
        <f>=I123+J123+K123+L123</f>
      </c>
      <c r="N123" s="24"/>
      <c r="O123" s="22"/>
    </row>
    <row collapsed="false" customFormat="false" customHeight="false" hidden="false" ht="12.1" outlineLevel="0" r="124">
      <c r="A124" s="25" t="n">
        <v>44125.41744213</v>
      </c>
      <c r="B124" s="26" t="s">
        <v>276</v>
      </c>
      <c r="C124" s="26" t="s">
        <v>313</v>
      </c>
      <c r="D124" s="26" t="s">
        <v>276</v>
      </c>
      <c r="E124" s="26" t="s">
        <v>276</v>
      </c>
      <c r="F124" s="26" t="s">
        <v>19</v>
      </c>
      <c r="G124" s="27" t="n">
        <v>1</v>
      </c>
      <c r="H124" s="28" t="n">
        <v>-1</v>
      </c>
      <c r="I124" s="28" t="n">
        <v>-48</v>
      </c>
      <c r="J124" s="28" t="n">
        <v>0</v>
      </c>
      <c r="K124" s="28" t="n">
        <v>0</v>
      </c>
      <c r="L124" s="28" t="n">
        <v>0</v>
      </c>
      <c r="M124" s="28"/>
      <c r="N124" s="6" t="s">
        <f>=I124+J124+K124+L124</f>
      </c>
      <c r="O124" s="26"/>
    </row>
    <row collapsed="false" customFormat="false" customHeight="false" hidden="false" ht="12.1" outlineLevel="0" r="125">
      <c r="A125" s="21" t="n">
        <v>44125.41744213</v>
      </c>
      <c r="B125" s="22" t="s">
        <v>274</v>
      </c>
      <c r="C125" s="22" t="s">
        <v>314</v>
      </c>
      <c r="D125" s="22" t="s">
        <v>274</v>
      </c>
      <c r="E125" s="22" t="s">
        <v>274</v>
      </c>
      <c r="F125" s="22" t="s">
        <v>19</v>
      </c>
      <c r="G125" s="23" t="n">
        <v>1</v>
      </c>
      <c r="H125" s="24" t="n">
        <v>1</v>
      </c>
      <c r="I125" s="24" t="n">
        <v>374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5" t="n">
        <v>44125.719930556</v>
      </c>
      <c r="B126" s="26" t="s">
        <v>276</v>
      </c>
      <c r="C126" s="26" t="s">
        <v>315</v>
      </c>
      <c r="D126" s="26" t="s">
        <v>276</v>
      </c>
      <c r="E126" s="26" t="s">
        <v>276</v>
      </c>
      <c r="F126" s="26" t="s">
        <v>19</v>
      </c>
      <c r="G126" s="27" t="n">
        <v>1</v>
      </c>
      <c r="H126" s="28" t="n">
        <v>-1</v>
      </c>
      <c r="I126" s="28" t="n">
        <v>-72</v>
      </c>
      <c r="J126" s="28" t="n">
        <v>0</v>
      </c>
      <c r="K126" s="28" t="n">
        <v>0</v>
      </c>
      <c r="L126" s="28" t="n">
        <v>0</v>
      </c>
      <c r="M126" s="28"/>
      <c r="N126" s="6" t="s">
        <f>=I126+J126+K126+L126</f>
      </c>
      <c r="O126" s="26"/>
    </row>
    <row collapsed="false" customFormat="false" customHeight="false" hidden="false" ht="12.1" outlineLevel="0" r="127">
      <c r="A127" s="21" t="n">
        <v>44125.719930556</v>
      </c>
      <c r="B127" s="22" t="s">
        <v>274</v>
      </c>
      <c r="C127" s="22" t="s">
        <v>316</v>
      </c>
      <c r="D127" s="22" t="s">
        <v>274</v>
      </c>
      <c r="E127" s="22" t="s">
        <v>274</v>
      </c>
      <c r="F127" s="22" t="s">
        <v>19</v>
      </c>
      <c r="G127" s="23" t="n">
        <v>1</v>
      </c>
      <c r="H127" s="24" t="n">
        <v>1</v>
      </c>
      <c r="I127" s="24" t="n">
        <v>561</v>
      </c>
      <c r="J127" s="24" t="n">
        <v>0</v>
      </c>
      <c r="K127" s="24" t="n">
        <v>0</v>
      </c>
      <c r="L127" s="24" t="n">
        <v>0</v>
      </c>
      <c r="M127" s="24"/>
      <c r="N127" s="6" t="s">
        <f>=I127+J127+K127+L127</f>
      </c>
      <c r="O127" s="22"/>
    </row>
    <row collapsed="false" customFormat="false" customHeight="false" hidden="false" ht="12.1" outlineLevel="0" r="128">
      <c r="A128" s="25" t="n">
        <v>44131.651365741</v>
      </c>
      <c r="B128" s="26" t="s">
        <v>276</v>
      </c>
      <c r="C128" s="26" t="s">
        <v>317</v>
      </c>
      <c r="D128" s="26" t="s">
        <v>276</v>
      </c>
      <c r="E128" s="26" t="s">
        <v>276</v>
      </c>
      <c r="F128" s="26" t="s">
        <v>19</v>
      </c>
      <c r="G128" s="27" t="n">
        <v>1</v>
      </c>
      <c r="H128" s="28" t="n">
        <v>-1</v>
      </c>
      <c r="I128" s="28" t="n">
        <v>-4</v>
      </c>
      <c r="J128" s="28" t="n">
        <v>0</v>
      </c>
      <c r="K128" s="28" t="n">
        <v>0</v>
      </c>
      <c r="L128" s="28" t="n">
        <v>0</v>
      </c>
      <c r="M128" s="28"/>
      <c r="N128" s="6" t="s">
        <f>=I128+J128+K128+L128</f>
      </c>
      <c r="O128" s="26"/>
    </row>
    <row collapsed="false" customFormat="false" customHeight="false" hidden="false" ht="12.1" outlineLevel="0" r="129">
      <c r="A129" s="21" t="n">
        <v>44131.651365741</v>
      </c>
      <c r="B129" s="22" t="s">
        <v>274</v>
      </c>
      <c r="C129" s="22" t="s">
        <v>318</v>
      </c>
      <c r="D129" s="22" t="s">
        <v>274</v>
      </c>
      <c r="E129" s="22" t="s">
        <v>274</v>
      </c>
      <c r="F129" s="22" t="s">
        <v>19</v>
      </c>
      <c r="G129" s="23" t="n">
        <v>1</v>
      </c>
      <c r="H129" s="24" t="n">
        <v>1</v>
      </c>
      <c r="I129" s="24" t="n">
        <v>29.82</v>
      </c>
      <c r="J129" s="24" t="n">
        <v>0</v>
      </c>
      <c r="K129" s="24" t="n">
        <v>0</v>
      </c>
      <c r="L129" s="24" t="n">
        <v>0</v>
      </c>
      <c r="M129" s="24"/>
      <c r="N129" s="6" t="s">
        <f>=I129+J129+K129+L129</f>
      </c>
      <c r="O129" s="22"/>
    </row>
    <row collapsed="false" customFormat="false" customHeight="false" hidden="false" ht="12.1" outlineLevel="0" r="130">
      <c r="A130" s="25" t="n">
        <v>44132.471550926</v>
      </c>
      <c r="B130" s="26" t="s">
        <v>276</v>
      </c>
      <c r="C130" s="26" t="s">
        <v>319</v>
      </c>
      <c r="D130" s="26" t="s">
        <v>276</v>
      </c>
      <c r="E130" s="26" t="s">
        <v>276</v>
      </c>
      <c r="F130" s="26" t="s">
        <v>19</v>
      </c>
      <c r="G130" s="27" t="n">
        <v>1</v>
      </c>
      <c r="H130" s="28" t="n">
        <v>-1</v>
      </c>
      <c r="I130" s="28" t="n">
        <v>-3</v>
      </c>
      <c r="J130" s="28" t="n">
        <v>0</v>
      </c>
      <c r="K130" s="28" t="n">
        <v>0</v>
      </c>
      <c r="L130" s="28" t="n">
        <v>0</v>
      </c>
      <c r="M130" s="28"/>
      <c r="N130" s="6" t="s">
        <f>=I130+J130+K130+L130</f>
      </c>
      <c r="O130" s="26"/>
    </row>
    <row collapsed="false" customFormat="false" customHeight="false" hidden="false" ht="12.1" outlineLevel="0" r="131">
      <c r="A131" s="21" t="n">
        <v>44132.471550926</v>
      </c>
      <c r="B131" s="22" t="s">
        <v>274</v>
      </c>
      <c r="C131" s="22" t="s">
        <v>320</v>
      </c>
      <c r="D131" s="22" t="s">
        <v>274</v>
      </c>
      <c r="E131" s="22" t="s">
        <v>274</v>
      </c>
      <c r="F131" s="22" t="s">
        <v>19</v>
      </c>
      <c r="G131" s="23" t="n">
        <v>1</v>
      </c>
      <c r="H131" s="24" t="n">
        <v>1</v>
      </c>
      <c r="I131" s="24" t="n">
        <v>19.88</v>
      </c>
      <c r="J131" s="24" t="n">
        <v>0</v>
      </c>
      <c r="K131" s="24" t="n">
        <v>0</v>
      </c>
      <c r="L131" s="24" t="n">
        <v>0</v>
      </c>
      <c r="M131" s="24"/>
      <c r="N131" s="6" t="s">
        <f>=I131+J131+K131+L131</f>
      </c>
      <c r="O131" s="22"/>
    </row>
    <row collapsed="false" customFormat="false" customHeight="false" hidden="false" ht="12.1" outlineLevel="0" r="132">
      <c r="A132" s="21" t="n">
        <v>44141.614039352</v>
      </c>
      <c r="B132" s="22" t="s">
        <v>274</v>
      </c>
      <c r="C132" s="22" t="s">
        <v>306</v>
      </c>
      <c r="D132" s="22" t="s">
        <v>274</v>
      </c>
      <c r="E132" s="22" t="s">
        <v>274</v>
      </c>
      <c r="F132" s="22" t="s">
        <v>23</v>
      </c>
      <c r="G132" s="23" t="n">
        <v>1</v>
      </c>
      <c r="H132" s="24" t="n">
        <v>1</v>
      </c>
      <c r="I132" s="24" t="n">
        <v>0.81</v>
      </c>
      <c r="J132" s="24" t="n">
        <v>0</v>
      </c>
      <c r="K132" s="24" t="n">
        <v>0</v>
      </c>
      <c r="L132" s="24" t="n">
        <v>0</v>
      </c>
      <c r="M132" s="6" t="s">
        <f>=I132+J132+K132+L132</f>
      </c>
      <c r="N132" s="24"/>
      <c r="O132" s="22"/>
    </row>
    <row collapsed="false" customFormat="false" customHeight="false" hidden="false" ht="12.1" outlineLevel="0" r="133">
      <c r="A133" s="21" t="n">
        <v>44144.172083333</v>
      </c>
      <c r="B133" s="22" t="s">
        <v>274</v>
      </c>
      <c r="C133" s="22" t="s">
        <v>307</v>
      </c>
      <c r="D133" s="22" t="s">
        <v>274</v>
      </c>
      <c r="E133" s="22" t="s">
        <v>274</v>
      </c>
      <c r="F133" s="22" t="s">
        <v>23</v>
      </c>
      <c r="G133" s="23" t="n">
        <v>1</v>
      </c>
      <c r="H133" s="24" t="n">
        <v>1</v>
      </c>
      <c r="I133" s="24" t="n">
        <v>1.87</v>
      </c>
      <c r="J133" s="24" t="n">
        <v>0</v>
      </c>
      <c r="K133" s="24" t="n">
        <v>0</v>
      </c>
      <c r="L133" s="24" t="n">
        <v>0</v>
      </c>
      <c r="M133" s="6" t="s">
        <f>=I133+J133+K133+L133</f>
      </c>
      <c r="N133" s="24"/>
      <c r="O133" s="22"/>
    </row>
    <row collapsed="false" customFormat="false" customHeight="false" hidden="false" ht="12.1" outlineLevel="0" r="134">
      <c r="A134" s="21" t="n">
        <v>44172.13037037</v>
      </c>
      <c r="B134" s="22" t="s">
        <v>274</v>
      </c>
      <c r="C134" s="22" t="s">
        <v>312</v>
      </c>
      <c r="D134" s="22" t="s">
        <v>274</v>
      </c>
      <c r="E134" s="22" t="s">
        <v>274</v>
      </c>
      <c r="F134" s="22" t="s">
        <v>23</v>
      </c>
      <c r="G134" s="23" t="n">
        <v>1</v>
      </c>
      <c r="H134" s="24" t="n">
        <v>1</v>
      </c>
      <c r="I134" s="24" t="n">
        <v>0.89</v>
      </c>
      <c r="J134" s="24" t="n">
        <v>0</v>
      </c>
      <c r="K134" s="24" t="n">
        <v>0</v>
      </c>
      <c r="L134" s="24" t="n">
        <v>0</v>
      </c>
      <c r="M134" s="6" t="s">
        <f>=I134+J134+K134+L134</f>
      </c>
      <c r="N134" s="24"/>
      <c r="O134" s="22"/>
    </row>
    <row collapsed="false" customFormat="false" customHeight="false" hidden="false" ht="12.1" outlineLevel="0" r="135">
      <c r="A135" s="21" t="n">
        <v>44183.902858796</v>
      </c>
      <c r="B135" s="22" t="s">
        <v>274</v>
      </c>
      <c r="C135" s="22" t="s">
        <v>297</v>
      </c>
      <c r="D135" s="22" t="s">
        <v>274</v>
      </c>
      <c r="E135" s="22" t="s">
        <v>274</v>
      </c>
      <c r="F135" s="22" t="s">
        <v>23</v>
      </c>
      <c r="G135" s="23" t="n">
        <v>1</v>
      </c>
      <c r="H135" s="24" t="n">
        <v>1</v>
      </c>
      <c r="I135" s="24" t="n">
        <v>1.11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4"/>
      <c r="O135" s="22"/>
    </row>
    <row collapsed="false" customFormat="false" customHeight="false" hidden="false" ht="12.1" outlineLevel="0" r="136">
      <c r="A136" s="20" t="n">
        <v>44186.711759259</v>
      </c>
      <c r="B136" s="16" t="s">
        <v>49</v>
      </c>
      <c r="C136" s="16" t="s">
        <v>321</v>
      </c>
      <c r="D136" s="16" t="s">
        <v>209</v>
      </c>
      <c r="E136" s="16" t="s">
        <v>17</v>
      </c>
      <c r="F136" s="16" t="s">
        <v>19</v>
      </c>
      <c r="G136" s="7" t="n">
        <v>10</v>
      </c>
      <c r="H136" s="6" t="n">
        <v>40.3</v>
      </c>
      <c r="I136" s="6" t="n">
        <v>-403</v>
      </c>
      <c r="J136" s="6" t="n">
        <v>0</v>
      </c>
      <c r="K136" s="6" t="n">
        <v>-1.21</v>
      </c>
      <c r="L136" s="6" t="n">
        <v>0</v>
      </c>
      <c r="M136" s="6"/>
      <c r="N136" s="6" t="s">
        <f>=I136+J136+K136+L136</f>
      </c>
      <c r="O136" s="16"/>
    </row>
    <row collapsed="false" customFormat="false" customHeight="false" hidden="false" ht="12.1" outlineLevel="0" r="137">
      <c r="A137" s="21" t="n">
        <v>44194.021550926</v>
      </c>
      <c r="B137" s="22" t="s">
        <v>274</v>
      </c>
      <c r="C137" s="22" t="s">
        <v>296</v>
      </c>
      <c r="D137" s="22" t="s">
        <v>274</v>
      </c>
      <c r="E137" s="22" t="s">
        <v>274</v>
      </c>
      <c r="F137" s="22" t="s">
        <v>23</v>
      </c>
      <c r="G137" s="23" t="n">
        <v>1</v>
      </c>
      <c r="H137" s="24" t="n">
        <v>1</v>
      </c>
      <c r="I137" s="24" t="n">
        <v>0.32</v>
      </c>
      <c r="J137" s="24" t="n">
        <v>0</v>
      </c>
      <c r="K137" s="24" t="n">
        <v>0</v>
      </c>
      <c r="L137" s="24" t="n">
        <v>0</v>
      </c>
      <c r="M137" s="6" t="s">
        <f>=I137+J137+K137+L137</f>
      </c>
      <c r="N137" s="24"/>
      <c r="O137" s="22"/>
    </row>
    <row collapsed="false" customFormat="false" customHeight="false" hidden="false" ht="12.1" outlineLevel="0" r="138">
      <c r="A138" s="25" t="n">
        <v>44194.142685185</v>
      </c>
      <c r="B138" s="26" t="s">
        <v>276</v>
      </c>
      <c r="C138" s="26" t="s">
        <v>300</v>
      </c>
      <c r="D138" s="26" t="s">
        <v>276</v>
      </c>
      <c r="E138" s="26" t="s">
        <v>276</v>
      </c>
      <c r="F138" s="26" t="s">
        <v>19</v>
      </c>
      <c r="G138" s="27" t="n">
        <v>1</v>
      </c>
      <c r="H138" s="28" t="n">
        <v>-1</v>
      </c>
      <c r="I138" s="28" t="n">
        <v>-6</v>
      </c>
      <c r="J138" s="28" t="n">
        <v>0</v>
      </c>
      <c r="K138" s="28" t="n">
        <v>0</v>
      </c>
      <c r="L138" s="28" t="n">
        <v>0</v>
      </c>
      <c r="M138" s="28"/>
      <c r="N138" s="6" t="s">
        <f>=I138+J138+K138+L138</f>
      </c>
      <c r="O138" s="26"/>
    </row>
    <row collapsed="false" customFormat="false" customHeight="false" hidden="false" ht="12.1" outlineLevel="0" r="139">
      <c r="A139" s="21" t="n">
        <v>44194.142685185</v>
      </c>
      <c r="B139" s="22" t="s">
        <v>274</v>
      </c>
      <c r="C139" s="22" t="s">
        <v>301</v>
      </c>
      <c r="D139" s="22" t="s">
        <v>274</v>
      </c>
      <c r="E139" s="22" t="s">
        <v>274</v>
      </c>
      <c r="F139" s="22" t="s">
        <v>19</v>
      </c>
      <c r="G139" s="23" t="n">
        <v>1</v>
      </c>
      <c r="H139" s="24" t="n">
        <v>1</v>
      </c>
      <c r="I139" s="24" t="n">
        <v>46</v>
      </c>
      <c r="J139" s="24" t="n">
        <v>0</v>
      </c>
      <c r="K139" s="24" t="n">
        <v>0</v>
      </c>
      <c r="L139" s="24" t="n">
        <v>0</v>
      </c>
      <c r="M139" s="24"/>
      <c r="N139" s="6" t="s">
        <f>=I139+J139+K139+L139</f>
      </c>
      <c r="O139" s="22"/>
    </row>
    <row collapsed="false" customFormat="false" customHeight="false" hidden="false" ht="12.1" outlineLevel="0" r="140">
      <c r="A140" s="25" t="n">
        <v>44200</v>
      </c>
      <c r="B140" s="26" t="s">
        <v>276</v>
      </c>
      <c r="C140" s="26" t="s">
        <v>322</v>
      </c>
      <c r="D140" s="26" t="s">
        <v>276</v>
      </c>
      <c r="E140" s="26" t="s">
        <v>276</v>
      </c>
      <c r="F140" s="26" t="s">
        <v>19</v>
      </c>
      <c r="G140" s="27" t="n">
        <v>1</v>
      </c>
      <c r="H140" s="28" t="n">
        <v>-1</v>
      </c>
      <c r="I140" s="28" t="n">
        <v>-52</v>
      </c>
      <c r="J140" s="28" t="n">
        <v>0</v>
      </c>
      <c r="K140" s="28" t="n">
        <v>0</v>
      </c>
      <c r="L140" s="28" t="n">
        <v>0</v>
      </c>
      <c r="M140" s="28"/>
      <c r="N140" s="6" t="s">
        <f>=I140+J140+K140+L140</f>
      </c>
      <c r="O140" s="26"/>
    </row>
    <row collapsed="false" customFormat="false" customHeight="false" hidden="false" ht="12.1" outlineLevel="0" r="141">
      <c r="A141" s="25" t="n">
        <v>44210.624560185</v>
      </c>
      <c r="B141" s="26" t="s">
        <v>276</v>
      </c>
      <c r="C141" s="26" t="s">
        <v>277</v>
      </c>
      <c r="D141" s="26" t="s">
        <v>276</v>
      </c>
      <c r="E141" s="26" t="s">
        <v>276</v>
      </c>
      <c r="F141" s="26" t="s">
        <v>19</v>
      </c>
      <c r="G141" s="27" t="n">
        <v>1</v>
      </c>
      <c r="H141" s="28" t="n">
        <v>-1</v>
      </c>
      <c r="I141" s="28" t="n">
        <v>-32</v>
      </c>
      <c r="J141" s="28" t="n">
        <v>0</v>
      </c>
      <c r="K141" s="28" t="n">
        <v>0</v>
      </c>
      <c r="L141" s="28" t="n">
        <v>0</v>
      </c>
      <c r="M141" s="28"/>
      <c r="N141" s="6" t="s">
        <f>=I141+J141+K141+L141</f>
      </c>
      <c r="O141" s="26"/>
    </row>
    <row collapsed="false" customFormat="false" customHeight="false" hidden="false" ht="12.1" outlineLevel="0" r="142">
      <c r="A142" s="21" t="n">
        <v>44210.624560185</v>
      </c>
      <c r="B142" s="22" t="s">
        <v>274</v>
      </c>
      <c r="C142" s="22" t="s">
        <v>278</v>
      </c>
      <c r="D142" s="22" t="s">
        <v>274</v>
      </c>
      <c r="E142" s="22" t="s">
        <v>274</v>
      </c>
      <c r="F142" s="22" t="s">
        <v>19</v>
      </c>
      <c r="G142" s="23" t="n">
        <v>1</v>
      </c>
      <c r="H142" s="24" t="n">
        <v>1</v>
      </c>
      <c r="I142" s="24" t="n">
        <v>245.31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2"/>
    </row>
    <row collapsed="false" customFormat="false" customHeight="false" hidden="false" ht="12.1" outlineLevel="0" r="143">
      <c r="A143" s="21" t="n">
        <v>44217.825069444</v>
      </c>
      <c r="B143" s="22" t="s">
        <v>274</v>
      </c>
      <c r="C143" s="22" t="s">
        <v>299</v>
      </c>
      <c r="D143" s="22" t="s">
        <v>274</v>
      </c>
      <c r="E143" s="22" t="s">
        <v>274</v>
      </c>
      <c r="F143" s="22" t="s">
        <v>23</v>
      </c>
      <c r="G143" s="23" t="n">
        <v>1</v>
      </c>
      <c r="H143" s="24" t="n">
        <v>1</v>
      </c>
      <c r="I143" s="24" t="n">
        <v>0.38</v>
      </c>
      <c r="J143" s="24" t="n">
        <v>0</v>
      </c>
      <c r="K143" s="24" t="n">
        <v>0</v>
      </c>
      <c r="L143" s="24" t="n">
        <v>0</v>
      </c>
      <c r="M143" s="6" t="s">
        <f>=I143+J143+K143+L143</f>
      </c>
      <c r="N143" s="24"/>
      <c r="O143" s="22"/>
    </row>
    <row collapsed="false" customFormat="false" customHeight="false" hidden="false" ht="12.1" outlineLevel="0" r="144">
      <c r="A144" s="21" t="n">
        <v>44231.605219907</v>
      </c>
      <c r="B144" s="22" t="s">
        <v>274</v>
      </c>
      <c r="C144" s="22" t="s">
        <v>307</v>
      </c>
      <c r="D144" s="22" t="s">
        <v>274</v>
      </c>
      <c r="E144" s="22" t="s">
        <v>274</v>
      </c>
      <c r="F144" s="22" t="s">
        <v>23</v>
      </c>
      <c r="G144" s="23" t="n">
        <v>1</v>
      </c>
      <c r="H144" s="24" t="n">
        <v>1</v>
      </c>
      <c r="I144" s="24" t="n">
        <v>1.87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4"/>
      <c r="O144" s="22"/>
    </row>
    <row collapsed="false" customFormat="false" customHeight="false" hidden="false" ht="12.1" outlineLevel="0" r="145">
      <c r="A145" s="21" t="n">
        <v>44232.086990741</v>
      </c>
      <c r="B145" s="22" t="s">
        <v>274</v>
      </c>
      <c r="C145" s="22" t="s">
        <v>306</v>
      </c>
      <c r="D145" s="22" t="s">
        <v>274</v>
      </c>
      <c r="E145" s="22" t="s">
        <v>274</v>
      </c>
      <c r="F145" s="22" t="s">
        <v>23</v>
      </c>
      <c r="G145" s="23" t="n">
        <v>1</v>
      </c>
      <c r="H145" s="24" t="n">
        <v>1</v>
      </c>
      <c r="I145" s="24" t="n">
        <v>0.81</v>
      </c>
      <c r="J145" s="24" t="n">
        <v>0</v>
      </c>
      <c r="K145" s="24" t="n">
        <v>0</v>
      </c>
      <c r="L145" s="24" t="n">
        <v>0</v>
      </c>
      <c r="M145" s="6" t="s">
        <f>=I145+J145+K145+L145</f>
      </c>
      <c r="N145" s="24"/>
      <c r="O145" s="22"/>
    </row>
    <row collapsed="false" customFormat="false" customHeight="false" hidden="false" ht="12.1" outlineLevel="0" r="146">
      <c r="A146" s="21" t="n">
        <v>44252.597465278</v>
      </c>
      <c r="B146" s="22" t="s">
        <v>263</v>
      </c>
      <c r="C146" s="22" t="s">
        <v>91</v>
      </c>
      <c r="D146" s="22" t="s">
        <v>263</v>
      </c>
      <c r="E146" s="22" t="s">
        <v>263</v>
      </c>
      <c r="F146" s="22" t="s">
        <v>23</v>
      </c>
      <c r="G146" s="23" t="n">
        <v>1</v>
      </c>
      <c r="H146" s="24" t="n">
        <v>1</v>
      </c>
      <c r="I146" s="24" t="n">
        <v>60.89</v>
      </c>
      <c r="J146" s="24" t="n">
        <v>0</v>
      </c>
      <c r="K146" s="24" t="n">
        <v>0</v>
      </c>
      <c r="L146" s="24" t="n">
        <v>0</v>
      </c>
      <c r="M146" s="6" t="s">
        <f>=I146+J146+K146+L146</f>
      </c>
      <c r="N146" s="24"/>
      <c r="O146" s="22"/>
    </row>
    <row collapsed="false" customFormat="false" customHeight="false" hidden="false" ht="12.1" outlineLevel="0" r="147">
      <c r="A147" s="20" t="n">
        <v>44252.608611111</v>
      </c>
      <c r="B147" s="16" t="s">
        <v>229</v>
      </c>
      <c r="C147" s="16" t="s">
        <v>323</v>
      </c>
      <c r="D147" s="16" t="s">
        <v>209</v>
      </c>
      <c r="E147" s="16" t="s">
        <v>17</v>
      </c>
      <c r="F147" s="16" t="s">
        <v>23</v>
      </c>
      <c r="G147" s="7" t="n">
        <v>1</v>
      </c>
      <c r="H147" s="6" t="n">
        <v>60.7</v>
      </c>
      <c r="I147" s="6" t="n">
        <v>-60.7</v>
      </c>
      <c r="J147" s="6" t="n">
        <v>0</v>
      </c>
      <c r="K147" s="6" t="n">
        <v>-0.18</v>
      </c>
      <c r="L147" s="6" t="n">
        <v>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9" t="n">
        <v>44252.683541667</v>
      </c>
      <c r="B148" s="30" t="s">
        <v>216</v>
      </c>
      <c r="C148" s="30" t="s">
        <v>270</v>
      </c>
      <c r="D148" s="30" t="s">
        <v>211</v>
      </c>
      <c r="E148" s="30" t="s">
        <v>17</v>
      </c>
      <c r="F148" s="30" t="s">
        <v>19</v>
      </c>
      <c r="G148" s="31" t="n">
        <v>-1</v>
      </c>
      <c r="H148" s="32" t="n">
        <v>4903.5</v>
      </c>
      <c r="I148" s="32" t="n">
        <v>4903.5</v>
      </c>
      <c r="J148" s="32" t="n">
        <v>0</v>
      </c>
      <c r="K148" s="32" t="n">
        <v>-14.71</v>
      </c>
      <c r="L148" s="32" t="n">
        <v>0</v>
      </c>
      <c r="M148" s="32"/>
      <c r="N148" s="6" t="s">
        <f>=I148+J148+K148+L148</f>
      </c>
      <c r="O148" s="30"/>
    </row>
    <row collapsed="false" customFormat="false" customHeight="false" hidden="false" ht="12.1" outlineLevel="0" r="149">
      <c r="A149" s="20" t="n">
        <v>44252.825601852</v>
      </c>
      <c r="B149" s="16" t="s">
        <v>230</v>
      </c>
      <c r="C149" s="16" t="s">
        <v>324</v>
      </c>
      <c r="D149" s="16" t="s">
        <v>209</v>
      </c>
      <c r="E149" s="16" t="s">
        <v>17</v>
      </c>
      <c r="F149" s="16" t="s">
        <v>23</v>
      </c>
      <c r="G149" s="7" t="n">
        <v>1</v>
      </c>
      <c r="H149" s="6" t="n">
        <v>4.1</v>
      </c>
      <c r="I149" s="6" t="n">
        <v>-4.1</v>
      </c>
      <c r="J149" s="6" t="n">
        <v>0</v>
      </c>
      <c r="K149" s="6" t="n">
        <v>-0.01</v>
      </c>
      <c r="L149" s="6" t="n">
        <v>0</v>
      </c>
      <c r="M149" s="6" t="s">
        <f>=I149+J149+K149+L149</f>
      </c>
      <c r="N149" s="6"/>
      <c r="O149" s="16"/>
    </row>
    <row collapsed="false" customFormat="false" customHeight="false" hidden="false" ht="12.1" outlineLevel="0" r="150">
      <c r="A150" s="20" t="n">
        <v>44252.825601852</v>
      </c>
      <c r="B150" s="16" t="s">
        <v>230</v>
      </c>
      <c r="C150" s="16" t="s">
        <v>324</v>
      </c>
      <c r="D150" s="16" t="s">
        <v>209</v>
      </c>
      <c r="E150" s="16" t="s">
        <v>17</v>
      </c>
      <c r="F150" s="16" t="s">
        <v>23</v>
      </c>
      <c r="G150" s="7" t="n">
        <v>1</v>
      </c>
      <c r="H150" s="6" t="n">
        <v>4.1</v>
      </c>
      <c r="I150" s="6" t="n">
        <v>-4.1</v>
      </c>
      <c r="J150" s="6" t="n">
        <v>0</v>
      </c>
      <c r="K150" s="6" t="n">
        <v>-0.01</v>
      </c>
      <c r="L150" s="6" t="n">
        <v>0</v>
      </c>
      <c r="M150" s="6" t="s">
        <f>=I150+J150+K150+L150</f>
      </c>
      <c r="N150" s="6"/>
      <c r="O150" s="16"/>
    </row>
    <row collapsed="false" customFormat="false" customHeight="false" hidden="false" ht="12.1" outlineLevel="0" r="151">
      <c r="A151" s="20" t="n">
        <v>44252.825601852</v>
      </c>
      <c r="B151" s="16" t="s">
        <v>230</v>
      </c>
      <c r="C151" s="16" t="s">
        <v>324</v>
      </c>
      <c r="D151" s="16" t="s">
        <v>209</v>
      </c>
      <c r="E151" s="16" t="s">
        <v>17</v>
      </c>
      <c r="F151" s="16" t="s">
        <v>23</v>
      </c>
      <c r="G151" s="7" t="n">
        <v>2</v>
      </c>
      <c r="H151" s="6" t="n">
        <v>4.1</v>
      </c>
      <c r="I151" s="6" t="n">
        <v>-8.2</v>
      </c>
      <c r="J151" s="6" t="n">
        <v>0</v>
      </c>
      <c r="K151" s="6" t="n">
        <v>-0.02</v>
      </c>
      <c r="L151" s="6" t="n">
        <v>0</v>
      </c>
      <c r="M151" s="6" t="s">
        <f>=I151+J151+K151+L151</f>
      </c>
      <c r="N151" s="6"/>
      <c r="O151" s="16"/>
    </row>
    <row collapsed="false" customFormat="false" customHeight="false" hidden="false" ht="12.1" outlineLevel="0" r="152">
      <c r="A152" s="29" t="n">
        <v>44256.29755787</v>
      </c>
      <c r="B152" s="30" t="s">
        <v>221</v>
      </c>
      <c r="C152" s="30" t="s">
        <v>288</v>
      </c>
      <c r="D152" s="30" t="s">
        <v>211</v>
      </c>
      <c r="E152" s="30" t="s">
        <v>17</v>
      </c>
      <c r="F152" s="30" t="s">
        <v>23</v>
      </c>
      <c r="G152" s="31" t="n">
        <v>-2</v>
      </c>
      <c r="H152" s="32" t="n">
        <v>32.9</v>
      </c>
      <c r="I152" s="32" t="n">
        <v>65.8</v>
      </c>
      <c r="J152" s="32" t="n">
        <v>0</v>
      </c>
      <c r="K152" s="32" t="n">
        <v>-0.2</v>
      </c>
      <c r="L152" s="32" t="n">
        <v>0</v>
      </c>
      <c r="M152" s="6" t="s">
        <f>=I152+J152+K152+L152</f>
      </c>
      <c r="N152" s="32"/>
      <c r="O152" s="30"/>
    </row>
    <row collapsed="false" customFormat="false" customHeight="false" hidden="false" ht="12.1" outlineLevel="0" r="153">
      <c r="A153" s="20" t="n">
        <v>44256.451990741</v>
      </c>
      <c r="B153" s="16" t="s">
        <v>46</v>
      </c>
      <c r="C153" s="16" t="s">
        <v>47</v>
      </c>
      <c r="D153" s="16" t="s">
        <v>209</v>
      </c>
      <c r="E153" s="16" t="s">
        <v>17</v>
      </c>
      <c r="F153" s="16" t="s">
        <v>23</v>
      </c>
      <c r="G153" s="7" t="n">
        <v>1</v>
      </c>
      <c r="H153" s="6" t="n">
        <v>24.15</v>
      </c>
      <c r="I153" s="6" t="n">
        <v>-24.15</v>
      </c>
      <c r="J153" s="6" t="n">
        <v>0</v>
      </c>
      <c r="K153" s="6" t="n">
        <v>-0.07</v>
      </c>
      <c r="L153" s="6" t="n">
        <v>0</v>
      </c>
      <c r="M153" s="6" t="s">
        <f>=I153+J153+K153+L153</f>
      </c>
      <c r="N153" s="6"/>
      <c r="O153" s="16"/>
    </row>
    <row collapsed="false" customFormat="false" customHeight="false" hidden="false" ht="12.1" outlineLevel="0" r="154">
      <c r="A154" s="20" t="n">
        <v>44256.452060185</v>
      </c>
      <c r="B154" s="16" t="s">
        <v>46</v>
      </c>
      <c r="C154" s="16" t="s">
        <v>47</v>
      </c>
      <c r="D154" s="16" t="s">
        <v>209</v>
      </c>
      <c r="E154" s="16" t="s">
        <v>17</v>
      </c>
      <c r="F154" s="16" t="s">
        <v>23</v>
      </c>
      <c r="G154" s="7" t="n">
        <v>1</v>
      </c>
      <c r="H154" s="6" t="n">
        <v>24.15</v>
      </c>
      <c r="I154" s="6" t="n">
        <v>-24.15</v>
      </c>
      <c r="J154" s="6" t="n">
        <v>0</v>
      </c>
      <c r="K154" s="6" t="n">
        <v>-0.07</v>
      </c>
      <c r="L154" s="6" t="n">
        <v>0</v>
      </c>
      <c r="M154" s="6" t="s">
        <f>=I154+J154+K154+L154</f>
      </c>
      <c r="N154" s="6"/>
      <c r="O154" s="16"/>
    </row>
    <row collapsed="false" customFormat="false" customHeight="false" hidden="false" ht="12.1" outlineLevel="0" r="155">
      <c r="A155" s="20" t="n">
        <v>44256.460706019</v>
      </c>
      <c r="B155" s="16" t="s">
        <v>71</v>
      </c>
      <c r="C155" s="16" t="s">
        <v>72</v>
      </c>
      <c r="D155" s="16" t="s">
        <v>209</v>
      </c>
      <c r="E155" s="16" t="s">
        <v>17</v>
      </c>
      <c r="F155" s="16" t="s">
        <v>23</v>
      </c>
      <c r="G155" s="7" t="n">
        <v>1</v>
      </c>
      <c r="H155" s="6" t="n">
        <v>15.65</v>
      </c>
      <c r="I155" s="6" t="n">
        <v>-15.65</v>
      </c>
      <c r="J155" s="6" t="n">
        <v>0</v>
      </c>
      <c r="K155" s="6" t="n">
        <v>-0.05</v>
      </c>
      <c r="L155" s="6" t="n">
        <v>0</v>
      </c>
      <c r="M155" s="6" t="s">
        <f>=I155+J155+K155+L155</f>
      </c>
      <c r="N155" s="6"/>
      <c r="O155" s="16"/>
    </row>
    <row collapsed="false" customFormat="false" customHeight="false" hidden="false" ht="12.1" outlineLevel="0" r="156">
      <c r="A156" s="20" t="n">
        <v>44256.461203704</v>
      </c>
      <c r="B156" s="16" t="s">
        <v>71</v>
      </c>
      <c r="C156" s="16" t="s">
        <v>72</v>
      </c>
      <c r="D156" s="16" t="s">
        <v>209</v>
      </c>
      <c r="E156" s="16" t="s">
        <v>17</v>
      </c>
      <c r="F156" s="16" t="s">
        <v>23</v>
      </c>
      <c r="G156" s="7" t="n">
        <v>1</v>
      </c>
      <c r="H156" s="6" t="n">
        <v>15.65</v>
      </c>
      <c r="I156" s="6" t="n">
        <v>-15.65</v>
      </c>
      <c r="J156" s="6" t="n">
        <v>0</v>
      </c>
      <c r="K156" s="6" t="n">
        <v>-0.05</v>
      </c>
      <c r="L156" s="6" t="n">
        <v>0</v>
      </c>
      <c r="M156" s="6" t="s">
        <f>=I156+J156+K156+L156</f>
      </c>
      <c r="N156" s="6"/>
      <c r="O156" s="16"/>
    </row>
    <row collapsed="false" customFormat="false" customHeight="false" hidden="false" ht="12.1" outlineLevel="0" r="157">
      <c r="A157" s="20" t="n">
        <v>44256.461203704</v>
      </c>
      <c r="B157" s="16" t="s">
        <v>71</v>
      </c>
      <c r="C157" s="16" t="s">
        <v>72</v>
      </c>
      <c r="D157" s="16" t="s">
        <v>209</v>
      </c>
      <c r="E157" s="16" t="s">
        <v>17</v>
      </c>
      <c r="F157" s="16" t="s">
        <v>23</v>
      </c>
      <c r="G157" s="7" t="n">
        <v>1</v>
      </c>
      <c r="H157" s="6" t="n">
        <v>15.65</v>
      </c>
      <c r="I157" s="6" t="n">
        <v>-15.65</v>
      </c>
      <c r="J157" s="6" t="n">
        <v>0</v>
      </c>
      <c r="K157" s="6" t="n">
        <v>-0.05</v>
      </c>
      <c r="L157" s="6" t="n">
        <v>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9" t="n">
        <v>44256.465555556</v>
      </c>
      <c r="B158" s="30" t="s">
        <v>213</v>
      </c>
      <c r="C158" s="30" t="s">
        <v>262</v>
      </c>
      <c r="D158" s="30" t="s">
        <v>211</v>
      </c>
      <c r="E158" s="30" t="s">
        <v>17</v>
      </c>
      <c r="F158" s="30" t="s">
        <v>23</v>
      </c>
      <c r="G158" s="31" t="n">
        <v>-3</v>
      </c>
      <c r="H158" s="32" t="n">
        <v>11.82</v>
      </c>
      <c r="I158" s="32" t="n">
        <v>35.46</v>
      </c>
      <c r="J158" s="32" t="n">
        <v>0</v>
      </c>
      <c r="K158" s="32" t="n">
        <v>-0.11</v>
      </c>
      <c r="L158" s="32" t="n">
        <v>0</v>
      </c>
      <c r="M158" s="6" t="s">
        <f>=I158+J158+K158+L158</f>
      </c>
      <c r="N158" s="32"/>
      <c r="O158" s="30"/>
    </row>
    <row collapsed="false" customFormat="false" customHeight="false" hidden="false" ht="12.1" outlineLevel="0" r="159">
      <c r="A159" s="29" t="n">
        <v>44256.465555556</v>
      </c>
      <c r="B159" s="30" t="s">
        <v>213</v>
      </c>
      <c r="C159" s="30" t="s">
        <v>262</v>
      </c>
      <c r="D159" s="30" t="s">
        <v>211</v>
      </c>
      <c r="E159" s="30" t="s">
        <v>17</v>
      </c>
      <c r="F159" s="30" t="s">
        <v>23</v>
      </c>
      <c r="G159" s="31" t="n">
        <v>-3</v>
      </c>
      <c r="H159" s="32" t="n">
        <v>11.82</v>
      </c>
      <c r="I159" s="32" t="n">
        <v>35.46</v>
      </c>
      <c r="J159" s="32" t="n">
        <v>0</v>
      </c>
      <c r="K159" s="32" t="n">
        <v>-0.11</v>
      </c>
      <c r="L159" s="32" t="n">
        <v>0</v>
      </c>
      <c r="M159" s="6" t="s">
        <f>=I159+J159+K159+L159</f>
      </c>
      <c r="N159" s="32"/>
      <c r="O159" s="30"/>
    </row>
    <row collapsed="false" customFormat="false" customHeight="false" hidden="false" ht="12.1" outlineLevel="0" r="160">
      <c r="A160" s="20" t="n">
        <v>44256.469988426</v>
      </c>
      <c r="B160" s="16" t="s">
        <v>230</v>
      </c>
      <c r="C160" s="16" t="s">
        <v>324</v>
      </c>
      <c r="D160" s="16" t="s">
        <v>209</v>
      </c>
      <c r="E160" s="16" t="s">
        <v>17</v>
      </c>
      <c r="F160" s="16" t="s">
        <v>23</v>
      </c>
      <c r="G160" s="7" t="n">
        <v>1</v>
      </c>
      <c r="H160" s="6" t="n">
        <v>4</v>
      </c>
      <c r="I160" s="6" t="n">
        <v>-4</v>
      </c>
      <c r="J160" s="6" t="n">
        <v>0</v>
      </c>
      <c r="K160" s="6" t="n">
        <v>-0.01</v>
      </c>
      <c r="L160" s="6" t="n">
        <v>0</v>
      </c>
      <c r="M160" s="6" t="s">
        <f>=I160+J160+K160+L160</f>
      </c>
      <c r="N160" s="6"/>
      <c r="O160" s="16"/>
    </row>
    <row collapsed="false" customFormat="false" customHeight="false" hidden="false" ht="12.1" outlineLevel="0" r="161">
      <c r="A161" s="20" t="n">
        <v>44256.471631944</v>
      </c>
      <c r="B161" s="16" t="s">
        <v>230</v>
      </c>
      <c r="C161" s="16" t="s">
        <v>324</v>
      </c>
      <c r="D161" s="16" t="s">
        <v>209</v>
      </c>
      <c r="E161" s="16" t="s">
        <v>17</v>
      </c>
      <c r="F161" s="16" t="s">
        <v>23</v>
      </c>
      <c r="G161" s="7" t="n">
        <v>1</v>
      </c>
      <c r="H161" s="6" t="n">
        <v>4</v>
      </c>
      <c r="I161" s="6" t="n">
        <v>-4</v>
      </c>
      <c r="J161" s="6" t="n">
        <v>0</v>
      </c>
      <c r="K161" s="6" t="n">
        <v>-0.01</v>
      </c>
      <c r="L161" s="6" t="n">
        <v>0</v>
      </c>
      <c r="M161" s="6" t="s">
        <f>=I161+J161+K161+L161</f>
      </c>
      <c r="N161" s="6"/>
      <c r="O161" s="16"/>
    </row>
    <row collapsed="false" customFormat="false" customHeight="false" hidden="false" ht="12.1" outlineLevel="0" r="162">
      <c r="A162" s="21" t="n">
        <v>44256.517951389</v>
      </c>
      <c r="B162" s="22" t="s">
        <v>263</v>
      </c>
      <c r="C162" s="22" t="s">
        <v>91</v>
      </c>
      <c r="D162" s="22" t="s">
        <v>263</v>
      </c>
      <c r="E162" s="22" t="s">
        <v>263</v>
      </c>
      <c r="F162" s="22" t="s">
        <v>23</v>
      </c>
      <c r="G162" s="23" t="n">
        <v>1</v>
      </c>
      <c r="H162" s="24" t="n">
        <v>1</v>
      </c>
      <c r="I162" s="24" t="n">
        <v>31.4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4"/>
      <c r="O162" s="22"/>
    </row>
    <row collapsed="false" customFormat="false" customHeight="false" hidden="false" ht="12.1" outlineLevel="0" r="163">
      <c r="A163" s="20" t="n">
        <v>44256.551886574</v>
      </c>
      <c r="B163" s="16" t="s">
        <v>49</v>
      </c>
      <c r="C163" s="16" t="s">
        <v>321</v>
      </c>
      <c r="D163" s="16" t="s">
        <v>209</v>
      </c>
      <c r="E163" s="16" t="s">
        <v>17</v>
      </c>
      <c r="F163" s="16" t="s">
        <v>19</v>
      </c>
      <c r="G163" s="7" t="n">
        <v>10</v>
      </c>
      <c r="H163" s="6" t="n">
        <v>38.5</v>
      </c>
      <c r="I163" s="6" t="n">
        <v>-385</v>
      </c>
      <c r="J163" s="6" t="n">
        <v>0</v>
      </c>
      <c r="K163" s="6" t="n">
        <v>-1.16</v>
      </c>
      <c r="L163" s="6" t="n">
        <v>0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20" t="n">
        <v>44258.729085648</v>
      </c>
      <c r="B164" s="16" t="s">
        <v>229</v>
      </c>
      <c r="C164" s="16" t="s">
        <v>323</v>
      </c>
      <c r="D164" s="16" t="s">
        <v>209</v>
      </c>
      <c r="E164" s="16" t="s">
        <v>17</v>
      </c>
      <c r="F164" s="16" t="s">
        <v>23</v>
      </c>
      <c r="G164" s="7" t="n">
        <v>1</v>
      </c>
      <c r="H164" s="6" t="n">
        <v>56.65</v>
      </c>
      <c r="I164" s="6" t="n">
        <v>-56.65</v>
      </c>
      <c r="J164" s="6" t="n">
        <v>0</v>
      </c>
      <c r="K164" s="6" t="n">
        <v>-0.17</v>
      </c>
      <c r="L164" s="6" t="n">
        <v>0</v>
      </c>
      <c r="M164" s="6" t="s">
        <f>=I164+J164+K164+L164</f>
      </c>
      <c r="N164" s="6"/>
      <c r="O164" s="16"/>
    </row>
    <row collapsed="false" customFormat="false" customHeight="false" hidden="false" ht="12.1" outlineLevel="0" r="165">
      <c r="A165" s="21" t="n">
        <v>44258.732291667</v>
      </c>
      <c r="B165" s="22" t="s">
        <v>263</v>
      </c>
      <c r="C165" s="22" t="s">
        <v>91</v>
      </c>
      <c r="D165" s="22" t="s">
        <v>263</v>
      </c>
      <c r="E165" s="22" t="s">
        <v>263</v>
      </c>
      <c r="F165" s="22" t="s">
        <v>23</v>
      </c>
      <c r="G165" s="23" t="n">
        <v>1</v>
      </c>
      <c r="H165" s="24" t="n">
        <v>1</v>
      </c>
      <c r="I165" s="24" t="n">
        <v>46.24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4"/>
      <c r="O165" s="22"/>
    </row>
    <row collapsed="false" customFormat="false" customHeight="false" hidden="false" ht="12.1" outlineLevel="0" r="166">
      <c r="A166" s="20" t="n">
        <v>44258.732337963</v>
      </c>
      <c r="B166" s="16" t="s">
        <v>46</v>
      </c>
      <c r="C166" s="16" t="s">
        <v>47</v>
      </c>
      <c r="D166" s="16" t="s">
        <v>209</v>
      </c>
      <c r="E166" s="16" t="s">
        <v>17</v>
      </c>
      <c r="F166" s="16" t="s">
        <v>23</v>
      </c>
      <c r="G166" s="7" t="n">
        <v>2</v>
      </c>
      <c r="H166" s="6" t="n">
        <v>23.05</v>
      </c>
      <c r="I166" s="6" t="n">
        <v>-46.1</v>
      </c>
      <c r="J166" s="6" t="n">
        <v>0</v>
      </c>
      <c r="K166" s="6" t="n">
        <v>-0.14</v>
      </c>
      <c r="L166" s="6" t="n">
        <v>0</v>
      </c>
      <c r="M166" s="6" t="s">
        <f>=I166+J166+K166+L166</f>
      </c>
      <c r="N166" s="6"/>
      <c r="O166" s="16"/>
    </row>
    <row collapsed="false" customFormat="false" customHeight="false" hidden="false" ht="12.1" outlineLevel="0" r="167">
      <c r="A167" s="21" t="n">
        <v>44258.73837963</v>
      </c>
      <c r="B167" s="22" t="s">
        <v>263</v>
      </c>
      <c r="C167" s="22" t="s">
        <v>91</v>
      </c>
      <c r="D167" s="22" t="s">
        <v>263</v>
      </c>
      <c r="E167" s="22" t="s">
        <v>263</v>
      </c>
      <c r="F167" s="22" t="s">
        <v>23</v>
      </c>
      <c r="G167" s="23" t="n">
        <v>1</v>
      </c>
      <c r="H167" s="24" t="n">
        <v>1</v>
      </c>
      <c r="I167" s="24" t="n">
        <v>42.28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4"/>
      <c r="O167" s="22"/>
    </row>
    <row collapsed="false" customFormat="false" customHeight="false" hidden="false" ht="12.1" outlineLevel="0" r="168">
      <c r="A168" s="20" t="n">
        <v>44258.740694444</v>
      </c>
      <c r="B168" s="16" t="s">
        <v>71</v>
      </c>
      <c r="C168" s="16" t="s">
        <v>72</v>
      </c>
      <c r="D168" s="16" t="s">
        <v>209</v>
      </c>
      <c r="E168" s="16" t="s">
        <v>17</v>
      </c>
      <c r="F168" s="16" t="s">
        <v>23</v>
      </c>
      <c r="G168" s="7" t="n">
        <v>3</v>
      </c>
      <c r="H168" s="6" t="n">
        <v>14.05</v>
      </c>
      <c r="I168" s="6" t="n">
        <v>-42.15</v>
      </c>
      <c r="J168" s="6" t="n">
        <v>0</v>
      </c>
      <c r="K168" s="6" t="n">
        <v>-0.13</v>
      </c>
      <c r="L168" s="6" t="n">
        <v>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0" t="n">
        <v>44258.932569444</v>
      </c>
      <c r="B169" s="16" t="s">
        <v>230</v>
      </c>
      <c r="C169" s="16" t="s">
        <v>324</v>
      </c>
      <c r="D169" s="16" t="s">
        <v>209</v>
      </c>
      <c r="E169" s="16" t="s">
        <v>17</v>
      </c>
      <c r="F169" s="16" t="s">
        <v>23</v>
      </c>
      <c r="G169" s="7" t="n">
        <v>2</v>
      </c>
      <c r="H169" s="6" t="n">
        <v>3.96</v>
      </c>
      <c r="I169" s="6" t="n">
        <v>-7.92</v>
      </c>
      <c r="J169" s="6" t="n">
        <v>0</v>
      </c>
      <c r="K169" s="6" t="n">
        <v>-0.02</v>
      </c>
      <c r="L169" s="6" t="n">
        <v>0</v>
      </c>
      <c r="M169" s="6" t="s">
        <f>=I169+J169+K169+L169</f>
      </c>
      <c r="N169" s="6"/>
      <c r="O169" s="16"/>
    </row>
    <row collapsed="false" customFormat="false" customHeight="false" hidden="false" ht="12.1" outlineLevel="0" r="170">
      <c r="A170" s="21" t="n">
        <v>44260.724386574</v>
      </c>
      <c r="B170" s="22" t="s">
        <v>274</v>
      </c>
      <c r="C170" s="22" t="s">
        <v>312</v>
      </c>
      <c r="D170" s="22" t="s">
        <v>274</v>
      </c>
      <c r="E170" s="22" t="s">
        <v>274</v>
      </c>
      <c r="F170" s="22" t="s">
        <v>23</v>
      </c>
      <c r="G170" s="23" t="n">
        <v>1</v>
      </c>
      <c r="H170" s="24" t="n">
        <v>1</v>
      </c>
      <c r="I170" s="24" t="n">
        <v>0.94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4"/>
      <c r="O170" s="22"/>
    </row>
    <row collapsed="false" customFormat="false" customHeight="false" hidden="false" ht="12.1" outlineLevel="0" r="171">
      <c r="A171" s="29" t="n">
        <v>44264.496770833</v>
      </c>
      <c r="B171" s="30" t="s">
        <v>220</v>
      </c>
      <c r="C171" s="30" t="s">
        <v>286</v>
      </c>
      <c r="D171" s="30" t="s">
        <v>211</v>
      </c>
      <c r="E171" s="30" t="s">
        <v>17</v>
      </c>
      <c r="F171" s="30" t="s">
        <v>19</v>
      </c>
      <c r="G171" s="31" t="n">
        <v>-1</v>
      </c>
      <c r="H171" s="32" t="n">
        <v>6305</v>
      </c>
      <c r="I171" s="32" t="n">
        <v>6305</v>
      </c>
      <c r="J171" s="32" t="n">
        <v>0</v>
      </c>
      <c r="K171" s="32" t="n">
        <v>-18.92</v>
      </c>
      <c r="L171" s="32" t="n">
        <v>0</v>
      </c>
      <c r="M171" s="32"/>
      <c r="N171" s="6" t="s">
        <f>=I171+J171+K171+L171</f>
      </c>
      <c r="O171" s="30"/>
    </row>
    <row collapsed="false" customFormat="false" customHeight="false" hidden="false" ht="12.1" outlineLevel="0" r="172">
      <c r="A172" s="29" t="n">
        <v>44265.507881944</v>
      </c>
      <c r="B172" s="30" t="s">
        <v>217</v>
      </c>
      <c r="C172" s="30" t="s">
        <v>272</v>
      </c>
      <c r="D172" s="30" t="s">
        <v>211</v>
      </c>
      <c r="E172" s="30" t="s">
        <v>17</v>
      </c>
      <c r="F172" s="30" t="s">
        <v>19</v>
      </c>
      <c r="G172" s="31" t="n">
        <v>-2</v>
      </c>
      <c r="H172" s="32" t="n">
        <v>611</v>
      </c>
      <c r="I172" s="32" t="n">
        <v>1222</v>
      </c>
      <c r="J172" s="32" t="n">
        <v>0</v>
      </c>
      <c r="K172" s="32" t="n">
        <v>-3.67</v>
      </c>
      <c r="L172" s="32" t="n">
        <v>0</v>
      </c>
      <c r="M172" s="32"/>
      <c r="N172" s="6" t="s">
        <f>=I172+J172+K172+L172</f>
      </c>
      <c r="O172" s="30"/>
    </row>
    <row collapsed="false" customFormat="false" customHeight="false" hidden="false" ht="12.1" outlineLevel="0" r="173">
      <c r="A173" s="21" t="n">
        <v>44265.61900463</v>
      </c>
      <c r="B173" s="22" t="s">
        <v>263</v>
      </c>
      <c r="C173" s="22" t="s">
        <v>91</v>
      </c>
      <c r="D173" s="22" t="s">
        <v>263</v>
      </c>
      <c r="E173" s="22" t="s">
        <v>263</v>
      </c>
      <c r="F173" s="22" t="s">
        <v>23</v>
      </c>
      <c r="G173" s="23" t="n">
        <v>1</v>
      </c>
      <c r="H173" s="24" t="n">
        <v>1</v>
      </c>
      <c r="I173" s="24" t="n">
        <v>22.39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4"/>
      <c r="O173" s="22"/>
    </row>
    <row collapsed="false" customFormat="false" customHeight="false" hidden="false" ht="12.1" outlineLevel="0" r="174">
      <c r="A174" s="20" t="n">
        <v>44265.620023148</v>
      </c>
      <c r="B174" s="16" t="s">
        <v>46</v>
      </c>
      <c r="C174" s="16" t="s">
        <v>47</v>
      </c>
      <c r="D174" s="16" t="s">
        <v>209</v>
      </c>
      <c r="E174" s="16" t="s">
        <v>17</v>
      </c>
      <c r="F174" s="16" t="s">
        <v>23</v>
      </c>
      <c r="G174" s="7" t="n">
        <v>1</v>
      </c>
      <c r="H174" s="6" t="n">
        <v>22.32</v>
      </c>
      <c r="I174" s="6" t="n">
        <v>-22.32</v>
      </c>
      <c r="J174" s="6" t="n">
        <v>0</v>
      </c>
      <c r="K174" s="6" t="n">
        <v>-0.07</v>
      </c>
      <c r="L174" s="6" t="n">
        <v>0</v>
      </c>
      <c r="M174" s="6" t="s">
        <f>=I174+J174+K174+L174</f>
      </c>
      <c r="N174" s="6"/>
      <c r="O174" s="16"/>
    </row>
    <row collapsed="false" customFormat="false" customHeight="false" hidden="false" ht="12.1" outlineLevel="0" r="175">
      <c r="A175" s="20" t="n">
        <v>44265.73712963</v>
      </c>
      <c r="B175" s="16" t="s">
        <v>54</v>
      </c>
      <c r="C175" s="16" t="s">
        <v>283</v>
      </c>
      <c r="D175" s="16" t="s">
        <v>209</v>
      </c>
      <c r="E175" s="16" t="s">
        <v>17</v>
      </c>
      <c r="F175" s="16" t="s">
        <v>19</v>
      </c>
      <c r="G175" s="7" t="n">
        <v>10</v>
      </c>
      <c r="H175" s="6" t="n">
        <v>315.55</v>
      </c>
      <c r="I175" s="6" t="n">
        <v>-3155.5</v>
      </c>
      <c r="J175" s="6" t="n">
        <v>0</v>
      </c>
      <c r="K175" s="6" t="n">
        <v>-9.47</v>
      </c>
      <c r="L175" s="6" t="n">
        <v>0</v>
      </c>
      <c r="M175" s="6"/>
      <c r="N175" s="6" t="s">
        <f>=I175+J175+K175+L175</f>
      </c>
      <c r="O175" s="16"/>
    </row>
    <row collapsed="false" customFormat="false" customHeight="false" hidden="false" ht="12.1" outlineLevel="0" r="176">
      <c r="A176" s="20" t="n">
        <v>44266.602881944</v>
      </c>
      <c r="B176" s="16" t="s">
        <v>34</v>
      </c>
      <c r="C176" s="16" t="s">
        <v>325</v>
      </c>
      <c r="D176" s="16" t="s">
        <v>209</v>
      </c>
      <c r="E176" s="16" t="s">
        <v>17</v>
      </c>
      <c r="F176" s="16" t="s">
        <v>19</v>
      </c>
      <c r="G176" s="7" t="n">
        <v>1</v>
      </c>
      <c r="H176" s="6" t="n">
        <v>3725</v>
      </c>
      <c r="I176" s="6" t="n">
        <v>-3725</v>
      </c>
      <c r="J176" s="6" t="n">
        <v>0</v>
      </c>
      <c r="K176" s="6" t="n">
        <v>-11.18</v>
      </c>
      <c r="L176" s="6" t="n">
        <v>0</v>
      </c>
      <c r="M176" s="6"/>
      <c r="N176" s="6" t="s">
        <f>=I176+J176+K176+L176</f>
      </c>
      <c r="O176" s="16"/>
    </row>
    <row collapsed="false" customFormat="false" customHeight="false" hidden="false" ht="12.1" outlineLevel="0" r="177">
      <c r="A177" s="29" t="n">
        <v>44270.472025463</v>
      </c>
      <c r="B177" s="30" t="s">
        <v>218</v>
      </c>
      <c r="C177" s="30" t="s">
        <v>273</v>
      </c>
      <c r="D177" s="30" t="s">
        <v>211</v>
      </c>
      <c r="E177" s="30" t="s">
        <v>17</v>
      </c>
      <c r="F177" s="30" t="s">
        <v>19</v>
      </c>
      <c r="G177" s="31" t="n">
        <v>-3</v>
      </c>
      <c r="H177" s="32" t="n">
        <v>580</v>
      </c>
      <c r="I177" s="32" t="n">
        <v>1740</v>
      </c>
      <c r="J177" s="32" t="n">
        <v>0</v>
      </c>
      <c r="K177" s="32" t="n">
        <v>-5.22</v>
      </c>
      <c r="L177" s="32" t="n">
        <v>0</v>
      </c>
      <c r="M177" s="32"/>
      <c r="N177" s="6" t="s">
        <f>=I177+J177+K177+L177</f>
      </c>
      <c r="O177" s="30"/>
    </row>
    <row collapsed="false" customFormat="false" customHeight="false" hidden="false" ht="12.1" outlineLevel="0" r="178">
      <c r="A178" s="20" t="n">
        <v>44270.642662037</v>
      </c>
      <c r="B178" s="16" t="s">
        <v>65</v>
      </c>
      <c r="C178" s="16" t="s">
        <v>284</v>
      </c>
      <c r="D178" s="16" t="s">
        <v>209</v>
      </c>
      <c r="E178" s="16" t="s">
        <v>17</v>
      </c>
      <c r="F178" s="16" t="s">
        <v>19</v>
      </c>
      <c r="G178" s="7" t="n">
        <v>10</v>
      </c>
      <c r="H178" s="6" t="n">
        <v>218.22</v>
      </c>
      <c r="I178" s="6" t="n">
        <v>-2182.2</v>
      </c>
      <c r="J178" s="6" t="n">
        <v>0</v>
      </c>
      <c r="K178" s="6" t="n">
        <v>-6.55</v>
      </c>
      <c r="L178" s="6" t="n">
        <v>0</v>
      </c>
      <c r="M178" s="6"/>
      <c r="N178" s="6" t="s">
        <f>=I178+J178+K178+L178</f>
      </c>
      <c r="O178" s="16"/>
    </row>
    <row collapsed="false" customFormat="false" customHeight="false" hidden="false" ht="12.1" outlineLevel="0" r="179">
      <c r="A179" s="20" t="n">
        <v>44272.643634259</v>
      </c>
      <c r="B179" s="16" t="s">
        <v>28</v>
      </c>
      <c r="C179" s="16" t="s">
        <v>271</v>
      </c>
      <c r="D179" s="16" t="s">
        <v>209</v>
      </c>
      <c r="E179" s="16" t="s">
        <v>17</v>
      </c>
      <c r="F179" s="16" t="s">
        <v>19</v>
      </c>
      <c r="G179" s="7" t="n">
        <v>10</v>
      </c>
      <c r="H179" s="6" t="n">
        <v>282.4</v>
      </c>
      <c r="I179" s="6" t="n">
        <v>-2824</v>
      </c>
      <c r="J179" s="6" t="n">
        <v>0</v>
      </c>
      <c r="K179" s="6" t="n">
        <v>-8.47</v>
      </c>
      <c r="L179" s="6" t="n">
        <v>0</v>
      </c>
      <c r="M179" s="6"/>
      <c r="N179" s="6" t="s">
        <f>=I179+J179+K179+L179</f>
      </c>
      <c r="O179" s="16"/>
    </row>
    <row collapsed="false" customFormat="false" customHeight="false" hidden="false" ht="12.1" outlineLevel="0" r="180">
      <c r="A180" s="20" t="n">
        <v>44272.696412037</v>
      </c>
      <c r="B180" s="16" t="s">
        <v>25</v>
      </c>
      <c r="C180" s="16" t="s">
        <v>264</v>
      </c>
      <c r="D180" s="16" t="s">
        <v>209</v>
      </c>
      <c r="E180" s="16" t="s">
        <v>17</v>
      </c>
      <c r="F180" s="16" t="s">
        <v>19</v>
      </c>
      <c r="G180" s="7" t="n">
        <v>10</v>
      </c>
      <c r="H180" s="6" t="n">
        <v>257.59</v>
      </c>
      <c r="I180" s="6" t="n">
        <v>-2575.9</v>
      </c>
      <c r="J180" s="6" t="n">
        <v>0</v>
      </c>
      <c r="K180" s="6" t="n">
        <v>-7.73</v>
      </c>
      <c r="L180" s="6" t="n">
        <v>0</v>
      </c>
      <c r="M180" s="6"/>
      <c r="N180" s="6" t="s">
        <f>=I180+J180+K180+L180</f>
      </c>
      <c r="O180" s="16"/>
    </row>
    <row collapsed="false" customFormat="false" customHeight="false" hidden="false" ht="12.1" outlineLevel="0" r="181">
      <c r="A181" s="21" t="n">
        <v>44273.491840278</v>
      </c>
      <c r="B181" s="22" t="s">
        <v>263</v>
      </c>
      <c r="C181" s="22" t="s">
        <v>91</v>
      </c>
      <c r="D181" s="22" t="s">
        <v>263</v>
      </c>
      <c r="E181" s="22" t="s">
        <v>263</v>
      </c>
      <c r="F181" s="22" t="s">
        <v>19</v>
      </c>
      <c r="G181" s="23" t="n">
        <v>1</v>
      </c>
      <c r="H181" s="24" t="n">
        <v>1</v>
      </c>
      <c r="I181" s="24" t="n">
        <v>1491.47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/>
    </row>
    <row collapsed="false" customFormat="false" customHeight="false" hidden="false" ht="12.1" outlineLevel="0" r="182">
      <c r="A182" s="21" t="n">
        <v>44273.496261574</v>
      </c>
      <c r="B182" s="22" t="s">
        <v>263</v>
      </c>
      <c r="C182" s="22" t="s">
        <v>91</v>
      </c>
      <c r="D182" s="22" t="s">
        <v>263</v>
      </c>
      <c r="E182" s="22" t="s">
        <v>263</v>
      </c>
      <c r="F182" s="22" t="s">
        <v>19</v>
      </c>
      <c r="G182" s="23" t="n">
        <v>1</v>
      </c>
      <c r="H182" s="24" t="n">
        <v>1</v>
      </c>
      <c r="I182" s="24" t="n">
        <v>846.54</v>
      </c>
      <c r="J182" s="24" t="n">
        <v>0</v>
      </c>
      <c r="K182" s="24" t="n">
        <v>0</v>
      </c>
      <c r="L182" s="24" t="n">
        <v>0</v>
      </c>
      <c r="M182" s="24"/>
      <c r="N182" s="6" t="s">
        <f>=I182+J182+K182+L182</f>
      </c>
      <c r="O182" s="22"/>
    </row>
    <row collapsed="false" customFormat="false" customHeight="false" hidden="false" ht="12.1" outlineLevel="0" r="183">
      <c r="A183" s="21" t="n">
        <v>44273.553206019</v>
      </c>
      <c r="B183" s="22" t="s">
        <v>263</v>
      </c>
      <c r="C183" s="22" t="s">
        <v>91</v>
      </c>
      <c r="D183" s="22" t="s">
        <v>263</v>
      </c>
      <c r="E183" s="22" t="s">
        <v>263</v>
      </c>
      <c r="F183" s="22" t="s">
        <v>19</v>
      </c>
      <c r="G183" s="23" t="n">
        <v>1</v>
      </c>
      <c r="H183" s="24" t="n">
        <v>1</v>
      </c>
      <c r="I183" s="24" t="n">
        <v>848.54</v>
      </c>
      <c r="J183" s="24" t="n">
        <v>0</v>
      </c>
      <c r="K183" s="24" t="n">
        <v>0</v>
      </c>
      <c r="L183" s="24" t="n">
        <v>0</v>
      </c>
      <c r="M183" s="24"/>
      <c r="N183" s="6" t="s">
        <f>=I183+J183+K183+L183</f>
      </c>
      <c r="O183" s="22"/>
    </row>
    <row collapsed="false" customFormat="false" customHeight="false" hidden="false" ht="12.1" outlineLevel="0" r="184">
      <c r="A184" s="21" t="n">
        <v>44273.575300926</v>
      </c>
      <c r="B184" s="22" t="s">
        <v>263</v>
      </c>
      <c r="C184" s="22" t="s">
        <v>91</v>
      </c>
      <c r="D184" s="22" t="s">
        <v>263</v>
      </c>
      <c r="E184" s="22" t="s">
        <v>263</v>
      </c>
      <c r="F184" s="22" t="s">
        <v>19</v>
      </c>
      <c r="G184" s="23" t="n">
        <v>1</v>
      </c>
      <c r="H184" s="24" t="n">
        <v>1</v>
      </c>
      <c r="I184" s="24" t="n">
        <v>1494.47</v>
      </c>
      <c r="J184" s="24" t="n">
        <v>0</v>
      </c>
      <c r="K184" s="24" t="n">
        <v>0</v>
      </c>
      <c r="L184" s="24" t="n">
        <v>0</v>
      </c>
      <c r="M184" s="24"/>
      <c r="N184" s="6" t="s">
        <f>=I184+J184+K184+L184</f>
      </c>
      <c r="O184" s="22"/>
    </row>
    <row collapsed="false" customFormat="false" customHeight="false" hidden="false" ht="12.1" outlineLevel="0" r="185">
      <c r="A185" s="20" t="n">
        <v>44273.575798611</v>
      </c>
      <c r="B185" s="16" t="s">
        <v>231</v>
      </c>
      <c r="C185" s="16" t="s">
        <v>326</v>
      </c>
      <c r="D185" s="16" t="s">
        <v>209</v>
      </c>
      <c r="E185" s="16" t="s">
        <v>17</v>
      </c>
      <c r="F185" s="16" t="s">
        <v>19</v>
      </c>
      <c r="G185" s="7" t="n">
        <v>2</v>
      </c>
      <c r="H185" s="6" t="n">
        <v>745</v>
      </c>
      <c r="I185" s="6" t="n">
        <v>-1490</v>
      </c>
      <c r="J185" s="6" t="n">
        <v>0</v>
      </c>
      <c r="K185" s="6" t="n">
        <v>-4.47</v>
      </c>
      <c r="L185" s="6" t="n">
        <v>0</v>
      </c>
      <c r="M185" s="6"/>
      <c r="N185" s="6" t="s">
        <f>=I185+J185+K185+L185</f>
      </c>
      <c r="O185" s="16"/>
    </row>
    <row collapsed="false" customFormat="false" customHeight="false" hidden="false" ht="12.1" outlineLevel="0" r="186">
      <c r="A186" s="20" t="n">
        <v>44273.620486111</v>
      </c>
      <c r="B186" s="16" t="s">
        <v>63</v>
      </c>
      <c r="C186" s="16" t="s">
        <v>327</v>
      </c>
      <c r="D186" s="16" t="s">
        <v>209</v>
      </c>
      <c r="E186" s="16" t="s">
        <v>17</v>
      </c>
      <c r="F186" s="16" t="s">
        <v>19</v>
      </c>
      <c r="G186" s="7" t="n">
        <v>1</v>
      </c>
      <c r="H186" s="6" t="n">
        <v>847.4</v>
      </c>
      <c r="I186" s="6" t="n">
        <v>-847.4</v>
      </c>
      <c r="J186" s="6" t="n">
        <v>0</v>
      </c>
      <c r="K186" s="6" t="n">
        <v>-2.54</v>
      </c>
      <c r="L186" s="6" t="n">
        <v>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0" t="n">
        <v>44273.620578704</v>
      </c>
      <c r="B187" s="16" t="s">
        <v>25</v>
      </c>
      <c r="C187" s="16" t="s">
        <v>264</v>
      </c>
      <c r="D187" s="16" t="s">
        <v>209</v>
      </c>
      <c r="E187" s="16" t="s">
        <v>17</v>
      </c>
      <c r="F187" s="16" t="s">
        <v>19</v>
      </c>
      <c r="G187" s="7" t="n">
        <v>10</v>
      </c>
      <c r="H187" s="6" t="n">
        <v>257</v>
      </c>
      <c r="I187" s="6" t="n">
        <v>-2570</v>
      </c>
      <c r="J187" s="6" t="n">
        <v>0</v>
      </c>
      <c r="K187" s="6" t="n">
        <v>-7.71</v>
      </c>
      <c r="L187" s="6" t="n">
        <v>0</v>
      </c>
      <c r="M187" s="6"/>
      <c r="N187" s="6" t="s">
        <f>=I187+J187+K187+L187</f>
      </c>
      <c r="O187" s="16"/>
    </row>
    <row collapsed="false" customFormat="false" customHeight="false" hidden="false" ht="12.1" outlineLevel="0" r="188">
      <c r="A188" s="29" t="n">
        <v>44273.715381944</v>
      </c>
      <c r="B188" s="30" t="s">
        <v>223</v>
      </c>
      <c r="C188" s="30" t="s">
        <v>292</v>
      </c>
      <c r="D188" s="30" t="s">
        <v>211</v>
      </c>
      <c r="E188" s="30" t="s">
        <v>17</v>
      </c>
      <c r="F188" s="30" t="s">
        <v>23</v>
      </c>
      <c r="G188" s="31" t="n">
        <v>-1</v>
      </c>
      <c r="H188" s="32" t="n">
        <v>160</v>
      </c>
      <c r="I188" s="32" t="n">
        <v>160</v>
      </c>
      <c r="J188" s="32" t="n">
        <v>0</v>
      </c>
      <c r="K188" s="32" t="n">
        <v>-0.48</v>
      </c>
      <c r="L188" s="32" t="n">
        <v>0</v>
      </c>
      <c r="M188" s="6" t="s">
        <f>=I188+J188+K188+L188</f>
      </c>
      <c r="N188" s="32"/>
      <c r="O188" s="30"/>
    </row>
    <row collapsed="false" customFormat="false" customHeight="false" hidden="false" ht="12.1" outlineLevel="0" r="189">
      <c r="A189" s="29" t="n">
        <v>44274.462164352</v>
      </c>
      <c r="B189" s="30" t="s">
        <v>227</v>
      </c>
      <c r="C189" s="30" t="s">
        <v>310</v>
      </c>
      <c r="D189" s="30" t="s">
        <v>211</v>
      </c>
      <c r="E189" s="30" t="s">
        <v>77</v>
      </c>
      <c r="F189" s="30" t="s">
        <v>19</v>
      </c>
      <c r="G189" s="31" t="n">
        <v>-1</v>
      </c>
      <c r="H189" s="32" t="n">
        <v>4155</v>
      </c>
      <c r="I189" s="32" t="n">
        <v>4155</v>
      </c>
      <c r="J189" s="32" t="n">
        <v>0</v>
      </c>
      <c r="K189" s="32" t="n">
        <v>-12.47</v>
      </c>
      <c r="L189" s="32" t="n">
        <v>0</v>
      </c>
      <c r="M189" s="32"/>
      <c r="N189" s="6" t="s">
        <f>=I189+J189+K189+L189</f>
      </c>
      <c r="O189" s="30"/>
    </row>
    <row collapsed="false" customFormat="false" customHeight="false" hidden="false" ht="12.1" outlineLevel="0" r="190">
      <c r="A190" s="29" t="n">
        <v>44274.46337963</v>
      </c>
      <c r="B190" s="30" t="s">
        <v>226</v>
      </c>
      <c r="C190" s="30" t="s">
        <v>309</v>
      </c>
      <c r="D190" s="30" t="s">
        <v>211</v>
      </c>
      <c r="E190" s="30" t="s">
        <v>77</v>
      </c>
      <c r="F190" s="30" t="s">
        <v>19</v>
      </c>
      <c r="G190" s="31" t="n">
        <v>-1</v>
      </c>
      <c r="H190" s="32" t="n">
        <v>9674</v>
      </c>
      <c r="I190" s="32" t="n">
        <v>9674</v>
      </c>
      <c r="J190" s="32" t="n">
        <v>0</v>
      </c>
      <c r="K190" s="32" t="n">
        <v>-29.02</v>
      </c>
      <c r="L190" s="32" t="n">
        <v>0</v>
      </c>
      <c r="M190" s="32"/>
      <c r="N190" s="6" t="s">
        <f>=I190+J190+K190+L190</f>
      </c>
      <c r="O190" s="30"/>
    </row>
    <row collapsed="false" customFormat="false" customHeight="false" hidden="false" ht="12.1" outlineLevel="0" r="191">
      <c r="A191" s="20" t="n">
        <v>44279.431157407</v>
      </c>
      <c r="B191" s="16" t="s">
        <v>40</v>
      </c>
      <c r="C191" s="16" t="s">
        <v>328</v>
      </c>
      <c r="D191" s="16" t="s">
        <v>209</v>
      </c>
      <c r="E191" s="16" t="s">
        <v>17</v>
      </c>
      <c r="F191" s="16" t="s">
        <v>19</v>
      </c>
      <c r="G191" s="7" t="n">
        <v>10</v>
      </c>
      <c r="H191" s="6" t="n">
        <v>569</v>
      </c>
      <c r="I191" s="6" t="n">
        <v>-5690</v>
      </c>
      <c r="J191" s="6" t="n">
        <v>0</v>
      </c>
      <c r="K191" s="6" t="n">
        <v>-17.07</v>
      </c>
      <c r="L191" s="6" t="n">
        <v>0</v>
      </c>
      <c r="M191" s="6"/>
      <c r="N191" s="6" t="s">
        <f>=I191+J191+K191+L191</f>
      </c>
      <c r="O191" s="16"/>
    </row>
    <row collapsed="false" customFormat="false" customHeight="false" hidden="false" ht="12.1" outlineLevel="0" r="192">
      <c r="A192" s="20" t="n">
        <v>44279.431782407</v>
      </c>
      <c r="B192" s="16" t="s">
        <v>16</v>
      </c>
      <c r="C192" s="16" t="s">
        <v>290</v>
      </c>
      <c r="D192" s="16" t="s">
        <v>209</v>
      </c>
      <c r="E192" s="16" t="s">
        <v>17</v>
      </c>
      <c r="F192" s="16" t="s">
        <v>19</v>
      </c>
      <c r="G192" s="7" t="n">
        <v>100</v>
      </c>
      <c r="H192" s="6" t="n">
        <v>40.74</v>
      </c>
      <c r="I192" s="6" t="n">
        <v>-4074</v>
      </c>
      <c r="J192" s="6" t="n">
        <v>0</v>
      </c>
      <c r="K192" s="6" t="n">
        <v>-12.22</v>
      </c>
      <c r="L192" s="6" t="n">
        <v>0</v>
      </c>
      <c r="M192" s="6"/>
      <c r="N192" s="6" t="s">
        <f>=I192+J192+K192+L192</f>
      </c>
      <c r="O192" s="16"/>
    </row>
    <row collapsed="false" customFormat="false" customHeight="false" hidden="false" ht="12.1" outlineLevel="0" r="193">
      <c r="A193" s="20" t="n">
        <v>44279.440347222</v>
      </c>
      <c r="B193" s="16" t="s">
        <v>52</v>
      </c>
      <c r="C193" s="16" t="s">
        <v>329</v>
      </c>
      <c r="D193" s="16" t="s">
        <v>209</v>
      </c>
      <c r="E193" s="16" t="s">
        <v>17</v>
      </c>
      <c r="F193" s="16" t="s">
        <v>19</v>
      </c>
      <c r="G193" s="7" t="n">
        <v>400</v>
      </c>
      <c r="H193" s="6" t="n">
        <v>10.44</v>
      </c>
      <c r="I193" s="6" t="n">
        <v>-4176</v>
      </c>
      <c r="J193" s="6" t="n">
        <v>0</v>
      </c>
      <c r="K193" s="6" t="n">
        <v>-12.53</v>
      </c>
      <c r="L193" s="6" t="n">
        <v>0</v>
      </c>
      <c r="M193" s="6"/>
      <c r="N193" s="6" t="s">
        <f>=I193+J193+K193+L193</f>
      </c>
      <c r="O193" s="16"/>
    </row>
    <row collapsed="false" customFormat="false" customHeight="false" hidden="false" ht="12.1" outlineLevel="0" r="194">
      <c r="A194" s="20" t="n">
        <v>44279.457118056</v>
      </c>
      <c r="B194" s="16" t="s">
        <v>60</v>
      </c>
      <c r="C194" s="16" t="s">
        <v>61</v>
      </c>
      <c r="D194" s="16" t="s">
        <v>209</v>
      </c>
      <c r="E194" s="16" t="s">
        <v>17</v>
      </c>
      <c r="F194" s="16" t="s">
        <v>23</v>
      </c>
      <c r="G194" s="7" t="n">
        <v>3</v>
      </c>
      <c r="H194" s="6" t="n">
        <v>15.39</v>
      </c>
      <c r="I194" s="6" t="n">
        <v>-46.17</v>
      </c>
      <c r="J194" s="6" t="n">
        <v>0</v>
      </c>
      <c r="K194" s="6" t="n">
        <v>-0.14</v>
      </c>
      <c r="L194" s="6" t="n">
        <v>0</v>
      </c>
      <c r="M194" s="6" t="s">
        <f>=I194+J194+K194+L194</f>
      </c>
      <c r="N194" s="6"/>
      <c r="O194" s="16"/>
    </row>
    <row collapsed="false" customFormat="false" customHeight="false" hidden="false" ht="12.1" outlineLevel="0" r="195">
      <c r="A195" s="29" t="n">
        <v>44284.484560185</v>
      </c>
      <c r="B195" s="30" t="s">
        <v>222</v>
      </c>
      <c r="C195" s="30" t="s">
        <v>291</v>
      </c>
      <c r="D195" s="30" t="s">
        <v>211</v>
      </c>
      <c r="E195" s="30" t="s">
        <v>17</v>
      </c>
      <c r="F195" s="30" t="s">
        <v>23</v>
      </c>
      <c r="G195" s="31" t="n">
        <v>-3</v>
      </c>
      <c r="H195" s="32" t="n">
        <v>64.3</v>
      </c>
      <c r="I195" s="32" t="n">
        <v>192.9</v>
      </c>
      <c r="J195" s="32" t="n">
        <v>0</v>
      </c>
      <c r="K195" s="32" t="n">
        <v>-0.58</v>
      </c>
      <c r="L195" s="32" t="n">
        <v>0</v>
      </c>
      <c r="M195" s="6" t="s">
        <f>=I195+J195+K195+L195</f>
      </c>
      <c r="N195" s="32"/>
      <c r="O195" s="30"/>
    </row>
    <row collapsed="false" customFormat="false" customHeight="false" hidden="false" ht="12.1" outlineLevel="0" r="196">
      <c r="A196" s="21" t="n">
        <v>44284.508356481</v>
      </c>
      <c r="B196" s="22" t="s">
        <v>263</v>
      </c>
      <c r="C196" s="22" t="s">
        <v>91</v>
      </c>
      <c r="D196" s="22" t="s">
        <v>263</v>
      </c>
      <c r="E196" s="22" t="s">
        <v>263</v>
      </c>
      <c r="F196" s="22" t="s">
        <v>19</v>
      </c>
      <c r="G196" s="23" t="n">
        <v>1</v>
      </c>
      <c r="H196" s="24" t="n">
        <v>1</v>
      </c>
      <c r="I196" s="24" t="n">
        <v>10140.33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0" t="n">
        <v>44284.515185185</v>
      </c>
      <c r="B197" s="16" t="s">
        <v>31</v>
      </c>
      <c r="C197" s="16" t="s">
        <v>330</v>
      </c>
      <c r="D197" s="16" t="s">
        <v>209</v>
      </c>
      <c r="E197" s="16" t="s">
        <v>17</v>
      </c>
      <c r="F197" s="16" t="s">
        <v>19</v>
      </c>
      <c r="G197" s="7" t="n">
        <v>20</v>
      </c>
      <c r="H197" s="6" t="n">
        <v>506.1</v>
      </c>
      <c r="I197" s="6" t="n">
        <v>-10122</v>
      </c>
      <c r="J197" s="6" t="n">
        <v>0</v>
      </c>
      <c r="K197" s="6" t="n">
        <v>-30.37</v>
      </c>
      <c r="L197" s="6" t="n">
        <v>0</v>
      </c>
      <c r="M197" s="6"/>
      <c r="N197" s="6" t="s">
        <f>=I197+J197+K197+L197</f>
      </c>
      <c r="O197" s="16"/>
    </row>
    <row collapsed="false" customFormat="false" customHeight="false" hidden="false" ht="12.1" outlineLevel="0" r="198">
      <c r="A198" s="21" t="n">
        <v>44284.515821759</v>
      </c>
      <c r="B198" s="22" t="s">
        <v>263</v>
      </c>
      <c r="C198" s="22" t="s">
        <v>91</v>
      </c>
      <c r="D198" s="22" t="s">
        <v>263</v>
      </c>
      <c r="E198" s="22" t="s">
        <v>263</v>
      </c>
      <c r="F198" s="22" t="s">
        <v>19</v>
      </c>
      <c r="G198" s="23" t="n">
        <v>1</v>
      </c>
      <c r="H198" s="24" t="n">
        <v>1</v>
      </c>
      <c r="I198" s="24" t="n">
        <v>10154.38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0" t="n">
        <v>44284.615451389</v>
      </c>
      <c r="B199" s="16" t="s">
        <v>63</v>
      </c>
      <c r="C199" s="16" t="s">
        <v>327</v>
      </c>
      <c r="D199" s="16" t="s">
        <v>209</v>
      </c>
      <c r="E199" s="16" t="s">
        <v>17</v>
      </c>
      <c r="F199" s="16" t="s">
        <v>19</v>
      </c>
      <c r="G199" s="7" t="n">
        <v>1</v>
      </c>
      <c r="H199" s="6" t="n">
        <v>823.2</v>
      </c>
      <c r="I199" s="6" t="n">
        <v>-823.2</v>
      </c>
      <c r="J199" s="6" t="n">
        <v>0</v>
      </c>
      <c r="K199" s="6" t="n">
        <v>-2.47</v>
      </c>
      <c r="L199" s="6" t="n">
        <v>0</v>
      </c>
      <c r="M199" s="6"/>
      <c r="N199" s="6" t="s">
        <f>=I199+J199+K199+L199</f>
      </c>
      <c r="O199" s="16"/>
    </row>
    <row collapsed="false" customFormat="false" customHeight="false" hidden="false" ht="12.1" outlineLevel="0" r="200">
      <c r="A200" s="21" t="n">
        <v>44284.615729167</v>
      </c>
      <c r="B200" s="22" t="s">
        <v>263</v>
      </c>
      <c r="C200" s="22" t="s">
        <v>91</v>
      </c>
      <c r="D200" s="22" t="s">
        <v>263</v>
      </c>
      <c r="E200" s="22" t="s">
        <v>263</v>
      </c>
      <c r="F200" s="22" t="s">
        <v>19</v>
      </c>
      <c r="G200" s="23" t="n">
        <v>1</v>
      </c>
      <c r="H200" s="24" t="n">
        <v>1</v>
      </c>
      <c r="I200" s="24" t="n">
        <v>825.67</v>
      </c>
      <c r="J200" s="24" t="n">
        <v>0</v>
      </c>
      <c r="K200" s="24" t="n">
        <v>0</v>
      </c>
      <c r="L200" s="24" t="n">
        <v>0</v>
      </c>
      <c r="M200" s="24"/>
      <c r="N200" s="6" t="s">
        <f>=I200+J200+K200+L200</f>
      </c>
      <c r="O200" s="22"/>
    </row>
    <row collapsed="false" customFormat="false" customHeight="false" hidden="false" ht="12.1" outlineLevel="0" r="201">
      <c r="A201" s="20" t="n">
        <v>44284.623101852</v>
      </c>
      <c r="B201" s="16" t="s">
        <v>232</v>
      </c>
      <c r="C201" s="16" t="s">
        <v>331</v>
      </c>
      <c r="D201" s="16" t="s">
        <v>209</v>
      </c>
      <c r="E201" s="16" t="s">
        <v>17</v>
      </c>
      <c r="F201" s="16" t="s">
        <v>23</v>
      </c>
      <c r="G201" s="7" t="n">
        <v>2</v>
      </c>
      <c r="H201" s="6" t="n">
        <v>30.67</v>
      </c>
      <c r="I201" s="6" t="n">
        <v>-61.34</v>
      </c>
      <c r="J201" s="6" t="n">
        <v>0</v>
      </c>
      <c r="K201" s="6" t="n">
        <v>-0.18</v>
      </c>
      <c r="L201" s="6" t="n">
        <v>0</v>
      </c>
      <c r="M201" s="6" t="s">
        <f>=I201+J201+K201+L201</f>
      </c>
      <c r="N201" s="6"/>
      <c r="O201" s="16"/>
    </row>
    <row collapsed="false" customFormat="false" customHeight="false" hidden="false" ht="12.1" outlineLevel="0" r="202">
      <c r="A202" s="20" t="n">
        <v>44285.600324074</v>
      </c>
      <c r="B202" s="16" t="s">
        <v>16</v>
      </c>
      <c r="C202" s="16" t="s">
        <v>290</v>
      </c>
      <c r="D202" s="16" t="s">
        <v>209</v>
      </c>
      <c r="E202" s="16" t="s">
        <v>17</v>
      </c>
      <c r="F202" s="16" t="s">
        <v>19</v>
      </c>
      <c r="G202" s="7" t="n">
        <v>200</v>
      </c>
      <c r="H202" s="6" t="n">
        <v>41.45</v>
      </c>
      <c r="I202" s="6" t="n">
        <v>-8290</v>
      </c>
      <c r="J202" s="6" t="n">
        <v>0</v>
      </c>
      <c r="K202" s="6" t="n">
        <v>-24.87</v>
      </c>
      <c r="L202" s="6" t="n">
        <v>0</v>
      </c>
      <c r="M202" s="6"/>
      <c r="N202" s="6" t="s">
        <f>=I202+J202+K202+L202</f>
      </c>
      <c r="O202" s="16"/>
    </row>
    <row collapsed="false" customFormat="false" customHeight="false" hidden="false" ht="12.1" outlineLevel="0" r="203">
      <c r="A203" s="21" t="n">
        <v>44287.435208333</v>
      </c>
      <c r="B203" s="22" t="s">
        <v>263</v>
      </c>
      <c r="C203" s="22" t="s">
        <v>91</v>
      </c>
      <c r="D203" s="22" t="s">
        <v>263</v>
      </c>
      <c r="E203" s="22" t="s">
        <v>263</v>
      </c>
      <c r="F203" s="22" t="s">
        <v>19</v>
      </c>
      <c r="G203" s="23" t="n">
        <v>1</v>
      </c>
      <c r="H203" s="24" t="n">
        <v>1</v>
      </c>
      <c r="I203" s="24" t="n">
        <v>2392.35</v>
      </c>
      <c r="J203" s="24" t="n">
        <v>0</v>
      </c>
      <c r="K203" s="24" t="n">
        <v>0</v>
      </c>
      <c r="L203" s="24" t="n">
        <v>0</v>
      </c>
      <c r="M203" s="24"/>
      <c r="N203" s="6" t="s">
        <f>=I203+J203+K203+L203</f>
      </c>
      <c r="O203" s="22"/>
    </row>
    <row collapsed="false" customFormat="false" customHeight="false" hidden="false" ht="12.1" outlineLevel="0" r="204">
      <c r="A204" s="20" t="n">
        <v>44287.436712963</v>
      </c>
      <c r="B204" s="16" t="s">
        <v>16</v>
      </c>
      <c r="C204" s="16" t="s">
        <v>290</v>
      </c>
      <c r="D204" s="16" t="s">
        <v>209</v>
      </c>
      <c r="E204" s="16" t="s">
        <v>17</v>
      </c>
      <c r="F204" s="16" t="s">
        <v>19</v>
      </c>
      <c r="G204" s="7" t="n">
        <v>100</v>
      </c>
      <c r="H204" s="6" t="n">
        <v>42.18</v>
      </c>
      <c r="I204" s="6" t="n">
        <v>-4218</v>
      </c>
      <c r="J204" s="6" t="n">
        <v>0</v>
      </c>
      <c r="K204" s="6" t="n">
        <v>-12.65</v>
      </c>
      <c r="L204" s="6" t="n">
        <v>0</v>
      </c>
      <c r="M204" s="6"/>
      <c r="N204" s="6" t="s">
        <f>=I204+J204+K204+L204</f>
      </c>
      <c r="O204" s="16"/>
    </row>
    <row collapsed="false" customFormat="false" customHeight="false" hidden="false" ht="12.1" outlineLevel="0" r="205">
      <c r="A205" s="29" t="n">
        <v>44287.443425926</v>
      </c>
      <c r="B205" s="30" t="s">
        <v>229</v>
      </c>
      <c r="C205" s="30" t="s">
        <v>323</v>
      </c>
      <c r="D205" s="30" t="s">
        <v>211</v>
      </c>
      <c r="E205" s="30" t="s">
        <v>17</v>
      </c>
      <c r="F205" s="30" t="s">
        <v>23</v>
      </c>
      <c r="G205" s="31" t="n">
        <v>-2</v>
      </c>
      <c r="H205" s="32" t="n">
        <v>73.14</v>
      </c>
      <c r="I205" s="32" t="n">
        <v>146.28</v>
      </c>
      <c r="J205" s="32" t="n">
        <v>0</v>
      </c>
      <c r="K205" s="32" t="n">
        <v>-0.44</v>
      </c>
      <c r="L205" s="32" t="n">
        <v>0</v>
      </c>
      <c r="M205" s="6" t="s">
        <f>=I205+J205+K205+L205</f>
      </c>
      <c r="N205" s="32"/>
      <c r="O205" s="30"/>
    </row>
    <row collapsed="false" customFormat="false" customHeight="false" hidden="false" ht="12.1" outlineLevel="0" r="206">
      <c r="A206" s="21" t="n">
        <v>44292.190983796</v>
      </c>
      <c r="B206" s="22" t="s">
        <v>274</v>
      </c>
      <c r="C206" s="22" t="s">
        <v>297</v>
      </c>
      <c r="D206" s="22" t="s">
        <v>274</v>
      </c>
      <c r="E206" s="22" t="s">
        <v>274</v>
      </c>
      <c r="F206" s="22" t="s">
        <v>23</v>
      </c>
      <c r="G206" s="23" t="n">
        <v>1</v>
      </c>
      <c r="H206" s="24" t="n">
        <v>1</v>
      </c>
      <c r="I206" s="24" t="n">
        <v>1.13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4"/>
      <c r="O206" s="22"/>
    </row>
    <row collapsed="false" customFormat="false" customHeight="false" hidden="false" ht="12.1" outlineLevel="0" r="207">
      <c r="A207" s="21" t="n">
        <v>44292.72869213</v>
      </c>
      <c r="B207" s="22" t="s">
        <v>274</v>
      </c>
      <c r="C207" s="22" t="s">
        <v>332</v>
      </c>
      <c r="D207" s="22" t="s">
        <v>274</v>
      </c>
      <c r="E207" s="22" t="s">
        <v>274</v>
      </c>
      <c r="F207" s="22" t="s">
        <v>23</v>
      </c>
      <c r="G207" s="23" t="n">
        <v>1</v>
      </c>
      <c r="H207" s="24" t="n">
        <v>1</v>
      </c>
      <c r="I207" s="24" t="n">
        <v>0.24</v>
      </c>
      <c r="J207" s="24" t="n">
        <v>0</v>
      </c>
      <c r="K207" s="24" t="n">
        <v>0</v>
      </c>
      <c r="L207" s="24" t="n">
        <v>0</v>
      </c>
      <c r="M207" s="6" t="s">
        <f>=I207+J207+K207+L207</f>
      </c>
      <c r="N207" s="24"/>
      <c r="O207" s="22"/>
    </row>
    <row collapsed="false" customFormat="false" customHeight="false" hidden="false" ht="12.1" outlineLevel="0" r="208">
      <c r="A208" s="20" t="n">
        <v>44305.497800926</v>
      </c>
      <c r="B208" s="16" t="s">
        <v>69</v>
      </c>
      <c r="C208" s="16" t="s">
        <v>333</v>
      </c>
      <c r="D208" s="16" t="s">
        <v>209</v>
      </c>
      <c r="E208" s="16" t="s">
        <v>17</v>
      </c>
      <c r="F208" s="16" t="s">
        <v>19</v>
      </c>
      <c r="G208" s="7" t="n">
        <v>1</v>
      </c>
      <c r="H208" s="6" t="n">
        <v>1754.2</v>
      </c>
      <c r="I208" s="6" t="n">
        <v>-1754.2</v>
      </c>
      <c r="J208" s="6" t="n">
        <v>0</v>
      </c>
      <c r="K208" s="6" t="n">
        <v>-5.26</v>
      </c>
      <c r="L208" s="6" t="n">
        <v>0</v>
      </c>
      <c r="M208" s="6"/>
      <c r="N208" s="6" t="s">
        <f>=I208+J208+K208+L208</f>
      </c>
      <c r="O208" s="16"/>
    </row>
    <row collapsed="false" customFormat="false" customHeight="false" hidden="false" ht="12.1" outlineLevel="0" r="209">
      <c r="A209" s="21" t="n">
        <v>44305.497939815</v>
      </c>
      <c r="B209" s="22" t="s">
        <v>263</v>
      </c>
      <c r="C209" s="22" t="s">
        <v>91</v>
      </c>
      <c r="D209" s="22" t="s">
        <v>263</v>
      </c>
      <c r="E209" s="22" t="s">
        <v>263</v>
      </c>
      <c r="F209" s="22" t="s">
        <v>19</v>
      </c>
      <c r="G209" s="23" t="n">
        <v>1</v>
      </c>
      <c r="H209" s="24" t="n">
        <v>1</v>
      </c>
      <c r="I209" s="24" t="n">
        <v>1759.47</v>
      </c>
      <c r="J209" s="24" t="n">
        <v>0</v>
      </c>
      <c r="K209" s="24" t="n">
        <v>0</v>
      </c>
      <c r="L209" s="24" t="n">
        <v>0</v>
      </c>
      <c r="M209" s="24"/>
      <c r="N209" s="6" t="s">
        <f>=I209+J209+K209+L209</f>
      </c>
      <c r="O209" s="22"/>
    </row>
    <row collapsed="false" customFormat="false" customHeight="false" hidden="false" ht="12.1" outlineLevel="0" r="210">
      <c r="A210" s="21" t="n">
        <v>44306.291666667</v>
      </c>
      <c r="B210" s="22" t="s">
        <v>274</v>
      </c>
      <c r="C210" s="22" t="s">
        <v>299</v>
      </c>
      <c r="D210" s="22" t="s">
        <v>274</v>
      </c>
      <c r="E210" s="22" t="s">
        <v>274</v>
      </c>
      <c r="F210" s="22" t="s">
        <v>23</v>
      </c>
      <c r="G210" s="23" t="n">
        <v>1</v>
      </c>
      <c r="H210" s="24" t="n">
        <v>1</v>
      </c>
      <c r="I210" s="24" t="n">
        <v>0.38</v>
      </c>
      <c r="J210" s="24" t="n">
        <v>0</v>
      </c>
      <c r="K210" s="24" t="n">
        <v>0</v>
      </c>
      <c r="L210" s="24" t="n">
        <v>0</v>
      </c>
      <c r="M210" s="6" t="s">
        <f>=I210+J210+K210+L210</f>
      </c>
      <c r="N210" s="24"/>
      <c r="O210" s="22"/>
    </row>
    <row collapsed="false" customFormat="false" customHeight="false" hidden="false" ht="12.1" outlineLevel="0" r="211">
      <c r="A211" s="21" t="n">
        <v>44322.615671296</v>
      </c>
      <c r="B211" s="22" t="s">
        <v>274</v>
      </c>
      <c r="C211" s="22" t="s">
        <v>334</v>
      </c>
      <c r="D211" s="22" t="s">
        <v>274</v>
      </c>
      <c r="E211" s="22" t="s">
        <v>274</v>
      </c>
      <c r="F211" s="22" t="s">
        <v>23</v>
      </c>
      <c r="G211" s="23" t="n">
        <v>1</v>
      </c>
      <c r="H211" s="24" t="n">
        <v>1</v>
      </c>
      <c r="I211" s="24" t="n">
        <v>1.86</v>
      </c>
      <c r="J211" s="24" t="n">
        <v>0</v>
      </c>
      <c r="K211" s="24" t="n">
        <v>0</v>
      </c>
      <c r="L211" s="24" t="n">
        <v>0</v>
      </c>
      <c r="M211" s="6" t="s">
        <f>=I211+J211+K211+L211</f>
      </c>
      <c r="N211" s="24"/>
      <c r="O211" s="22"/>
    </row>
    <row collapsed="false" customFormat="false" customHeight="false" hidden="false" ht="12.1" outlineLevel="0" r="212">
      <c r="A212" s="21" t="n">
        <v>44327.820034722</v>
      </c>
      <c r="B212" s="22" t="s">
        <v>274</v>
      </c>
      <c r="C212" s="22" t="s">
        <v>335</v>
      </c>
      <c r="D212" s="22" t="s">
        <v>274</v>
      </c>
      <c r="E212" s="22" t="s">
        <v>274</v>
      </c>
      <c r="F212" s="22" t="s">
        <v>23</v>
      </c>
      <c r="G212" s="23" t="n">
        <v>1</v>
      </c>
      <c r="H212" s="24" t="n">
        <v>1</v>
      </c>
      <c r="I212" s="24" t="n">
        <v>7.01</v>
      </c>
      <c r="J212" s="24" t="n">
        <v>0</v>
      </c>
      <c r="K212" s="24" t="n">
        <v>0</v>
      </c>
      <c r="L212" s="24" t="n">
        <v>0</v>
      </c>
      <c r="M212" s="6" t="s">
        <f>=I212+J212+K212+L212</f>
      </c>
      <c r="N212" s="24"/>
      <c r="O212" s="22"/>
    </row>
    <row collapsed="false" customFormat="false" customHeight="false" hidden="false" ht="12.1" outlineLevel="0" r="213">
      <c r="A213" s="21" t="n">
        <v>44328.123321759</v>
      </c>
      <c r="B213" s="22" t="s">
        <v>274</v>
      </c>
      <c r="C213" s="22" t="s">
        <v>307</v>
      </c>
      <c r="D213" s="22" t="s">
        <v>274</v>
      </c>
      <c r="E213" s="22" t="s">
        <v>274</v>
      </c>
      <c r="F213" s="22" t="s">
        <v>23</v>
      </c>
      <c r="G213" s="23" t="n">
        <v>1</v>
      </c>
      <c r="H213" s="24" t="n">
        <v>1</v>
      </c>
      <c r="I213" s="24" t="n">
        <v>1.87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4"/>
      <c r="O213" s="22"/>
    </row>
    <row collapsed="false" customFormat="false" customHeight="false" hidden="false" ht="12.1" outlineLevel="0" r="214">
      <c r="A214" s="25" t="n">
        <v>44334.50712963</v>
      </c>
      <c r="B214" s="26" t="s">
        <v>276</v>
      </c>
      <c r="C214" s="26" t="s">
        <v>336</v>
      </c>
      <c r="D214" s="26" t="s">
        <v>276</v>
      </c>
      <c r="E214" s="26" t="s">
        <v>276</v>
      </c>
      <c r="F214" s="26" t="s">
        <v>19</v>
      </c>
      <c r="G214" s="27" t="n">
        <v>1</v>
      </c>
      <c r="H214" s="28" t="n">
        <v>-1</v>
      </c>
      <c r="I214" s="28" t="n">
        <v>-10</v>
      </c>
      <c r="J214" s="28" t="n">
        <v>0</v>
      </c>
      <c r="K214" s="28" t="n">
        <v>0</v>
      </c>
      <c r="L214" s="28" t="n">
        <v>0</v>
      </c>
      <c r="M214" s="28"/>
      <c r="N214" s="6" t="s">
        <f>=I214+J214+K214+L214</f>
      </c>
      <c r="O214" s="26"/>
    </row>
    <row collapsed="false" customFormat="false" customHeight="false" hidden="false" ht="12.1" outlineLevel="0" r="215">
      <c r="A215" s="21" t="n">
        <v>44334.50712963</v>
      </c>
      <c r="B215" s="22" t="s">
        <v>274</v>
      </c>
      <c r="C215" s="22" t="s">
        <v>337</v>
      </c>
      <c r="D215" s="22" t="s">
        <v>274</v>
      </c>
      <c r="E215" s="22" t="s">
        <v>274</v>
      </c>
      <c r="F215" s="22" t="s">
        <v>19</v>
      </c>
      <c r="G215" s="23" t="n">
        <v>1</v>
      </c>
      <c r="H215" s="24" t="n">
        <v>1</v>
      </c>
      <c r="I215" s="24" t="n">
        <v>78</v>
      </c>
      <c r="J215" s="24" t="n">
        <v>0</v>
      </c>
      <c r="K215" s="24" t="n">
        <v>0</v>
      </c>
      <c r="L215" s="24" t="n">
        <v>0</v>
      </c>
      <c r="M215" s="24"/>
      <c r="N215" s="6" t="s">
        <f>=I215+J215+K215+L215</f>
      </c>
      <c r="O215" s="22"/>
    </row>
    <row collapsed="false" customFormat="false" customHeight="false" hidden="false" ht="12.1" outlineLevel="0" r="216">
      <c r="A216" s="20" t="n">
        <v>44335.633715278</v>
      </c>
      <c r="B216" s="16" t="s">
        <v>57</v>
      </c>
      <c r="C216" s="16" t="s">
        <v>58</v>
      </c>
      <c r="D216" s="16" t="s">
        <v>209</v>
      </c>
      <c r="E216" s="16" t="s">
        <v>17</v>
      </c>
      <c r="F216" s="16" t="s">
        <v>23</v>
      </c>
      <c r="G216" s="7" t="n">
        <v>1</v>
      </c>
      <c r="H216" s="6" t="n">
        <v>32.9</v>
      </c>
      <c r="I216" s="6" t="n">
        <v>-32.9</v>
      </c>
      <c r="J216" s="6" t="n">
        <v>0</v>
      </c>
      <c r="K216" s="6" t="n">
        <v>-0.1</v>
      </c>
      <c r="L216" s="6" t="n">
        <v>0</v>
      </c>
      <c r="M216" s="6" t="s">
        <f>=I216+J216+K216+L216</f>
      </c>
      <c r="N216" s="6"/>
      <c r="O216" s="16"/>
    </row>
    <row collapsed="false" customFormat="false" customHeight="false" hidden="false" ht="12.1" outlineLevel="0" r="217">
      <c r="A217" s="20" t="n">
        <v>44335.695266204</v>
      </c>
      <c r="B217" s="16" t="s">
        <v>67</v>
      </c>
      <c r="C217" s="16" t="s">
        <v>68</v>
      </c>
      <c r="D217" s="16" t="s">
        <v>209</v>
      </c>
      <c r="E217" s="16" t="s">
        <v>17</v>
      </c>
      <c r="F217" s="16" t="s">
        <v>23</v>
      </c>
      <c r="G217" s="7" t="n">
        <v>1</v>
      </c>
      <c r="H217" s="6" t="n">
        <v>22.75</v>
      </c>
      <c r="I217" s="6" t="n">
        <v>-22.75</v>
      </c>
      <c r="J217" s="6" t="n">
        <v>0</v>
      </c>
      <c r="K217" s="6" t="n">
        <v>-0.07</v>
      </c>
      <c r="L217" s="6" t="n">
        <v>0</v>
      </c>
      <c r="M217" s="6" t="s">
        <f>=I217+J217+K217+L217</f>
      </c>
      <c r="N217" s="6"/>
      <c r="O217" s="16"/>
    </row>
    <row collapsed="false" customFormat="false" customHeight="false" hidden="false" ht="12.1" outlineLevel="0" r="218">
      <c r="A218" s="25" t="n">
        <v>44336.083391204</v>
      </c>
      <c r="B218" s="26" t="s">
        <v>276</v>
      </c>
      <c r="C218" s="26" t="s">
        <v>338</v>
      </c>
      <c r="D218" s="26" t="s">
        <v>276</v>
      </c>
      <c r="E218" s="26" t="s">
        <v>276</v>
      </c>
      <c r="F218" s="26" t="s">
        <v>19</v>
      </c>
      <c r="G218" s="27" t="n">
        <v>1</v>
      </c>
      <c r="H218" s="28" t="n">
        <v>-1</v>
      </c>
      <c r="I218" s="28" t="n">
        <v>-9</v>
      </c>
      <c r="J218" s="28" t="n">
        <v>0</v>
      </c>
      <c r="K218" s="28" t="n">
        <v>0</v>
      </c>
      <c r="L218" s="28" t="n">
        <v>0</v>
      </c>
      <c r="M218" s="28"/>
      <c r="N218" s="6" t="s">
        <f>=I218+J218+K218+L218</f>
      </c>
      <c r="O218" s="26"/>
    </row>
    <row collapsed="false" customFormat="false" customHeight="false" hidden="false" ht="12.1" outlineLevel="0" r="219">
      <c r="A219" s="21" t="n">
        <v>44336.083391204</v>
      </c>
      <c r="B219" s="22" t="s">
        <v>274</v>
      </c>
      <c r="C219" s="22" t="s">
        <v>339</v>
      </c>
      <c r="D219" s="22" t="s">
        <v>274</v>
      </c>
      <c r="E219" s="22" t="s">
        <v>274</v>
      </c>
      <c r="F219" s="22" t="s">
        <v>19</v>
      </c>
      <c r="G219" s="23" t="n">
        <v>1</v>
      </c>
      <c r="H219" s="24" t="n">
        <v>1</v>
      </c>
      <c r="I219" s="24" t="n">
        <v>72.5</v>
      </c>
      <c r="J219" s="24" t="n">
        <v>0</v>
      </c>
      <c r="K219" s="24" t="n">
        <v>0</v>
      </c>
      <c r="L219" s="24" t="n">
        <v>0</v>
      </c>
      <c r="M219" s="24"/>
      <c r="N219" s="6" t="s">
        <f>=I219+J219+K219+L219</f>
      </c>
      <c r="O219" s="22"/>
    </row>
    <row collapsed="false" customFormat="false" customHeight="false" hidden="false" ht="12.1" outlineLevel="0" r="220">
      <c r="A220" s="25" t="n">
        <v>44344.033414352</v>
      </c>
      <c r="B220" s="26" t="s">
        <v>276</v>
      </c>
      <c r="C220" s="26" t="s">
        <v>340</v>
      </c>
      <c r="D220" s="26" t="s">
        <v>276</v>
      </c>
      <c r="E220" s="26" t="s">
        <v>276</v>
      </c>
      <c r="F220" s="26" t="s">
        <v>19</v>
      </c>
      <c r="G220" s="27" t="n">
        <v>1</v>
      </c>
      <c r="H220" s="28" t="n">
        <v>-1</v>
      </c>
      <c r="I220" s="28" t="n">
        <v>-97</v>
      </c>
      <c r="J220" s="28" t="n">
        <v>0</v>
      </c>
      <c r="K220" s="28" t="n">
        <v>0</v>
      </c>
      <c r="L220" s="28" t="n">
        <v>0</v>
      </c>
      <c r="M220" s="28"/>
      <c r="N220" s="6" t="s">
        <f>=I220+J220+K220+L220</f>
      </c>
      <c r="O220" s="26"/>
    </row>
    <row collapsed="false" customFormat="false" customHeight="false" hidden="false" ht="12.1" outlineLevel="0" r="221">
      <c r="A221" s="21" t="n">
        <v>44344.033414352</v>
      </c>
      <c r="B221" s="22" t="s">
        <v>274</v>
      </c>
      <c r="C221" s="22" t="s">
        <v>341</v>
      </c>
      <c r="D221" s="22" t="s">
        <v>274</v>
      </c>
      <c r="E221" s="22" t="s">
        <v>274</v>
      </c>
      <c r="F221" s="22" t="s">
        <v>19</v>
      </c>
      <c r="G221" s="23" t="n">
        <v>1</v>
      </c>
      <c r="H221" s="24" t="n">
        <v>1</v>
      </c>
      <c r="I221" s="24" t="n">
        <v>748</v>
      </c>
      <c r="J221" s="24" t="n">
        <v>0</v>
      </c>
      <c r="K221" s="24" t="n">
        <v>0</v>
      </c>
      <c r="L221" s="24" t="n">
        <v>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5" t="n">
        <v>44344.054768519</v>
      </c>
      <c r="B222" s="26" t="s">
        <v>276</v>
      </c>
      <c r="C222" s="26" t="s">
        <v>342</v>
      </c>
      <c r="D222" s="26" t="s">
        <v>276</v>
      </c>
      <c r="E222" s="26" t="s">
        <v>276</v>
      </c>
      <c r="F222" s="26" t="s">
        <v>19</v>
      </c>
      <c r="G222" s="27" t="n">
        <v>1</v>
      </c>
      <c r="H222" s="28" t="n">
        <v>-1</v>
      </c>
      <c r="I222" s="28" t="n">
        <v>-6</v>
      </c>
      <c r="J222" s="28" t="n">
        <v>0</v>
      </c>
      <c r="K222" s="28" t="n">
        <v>0</v>
      </c>
      <c r="L222" s="28" t="n">
        <v>0</v>
      </c>
      <c r="M222" s="28"/>
      <c r="N222" s="6" t="s">
        <f>=I222+J222+K222+L222</f>
      </c>
      <c r="O222" s="26"/>
    </row>
    <row collapsed="false" customFormat="false" customHeight="false" hidden="false" ht="12.1" outlineLevel="0" r="223">
      <c r="A223" s="21" t="n">
        <v>44344.054768519</v>
      </c>
      <c r="B223" s="22" t="s">
        <v>274</v>
      </c>
      <c r="C223" s="22" t="s">
        <v>343</v>
      </c>
      <c r="D223" s="22" t="s">
        <v>274</v>
      </c>
      <c r="E223" s="22" t="s">
        <v>274</v>
      </c>
      <c r="F223" s="22" t="s">
        <v>19</v>
      </c>
      <c r="G223" s="23" t="n">
        <v>1</v>
      </c>
      <c r="H223" s="24" t="n">
        <v>1</v>
      </c>
      <c r="I223" s="24" t="n">
        <v>45.02</v>
      </c>
      <c r="J223" s="24" t="n">
        <v>0</v>
      </c>
      <c r="K223" s="24" t="n">
        <v>0</v>
      </c>
      <c r="L223" s="24" t="n">
        <v>0</v>
      </c>
      <c r="M223" s="24"/>
      <c r="N223" s="6" t="s">
        <f>=I223+J223+K223+L223</f>
      </c>
      <c r="O223" s="22"/>
    </row>
    <row collapsed="false" customFormat="false" customHeight="false" hidden="false" ht="12.1" outlineLevel="0" r="224">
      <c r="A224" s="25" t="n">
        <v>44344.227685185</v>
      </c>
      <c r="B224" s="26" t="s">
        <v>276</v>
      </c>
      <c r="C224" s="26" t="s">
        <v>344</v>
      </c>
      <c r="D224" s="26" t="s">
        <v>276</v>
      </c>
      <c r="E224" s="26" t="s">
        <v>276</v>
      </c>
      <c r="F224" s="26" t="s">
        <v>19</v>
      </c>
      <c r="G224" s="27" t="n">
        <v>1</v>
      </c>
      <c r="H224" s="28" t="n">
        <v>-1</v>
      </c>
      <c r="I224" s="28" t="n">
        <v>-97</v>
      </c>
      <c r="J224" s="28" t="n">
        <v>0</v>
      </c>
      <c r="K224" s="28" t="n">
        <v>0</v>
      </c>
      <c r="L224" s="28" t="n">
        <v>0</v>
      </c>
      <c r="M224" s="28"/>
      <c r="N224" s="6" t="s">
        <f>=I224+J224+K224+L224</f>
      </c>
      <c r="O224" s="26"/>
    </row>
    <row collapsed="false" customFormat="false" customHeight="false" hidden="false" ht="12.1" outlineLevel="0" r="225">
      <c r="A225" s="21" t="n">
        <v>44344.227685185</v>
      </c>
      <c r="B225" s="22" t="s">
        <v>274</v>
      </c>
      <c r="C225" s="22" t="s">
        <v>345</v>
      </c>
      <c r="D225" s="22" t="s">
        <v>274</v>
      </c>
      <c r="E225" s="22" t="s">
        <v>274</v>
      </c>
      <c r="F225" s="22" t="s">
        <v>19</v>
      </c>
      <c r="G225" s="23" t="n">
        <v>1</v>
      </c>
      <c r="H225" s="24" t="n">
        <v>1</v>
      </c>
      <c r="I225" s="24" t="n">
        <v>748</v>
      </c>
      <c r="J225" s="24" t="n">
        <v>0</v>
      </c>
      <c r="K225" s="24" t="n">
        <v>0</v>
      </c>
      <c r="L225" s="24" t="n">
        <v>0</v>
      </c>
      <c r="M225" s="24"/>
      <c r="N225" s="6" t="s">
        <f>=I225+J225+K225+L225</f>
      </c>
      <c r="O225" s="22"/>
    </row>
    <row collapsed="false" customFormat="false" customHeight="false" hidden="false" ht="12.1" outlineLevel="0" r="226">
      <c r="A226" s="25" t="n">
        <v>44344.734618056</v>
      </c>
      <c r="B226" s="26" t="s">
        <v>276</v>
      </c>
      <c r="C226" s="26" t="s">
        <v>342</v>
      </c>
      <c r="D226" s="26" t="s">
        <v>276</v>
      </c>
      <c r="E226" s="26" t="s">
        <v>276</v>
      </c>
      <c r="F226" s="26" t="s">
        <v>19</v>
      </c>
      <c r="G226" s="27" t="n">
        <v>1</v>
      </c>
      <c r="H226" s="28" t="n">
        <v>-1</v>
      </c>
      <c r="I226" s="28" t="n">
        <v>-6</v>
      </c>
      <c r="J226" s="28" t="n">
        <v>0</v>
      </c>
      <c r="K226" s="28" t="n">
        <v>0</v>
      </c>
      <c r="L226" s="28" t="n">
        <v>0</v>
      </c>
      <c r="M226" s="28"/>
      <c r="N226" s="6" t="s">
        <f>=I226+J226+K226+L226</f>
      </c>
      <c r="O226" s="26"/>
    </row>
    <row collapsed="false" customFormat="false" customHeight="false" hidden="false" ht="12.1" outlineLevel="0" r="227">
      <c r="A227" s="21" t="n">
        <v>44344.734618056</v>
      </c>
      <c r="B227" s="22" t="s">
        <v>274</v>
      </c>
      <c r="C227" s="22" t="s">
        <v>343</v>
      </c>
      <c r="D227" s="22" t="s">
        <v>274</v>
      </c>
      <c r="E227" s="22" t="s">
        <v>274</v>
      </c>
      <c r="F227" s="22" t="s">
        <v>19</v>
      </c>
      <c r="G227" s="23" t="n">
        <v>1</v>
      </c>
      <c r="H227" s="24" t="n">
        <v>1</v>
      </c>
      <c r="I227" s="24" t="n">
        <v>45.84</v>
      </c>
      <c r="J227" s="24" t="n">
        <v>0</v>
      </c>
      <c r="K227" s="24" t="n">
        <v>0</v>
      </c>
      <c r="L227" s="24" t="n">
        <v>0</v>
      </c>
      <c r="M227" s="24"/>
      <c r="N227" s="6" t="s">
        <f>=I227+J227+K227+L227</f>
      </c>
      <c r="O227" s="22"/>
    </row>
    <row collapsed="false" customFormat="false" customHeight="false" hidden="false" ht="12.1" outlineLevel="0" r="228">
      <c r="A228" s="20" t="n">
        <v>44349.437766204</v>
      </c>
      <c r="B228" s="16" t="s">
        <v>76</v>
      </c>
      <c r="C228" s="16" t="s">
        <v>78</v>
      </c>
      <c r="D228" s="16" t="s">
        <v>209</v>
      </c>
      <c r="E228" s="16" t="s">
        <v>77</v>
      </c>
      <c r="F228" s="16" t="s">
        <v>23</v>
      </c>
      <c r="G228" s="7" t="n">
        <v>2</v>
      </c>
      <c r="H228" s="6" t="n">
        <v>23.93</v>
      </c>
      <c r="I228" s="6" t="n">
        <v>-47.86</v>
      </c>
      <c r="J228" s="6" t="n">
        <v>0</v>
      </c>
      <c r="K228" s="6" t="n">
        <v>-0.14</v>
      </c>
      <c r="L228" s="6" t="n">
        <v>0</v>
      </c>
      <c r="M228" s="6" t="s">
        <f>=I228+J228+K228+L228</f>
      </c>
      <c r="N228" s="6"/>
      <c r="O228" s="16"/>
    </row>
    <row collapsed="false" customFormat="false" customHeight="false" hidden="false" ht="12.1" outlineLevel="0" r="229">
      <c r="A229" s="20" t="n">
        <v>44349.438761574</v>
      </c>
      <c r="B229" s="16" t="s">
        <v>73</v>
      </c>
      <c r="C229" s="16" t="s">
        <v>74</v>
      </c>
      <c r="D229" s="16" t="s">
        <v>209</v>
      </c>
      <c r="E229" s="16" t="s">
        <v>17</v>
      </c>
      <c r="F229" s="16" t="s">
        <v>23</v>
      </c>
      <c r="G229" s="7" t="n">
        <v>1</v>
      </c>
      <c r="H229" s="6" t="n">
        <v>136.78</v>
      </c>
      <c r="I229" s="6" t="n">
        <v>-136.78</v>
      </c>
      <c r="J229" s="6" t="n">
        <v>0</v>
      </c>
      <c r="K229" s="6" t="n">
        <v>-0.41</v>
      </c>
      <c r="L229" s="6" t="n">
        <v>0</v>
      </c>
      <c r="M229" s="6" t="s">
        <f>=I229+J229+K229+L229</f>
      </c>
      <c r="N229" s="6"/>
      <c r="O229" s="16"/>
    </row>
    <row collapsed="false" customFormat="false" customHeight="false" hidden="false" ht="12.1" outlineLevel="0" r="230">
      <c r="A230" s="20" t="n">
        <v>44349.441782407</v>
      </c>
      <c r="B230" s="16" t="s">
        <v>21</v>
      </c>
      <c r="C230" s="16" t="s">
        <v>346</v>
      </c>
      <c r="D230" s="16" t="s">
        <v>209</v>
      </c>
      <c r="E230" s="16" t="s">
        <v>17</v>
      </c>
      <c r="F230" s="16" t="s">
        <v>23</v>
      </c>
      <c r="G230" s="7" t="n">
        <v>2</v>
      </c>
      <c r="H230" s="6" t="n">
        <v>27.6</v>
      </c>
      <c r="I230" s="6" t="n">
        <v>-55.2</v>
      </c>
      <c r="J230" s="6" t="n">
        <v>0</v>
      </c>
      <c r="K230" s="6" t="n">
        <v>-0.17</v>
      </c>
      <c r="L230" s="6" t="n">
        <v>0</v>
      </c>
      <c r="M230" s="6" t="s">
        <f>=I230+J230+K230+L230</f>
      </c>
      <c r="N230" s="6"/>
      <c r="O230" s="16"/>
    </row>
    <row collapsed="false" customFormat="false" customHeight="false" hidden="false" ht="12.1" outlineLevel="0" r="231">
      <c r="A231" s="29" t="n">
        <v>44349.446493056</v>
      </c>
      <c r="B231" s="30" t="s">
        <v>225</v>
      </c>
      <c r="C231" s="30" t="s">
        <v>294</v>
      </c>
      <c r="D231" s="30" t="s">
        <v>211</v>
      </c>
      <c r="E231" s="30" t="s">
        <v>17</v>
      </c>
      <c r="F231" s="30" t="s">
        <v>23</v>
      </c>
      <c r="G231" s="31" t="n">
        <v>-1</v>
      </c>
      <c r="H231" s="32" t="n">
        <v>55.25</v>
      </c>
      <c r="I231" s="32" t="n">
        <v>55.25</v>
      </c>
      <c r="J231" s="32" t="n">
        <v>0</v>
      </c>
      <c r="K231" s="32" t="n">
        <v>-0.17</v>
      </c>
      <c r="L231" s="32" t="n">
        <v>0</v>
      </c>
      <c r="M231" s="6" t="s">
        <f>=I231+J231+K231+L231</f>
      </c>
      <c r="N231" s="32"/>
      <c r="O231" s="30"/>
    </row>
    <row collapsed="false" customFormat="false" customHeight="false" hidden="false" ht="12.1" outlineLevel="0" r="232">
      <c r="A232" s="29" t="n">
        <v>44349.446493056</v>
      </c>
      <c r="B232" s="30" t="s">
        <v>225</v>
      </c>
      <c r="C232" s="30" t="s">
        <v>294</v>
      </c>
      <c r="D232" s="30" t="s">
        <v>211</v>
      </c>
      <c r="E232" s="30" t="s">
        <v>17</v>
      </c>
      <c r="F232" s="30" t="s">
        <v>23</v>
      </c>
      <c r="G232" s="31" t="n">
        <v>-2</v>
      </c>
      <c r="H232" s="32" t="n">
        <v>55.25</v>
      </c>
      <c r="I232" s="32" t="n">
        <v>110.5</v>
      </c>
      <c r="J232" s="32" t="n">
        <v>0</v>
      </c>
      <c r="K232" s="32" t="n">
        <v>-0.33</v>
      </c>
      <c r="L232" s="32" t="n">
        <v>0</v>
      </c>
      <c r="M232" s="6" t="s">
        <f>=I232+J232+K232+L232</f>
      </c>
      <c r="N232" s="32"/>
      <c r="O232" s="30"/>
    </row>
    <row collapsed="false" customFormat="false" customHeight="false" hidden="false" ht="12.1" outlineLevel="0" r="233">
      <c r="A233" s="29" t="n">
        <v>44349.451527778</v>
      </c>
      <c r="B233" s="30" t="s">
        <v>228</v>
      </c>
      <c r="C233" s="30" t="s">
        <v>311</v>
      </c>
      <c r="D233" s="30" t="s">
        <v>211</v>
      </c>
      <c r="E233" s="30" t="s">
        <v>17</v>
      </c>
      <c r="F233" s="30" t="s">
        <v>19</v>
      </c>
      <c r="G233" s="31" t="n">
        <v>-10000</v>
      </c>
      <c r="H233" s="32" t="n">
        <v>0.2955</v>
      </c>
      <c r="I233" s="32" t="n">
        <v>2955</v>
      </c>
      <c r="J233" s="32" t="n">
        <v>0</v>
      </c>
      <c r="K233" s="32" t="n">
        <v>-8.87</v>
      </c>
      <c r="L233" s="32" t="n">
        <v>0</v>
      </c>
      <c r="M233" s="32"/>
      <c r="N233" s="6" t="s">
        <f>=I233+J233+K233+L233</f>
      </c>
      <c r="O233" s="30"/>
    </row>
    <row collapsed="false" customFormat="false" customHeight="false" hidden="false" ht="12.1" outlineLevel="0" r="234">
      <c r="A234" s="29" t="n">
        <v>44349.452523148</v>
      </c>
      <c r="B234" s="30" t="s">
        <v>231</v>
      </c>
      <c r="C234" s="30" t="s">
        <v>326</v>
      </c>
      <c r="D234" s="30" t="s">
        <v>211</v>
      </c>
      <c r="E234" s="30" t="s">
        <v>17</v>
      </c>
      <c r="F234" s="30" t="s">
        <v>19</v>
      </c>
      <c r="G234" s="31" t="n">
        <v>-2</v>
      </c>
      <c r="H234" s="32" t="n">
        <v>1061.1</v>
      </c>
      <c r="I234" s="32" t="n">
        <v>2122.2</v>
      </c>
      <c r="J234" s="32" t="n">
        <v>0</v>
      </c>
      <c r="K234" s="32" t="n">
        <v>-6.37</v>
      </c>
      <c r="L234" s="32" t="n">
        <v>0</v>
      </c>
      <c r="M234" s="32"/>
      <c r="N234" s="6" t="s">
        <f>=I234+J234+K234+L234</f>
      </c>
      <c r="O234" s="30"/>
    </row>
    <row collapsed="false" customFormat="false" customHeight="false" hidden="false" ht="12.1" outlineLevel="0" r="235">
      <c r="A235" s="29" t="n">
        <v>44349.461979167</v>
      </c>
      <c r="B235" s="30" t="s">
        <v>224</v>
      </c>
      <c r="C235" s="30" t="s">
        <v>293</v>
      </c>
      <c r="D235" s="30" t="s">
        <v>211</v>
      </c>
      <c r="E235" s="30" t="s">
        <v>17</v>
      </c>
      <c r="F235" s="30" t="s">
        <v>23</v>
      </c>
      <c r="G235" s="31" t="n">
        <v>-1</v>
      </c>
      <c r="H235" s="32" t="n">
        <v>60.82</v>
      </c>
      <c r="I235" s="32" t="n">
        <v>60.82</v>
      </c>
      <c r="J235" s="32" t="n">
        <v>0</v>
      </c>
      <c r="K235" s="32" t="n">
        <v>-0.18</v>
      </c>
      <c r="L235" s="32" t="n">
        <v>0</v>
      </c>
      <c r="M235" s="6" t="s">
        <f>=I235+J235+K235+L235</f>
      </c>
      <c r="N235" s="32"/>
      <c r="O235" s="30"/>
    </row>
    <row collapsed="false" customFormat="false" customHeight="false" hidden="false" ht="12.1" outlineLevel="0" r="236">
      <c r="A236" s="29" t="n">
        <v>44349.62662037</v>
      </c>
      <c r="B236" s="30" t="s">
        <v>34</v>
      </c>
      <c r="C236" s="30" t="s">
        <v>325</v>
      </c>
      <c r="D236" s="30" t="s">
        <v>211</v>
      </c>
      <c r="E236" s="30" t="s">
        <v>17</v>
      </c>
      <c r="F236" s="30" t="s">
        <v>19</v>
      </c>
      <c r="G236" s="31" t="n">
        <v>-1</v>
      </c>
      <c r="H236" s="32" t="n">
        <v>5147.4</v>
      </c>
      <c r="I236" s="32" t="n">
        <v>5147.4</v>
      </c>
      <c r="J236" s="32" t="n">
        <v>0</v>
      </c>
      <c r="K236" s="32" t="n">
        <v>-15.44</v>
      </c>
      <c r="L236" s="32" t="n">
        <v>0</v>
      </c>
      <c r="M236" s="32"/>
      <c r="N236" s="6" t="s">
        <f>=I236+J236+K236+L236</f>
      </c>
      <c r="O236" s="30"/>
    </row>
    <row collapsed="false" customFormat="false" customHeight="false" hidden="false" ht="12.1" outlineLevel="0" r="237">
      <c r="A237" s="29" t="n">
        <v>44349.788449074</v>
      </c>
      <c r="B237" s="30" t="s">
        <v>230</v>
      </c>
      <c r="C237" s="30" t="s">
        <v>324</v>
      </c>
      <c r="D237" s="30" t="s">
        <v>211</v>
      </c>
      <c r="E237" s="30" t="s">
        <v>17</v>
      </c>
      <c r="F237" s="30" t="s">
        <v>23</v>
      </c>
      <c r="G237" s="31" t="n">
        <v>-1</v>
      </c>
      <c r="H237" s="32" t="n">
        <v>5.5</v>
      </c>
      <c r="I237" s="32" t="n">
        <v>5.5</v>
      </c>
      <c r="J237" s="32" t="n">
        <v>0</v>
      </c>
      <c r="K237" s="32" t="n">
        <v>-0.02</v>
      </c>
      <c r="L237" s="32" t="n">
        <v>0</v>
      </c>
      <c r="M237" s="6" t="s">
        <f>=I237+J237+K237+L237</f>
      </c>
      <c r="N237" s="32"/>
      <c r="O237" s="30"/>
    </row>
    <row collapsed="false" customFormat="false" customHeight="false" hidden="false" ht="12.1" outlineLevel="0" r="238">
      <c r="A238" s="29" t="n">
        <v>44349.788506944</v>
      </c>
      <c r="B238" s="30" t="s">
        <v>230</v>
      </c>
      <c r="C238" s="30" t="s">
        <v>324</v>
      </c>
      <c r="D238" s="30" t="s">
        <v>211</v>
      </c>
      <c r="E238" s="30" t="s">
        <v>17</v>
      </c>
      <c r="F238" s="30" t="s">
        <v>23</v>
      </c>
      <c r="G238" s="31" t="n">
        <v>-7</v>
      </c>
      <c r="H238" s="32" t="n">
        <v>5.5</v>
      </c>
      <c r="I238" s="32" t="n">
        <v>38.5</v>
      </c>
      <c r="J238" s="32" t="n">
        <v>0</v>
      </c>
      <c r="K238" s="32" t="n">
        <v>-0.12</v>
      </c>
      <c r="L238" s="32" t="n">
        <v>0</v>
      </c>
      <c r="M238" s="6" t="s">
        <f>=I238+J238+K238+L238</f>
      </c>
      <c r="N238" s="32"/>
      <c r="O238" s="30"/>
    </row>
    <row collapsed="false" customFormat="false" customHeight="false" hidden="false" ht="12.1" outlineLevel="0" r="239">
      <c r="A239" s="29" t="n">
        <v>44349.825069444</v>
      </c>
      <c r="B239" s="30" t="s">
        <v>232</v>
      </c>
      <c r="C239" s="30" t="s">
        <v>331</v>
      </c>
      <c r="D239" s="30" t="s">
        <v>211</v>
      </c>
      <c r="E239" s="30" t="s">
        <v>17</v>
      </c>
      <c r="F239" s="30" t="s">
        <v>23</v>
      </c>
      <c r="G239" s="31" t="n">
        <v>-1</v>
      </c>
      <c r="H239" s="32" t="n">
        <v>31</v>
      </c>
      <c r="I239" s="32" t="n">
        <v>31</v>
      </c>
      <c r="J239" s="32" t="n">
        <v>0</v>
      </c>
      <c r="K239" s="32" t="n">
        <v>-0.09</v>
      </c>
      <c r="L239" s="32" t="n">
        <v>0</v>
      </c>
      <c r="M239" s="6" t="s">
        <f>=I239+J239+K239+L239</f>
      </c>
      <c r="N239" s="32"/>
      <c r="O239" s="30"/>
    </row>
    <row collapsed="false" customFormat="false" customHeight="false" hidden="false" ht="12.1" outlineLevel="0" r="240">
      <c r="A240" s="29" t="n">
        <v>44349.825081019</v>
      </c>
      <c r="B240" s="30" t="s">
        <v>232</v>
      </c>
      <c r="C240" s="30" t="s">
        <v>331</v>
      </c>
      <c r="D240" s="30" t="s">
        <v>211</v>
      </c>
      <c r="E240" s="30" t="s">
        <v>17</v>
      </c>
      <c r="F240" s="30" t="s">
        <v>23</v>
      </c>
      <c r="G240" s="31" t="n">
        <v>-1</v>
      </c>
      <c r="H240" s="32" t="n">
        <v>31</v>
      </c>
      <c r="I240" s="32" t="n">
        <v>31</v>
      </c>
      <c r="J240" s="32" t="n">
        <v>0</v>
      </c>
      <c r="K240" s="32" t="n">
        <v>-0.09</v>
      </c>
      <c r="L240" s="32" t="n">
        <v>0</v>
      </c>
      <c r="M240" s="6" t="s">
        <f>=I240+J240+K240+L240</f>
      </c>
      <c r="N240" s="32"/>
      <c r="O240" s="30"/>
    </row>
    <row collapsed="false" customFormat="false" customHeight="false" hidden="false" ht="12.1" outlineLevel="0"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 t="s">
        <v>347</v>
      </c>
      <c r="M241" s="5" t="s">
        <f>=SUM(M2:M240)</f>
      </c>
      <c r="N241" s="5" t="s">
        <f>=SUM(N2:N240)</f>
      </c>
      <c r="O241" s="4"/>
    </row>
  </sheetData>
  <autoFilter ref="A1:O24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84</v>
      </c>
      <c r="B1" s="38" t="s">
        <v>348</v>
      </c>
      <c r="C1" s="38" t="s">
        <v>0</v>
      </c>
      <c r="D1" s="38" t="s">
        <v>2</v>
      </c>
      <c r="E1" s="38" t="s">
        <v>349</v>
      </c>
      <c r="F1" s="38" t="s">
        <v>3</v>
      </c>
      <c r="G1" s="38" t="s">
        <v>350</v>
      </c>
      <c r="H1" s="38" t="s">
        <v>351</v>
      </c>
      <c r="I1" s="38" t="s">
        <v>352</v>
      </c>
      <c r="J1" s="38" t="s">
        <v>322</v>
      </c>
      <c r="K1" s="38" t="s">
        <v>353</v>
      </c>
      <c r="L1" s="38" t="s">
        <v>354</v>
      </c>
      <c r="M1" s="38" t="s">
        <v>355</v>
      </c>
      <c r="N1" s="38" t="s">
        <v>356</v>
      </c>
    </row>
    <row collapsed="false" customFormat="false" customHeight="false" hidden="false" ht="12.1" outlineLevel="0" r="2">
      <c r="A2" s="37" t="n">
        <v>43759</v>
      </c>
      <c r="B2" s="16" t="s">
        <v>357</v>
      </c>
      <c r="C2" s="16" t="s">
        <v>213</v>
      </c>
      <c r="D2" s="16" t="s">
        <v>262</v>
      </c>
      <c r="E2" s="7" t="n">
        <v>3</v>
      </c>
      <c r="F2" s="16" t="s">
        <v>23</v>
      </c>
      <c r="G2" s="6" t="n">
        <v>9.5931</v>
      </c>
      <c r="H2" s="6" t="n">
        <v>8.9872</v>
      </c>
      <c r="I2" s="6" t="n">
        <v>621.04</v>
      </c>
      <c r="J2" s="6" t="n">
        <v>0.05</v>
      </c>
      <c r="K2" s="6" t="n">
        <v>28.7794</v>
      </c>
      <c r="L2" s="6" t="n">
        <v>25.58</v>
      </c>
      <c r="M2" s="6" t="n">
        <v>1.37</v>
      </c>
      <c r="N2" s="6" t="n">
        <v>1.48</v>
      </c>
    </row>
    <row collapsed="false" customFormat="false" customHeight="false" hidden="false" ht="12.1" outlineLevel="0" r="3">
      <c r="A3" s="37" t="n">
        <v>43829</v>
      </c>
      <c r="B3" s="16" t="s">
        <v>357</v>
      </c>
      <c r="C3" s="16" t="s">
        <v>218</v>
      </c>
      <c r="D3" s="16" t="s">
        <v>358</v>
      </c>
      <c r="E3" s="7" t="n">
        <v>1</v>
      </c>
      <c r="F3" s="16" t="s">
        <v>19</v>
      </c>
      <c r="G3" s="6" t="n">
        <v>24.36</v>
      </c>
      <c r="H3" s="6" t="n">
        <v>734</v>
      </c>
      <c r="I3" s="6" t="n">
        <v>633.9</v>
      </c>
      <c r="J3" s="6" t="n">
        <v>3</v>
      </c>
      <c r="K3" s="6" t="n">
        <v>24.36</v>
      </c>
      <c r="L3" s="6" t="n">
        <v>21.36</v>
      </c>
      <c r="M3" s="6" t="n">
        <v>3.37</v>
      </c>
      <c r="N3" s="6" t="n">
        <v>2.91</v>
      </c>
    </row>
    <row collapsed="false" customFormat="false" customHeight="false" hidden="false" ht="12.1" outlineLevel="0" r="4">
      <c r="A4" s="37" t="n">
        <v>43829</v>
      </c>
      <c r="B4" s="16" t="s">
        <v>357</v>
      </c>
      <c r="C4" s="16" t="s">
        <v>217</v>
      </c>
      <c r="D4" s="16" t="s">
        <v>359</v>
      </c>
      <c r="E4" s="7" t="n">
        <v>1</v>
      </c>
      <c r="F4" s="16" t="s">
        <v>19</v>
      </c>
      <c r="G4" s="6" t="n">
        <v>24.36</v>
      </c>
      <c r="H4" s="6" t="n">
        <v>759.7</v>
      </c>
      <c r="I4" s="6" t="n">
        <v>694.38</v>
      </c>
      <c r="J4" s="6" t="n">
        <v>3</v>
      </c>
      <c r="K4" s="6" t="n">
        <v>24.36</v>
      </c>
      <c r="L4" s="6" t="n">
        <v>21.36</v>
      </c>
      <c r="M4" s="6" t="n">
        <v>3.08</v>
      </c>
      <c r="N4" s="6" t="n">
        <v>2.81</v>
      </c>
    </row>
    <row collapsed="false" customFormat="false" customHeight="false" hidden="false" ht="12.1" outlineLevel="0" r="5">
      <c r="A5" s="37" t="n">
        <v>43840</v>
      </c>
      <c r="B5" s="16" t="s">
        <v>357</v>
      </c>
      <c r="C5" s="16" t="s">
        <v>216</v>
      </c>
      <c r="D5" s="16" t="s">
        <v>360</v>
      </c>
      <c r="E5" s="7" t="n">
        <v>1</v>
      </c>
      <c r="F5" s="16" t="s">
        <v>19</v>
      </c>
      <c r="G5" s="6" t="n">
        <v>147.19</v>
      </c>
      <c r="H5" s="6" t="n">
        <v>3319.5</v>
      </c>
      <c r="I5" s="6" t="n">
        <v>3556.14</v>
      </c>
      <c r="J5" s="6" t="n">
        <v>19</v>
      </c>
      <c r="K5" s="6" t="n">
        <v>147.19</v>
      </c>
      <c r="L5" s="6" t="n">
        <v>128.19</v>
      </c>
      <c r="M5" s="6" t="n">
        <v>3.6</v>
      </c>
      <c r="N5" s="6" t="n">
        <v>3.86</v>
      </c>
    </row>
    <row collapsed="false" customFormat="false" customHeight="false" hidden="false" ht="12.1" outlineLevel="0" r="6">
      <c r="A6" s="37" t="n">
        <v>43859</v>
      </c>
      <c r="B6" s="16" t="s">
        <v>357</v>
      </c>
      <c r="C6" s="16" t="s">
        <v>213</v>
      </c>
      <c r="D6" s="16" t="s">
        <v>262</v>
      </c>
      <c r="E6" s="7" t="n">
        <v>3</v>
      </c>
      <c r="F6" s="16" t="s">
        <v>23</v>
      </c>
      <c r="G6" s="6" t="n">
        <v>9.4245</v>
      </c>
      <c r="H6" s="6" t="n">
        <v>8.82</v>
      </c>
      <c r="I6" s="6" t="n">
        <v>621.04</v>
      </c>
      <c r="J6" s="6" t="n">
        <v>0.05</v>
      </c>
      <c r="K6" s="6" t="n">
        <v>28.2735</v>
      </c>
      <c r="L6" s="6" t="n">
        <v>25.13</v>
      </c>
      <c r="M6" s="6" t="n">
        <v>1.35</v>
      </c>
      <c r="N6" s="6" t="n">
        <v>1.51</v>
      </c>
    </row>
    <row collapsed="false" customFormat="false" customHeight="false" hidden="false" ht="12.1" outlineLevel="0" r="7">
      <c r="A7" s="37" t="n">
        <v>43929</v>
      </c>
      <c r="B7" s="16" t="s">
        <v>357</v>
      </c>
      <c r="C7" s="16" t="s">
        <v>34</v>
      </c>
      <c r="D7" s="16" t="s">
        <v>35</v>
      </c>
      <c r="E7" s="7" t="n">
        <v>2</v>
      </c>
      <c r="F7" s="16" t="s">
        <v>23</v>
      </c>
      <c r="G7" s="6" t="n">
        <v>39.2366</v>
      </c>
      <c r="H7" s="6" t="n">
        <v>29.56</v>
      </c>
      <c r="I7" s="6" t="n">
        <v>2201.81</v>
      </c>
      <c r="J7" s="6" t="n">
        <v>0.1</v>
      </c>
      <c r="K7" s="6" t="n">
        <v>78.4732</v>
      </c>
      <c r="L7" s="6" t="n">
        <v>70.93</v>
      </c>
      <c r="M7" s="6" t="n">
        <v>1.61</v>
      </c>
      <c r="N7" s="6" t="n">
        <v>1.59</v>
      </c>
    </row>
    <row collapsed="false" customFormat="false" customHeight="false" hidden="false" ht="12.1" outlineLevel="0" r="8">
      <c r="A8" s="37" t="n">
        <v>43980</v>
      </c>
      <c r="B8" s="16" t="s">
        <v>357</v>
      </c>
      <c r="C8" s="16" t="s">
        <v>214</v>
      </c>
      <c r="D8" s="16" t="s">
        <v>361</v>
      </c>
      <c r="E8" s="7" t="n">
        <v>1</v>
      </c>
      <c r="F8" s="16" t="s">
        <v>19</v>
      </c>
      <c r="G8" s="6" t="n">
        <v>110.47</v>
      </c>
      <c r="H8" s="6" t="n">
        <v>2089</v>
      </c>
      <c r="I8" s="6" t="n">
        <v>1811.92</v>
      </c>
      <c r="J8" s="6" t="n">
        <v>14</v>
      </c>
      <c r="K8" s="6" t="n">
        <v>110.47</v>
      </c>
      <c r="L8" s="6" t="n">
        <v>96.47</v>
      </c>
      <c r="M8" s="6" t="n">
        <v>5.32</v>
      </c>
      <c r="N8" s="6" t="n">
        <v>4.62</v>
      </c>
    </row>
    <row collapsed="false" customFormat="false" customHeight="false" hidden="false" ht="12.1" outlineLevel="0" r="9">
      <c r="A9" s="37" t="n">
        <v>43986</v>
      </c>
      <c r="B9" s="16" t="s">
        <v>357</v>
      </c>
      <c r="C9" s="16" t="s">
        <v>221</v>
      </c>
      <c r="D9" s="16" t="s">
        <v>288</v>
      </c>
      <c r="E9" s="7" t="n">
        <v>2</v>
      </c>
      <c r="F9" s="16" t="s">
        <v>23</v>
      </c>
      <c r="G9" s="6" t="n">
        <v>12.3014</v>
      </c>
      <c r="H9" s="6" t="n">
        <v>25.99</v>
      </c>
      <c r="I9" s="6" t="n">
        <v>1730.31</v>
      </c>
      <c r="J9" s="6" t="n">
        <v>0.04</v>
      </c>
      <c r="K9" s="6" t="n">
        <v>24.6029</v>
      </c>
      <c r="L9" s="6" t="n">
        <v>21.87</v>
      </c>
      <c r="M9" s="6" t="n">
        <v>0.63</v>
      </c>
      <c r="N9" s="6" t="n">
        <v>0.62</v>
      </c>
    </row>
    <row collapsed="false" customFormat="false" customHeight="false" hidden="false" ht="12.1" outlineLevel="0" r="10">
      <c r="A10" s="37" t="n">
        <v>43994</v>
      </c>
      <c r="B10" s="16" t="s">
        <v>357</v>
      </c>
      <c r="C10" s="16" t="s">
        <v>225</v>
      </c>
      <c r="D10" s="16" t="s">
        <v>294</v>
      </c>
      <c r="E10" s="7" t="n">
        <v>3</v>
      </c>
      <c r="F10" s="16" t="s">
        <v>23</v>
      </c>
      <c r="G10" s="6" t="n">
        <v>28.34</v>
      </c>
      <c r="H10" s="6" t="n">
        <v>45.54</v>
      </c>
      <c r="I10" s="6" t="n">
        <v>3310.83</v>
      </c>
      <c r="J10" s="6" t="n">
        <v>0.12</v>
      </c>
      <c r="K10" s="6" t="n">
        <v>85.0199</v>
      </c>
      <c r="L10" s="6" t="n">
        <v>76.73</v>
      </c>
      <c r="M10" s="6" t="n">
        <v>0.77</v>
      </c>
      <c r="N10" s="6" t="n">
        <v>0.81</v>
      </c>
    </row>
    <row collapsed="false" customFormat="false" customHeight="false" hidden="false" ht="12.1" outlineLevel="0" r="11">
      <c r="A11" s="37" t="n">
        <v>44001</v>
      </c>
      <c r="B11" s="16" t="s">
        <v>357</v>
      </c>
      <c r="C11" s="16" t="s">
        <v>216</v>
      </c>
      <c r="D11" s="16" t="s">
        <v>360</v>
      </c>
      <c r="E11" s="7" t="n">
        <v>1</v>
      </c>
      <c r="F11" s="16" t="s">
        <v>19</v>
      </c>
      <c r="G11" s="6" t="n">
        <v>157</v>
      </c>
      <c r="H11" s="6" t="n">
        <v>3980</v>
      </c>
      <c r="I11" s="6" t="n">
        <v>2442.31</v>
      </c>
      <c r="J11" s="6" t="n">
        <v>20</v>
      </c>
      <c r="K11" s="6" t="n">
        <v>157</v>
      </c>
      <c r="L11" s="6" t="n">
        <v>137</v>
      </c>
      <c r="M11" s="6" t="n">
        <v>5.61</v>
      </c>
      <c r="N11" s="6" t="n">
        <v>3.44</v>
      </c>
    </row>
    <row collapsed="false" customFormat="false" customHeight="false" hidden="false" ht="12.1" outlineLevel="0" r="12">
      <c r="A12" s="37" t="n">
        <v>44012</v>
      </c>
      <c r="B12" s="16" t="s">
        <v>357</v>
      </c>
      <c r="C12" s="16" t="s">
        <v>218</v>
      </c>
      <c r="D12" s="16" t="s">
        <v>358</v>
      </c>
      <c r="E12" s="7" t="n">
        <v>2</v>
      </c>
      <c r="F12" s="16" t="s">
        <v>19</v>
      </c>
      <c r="G12" s="6" t="n">
        <v>1</v>
      </c>
      <c r="H12" s="6" t="n">
        <v>539.9</v>
      </c>
      <c r="I12" s="6" t="n">
        <v>560.18</v>
      </c>
      <c r="J12" s="6" t="n">
        <v>0</v>
      </c>
      <c r="K12" s="6" t="n">
        <v>2</v>
      </c>
      <c r="L12" s="6" t="n">
        <v>2</v>
      </c>
      <c r="M12" s="6" t="n">
        <v>0.18</v>
      </c>
      <c r="N12" s="6" t="n">
        <v>0.19</v>
      </c>
    </row>
    <row collapsed="false" customFormat="false" customHeight="false" hidden="false" ht="12.1" outlineLevel="0" r="13">
      <c r="A13" s="37" t="n">
        <v>44011</v>
      </c>
      <c r="B13" s="16" t="s">
        <v>357</v>
      </c>
      <c r="C13" s="16" t="s">
        <v>224</v>
      </c>
      <c r="D13" s="16" t="s">
        <v>293</v>
      </c>
      <c r="E13" s="7" t="n">
        <v>1</v>
      </c>
      <c r="F13" s="16" t="s">
        <v>23</v>
      </c>
      <c r="G13" s="6" t="n">
        <v>29.0339</v>
      </c>
      <c r="H13" s="6" t="n">
        <v>35.64</v>
      </c>
      <c r="I13" s="6" t="n">
        <v>2393.67</v>
      </c>
      <c r="J13" s="6" t="n">
        <v>0.04</v>
      </c>
      <c r="K13" s="6" t="n">
        <v>29.0339</v>
      </c>
      <c r="L13" s="6" t="n">
        <v>26.27</v>
      </c>
      <c r="M13" s="6" t="n">
        <v>1.1</v>
      </c>
      <c r="N13" s="6" t="n">
        <v>1.07</v>
      </c>
    </row>
    <row collapsed="false" customFormat="false" customHeight="false" hidden="false" ht="12.1" outlineLevel="0" r="14">
      <c r="A14" s="37" t="n">
        <v>44014</v>
      </c>
      <c r="B14" s="16" t="s">
        <v>357</v>
      </c>
      <c r="C14" s="16" t="s">
        <v>223</v>
      </c>
      <c r="D14" s="16" t="s">
        <v>292</v>
      </c>
      <c r="E14" s="7" t="n">
        <v>1</v>
      </c>
      <c r="F14" s="16" t="s">
        <v>23</v>
      </c>
      <c r="G14" s="6" t="n">
        <v>63.3972</v>
      </c>
      <c r="H14" s="6" t="n">
        <v>93.26</v>
      </c>
      <c r="I14" s="6" t="n">
        <v>6447.42</v>
      </c>
      <c r="J14" s="6" t="n">
        <v>0.09</v>
      </c>
      <c r="K14" s="6" t="n">
        <v>63.3972</v>
      </c>
      <c r="L14" s="6" t="n">
        <v>57.06</v>
      </c>
      <c r="M14" s="6" t="n">
        <v>0.89</v>
      </c>
      <c r="N14" s="6" t="n">
        <v>0.87</v>
      </c>
    </row>
    <row collapsed="false" customFormat="false" customHeight="false" hidden="false" ht="12.1" outlineLevel="0" r="15">
      <c r="A15" s="37" t="n">
        <v>44022</v>
      </c>
      <c r="B15" s="16" t="s">
        <v>357</v>
      </c>
      <c r="C15" s="16" t="s">
        <v>220</v>
      </c>
      <c r="D15" s="16" t="s">
        <v>362</v>
      </c>
      <c r="E15" s="7" t="n">
        <v>1</v>
      </c>
      <c r="F15" s="16" t="s">
        <v>19</v>
      </c>
      <c r="G15" s="6" t="n">
        <v>350</v>
      </c>
      <c r="H15" s="6" t="n">
        <v>5098</v>
      </c>
      <c r="I15" s="6" t="n">
        <v>4626.34</v>
      </c>
      <c r="J15" s="6" t="n">
        <v>46</v>
      </c>
      <c r="K15" s="6" t="n">
        <v>350</v>
      </c>
      <c r="L15" s="6" t="n">
        <v>304</v>
      </c>
      <c r="M15" s="6" t="n">
        <v>6.57</v>
      </c>
      <c r="N15" s="6" t="n">
        <v>5.96</v>
      </c>
    </row>
    <row collapsed="false" customFormat="false" customHeight="false" hidden="false" ht="12.1" outlineLevel="0" r="16">
      <c r="A16" s="37" t="n">
        <v>44021</v>
      </c>
      <c r="B16" s="16" t="s">
        <v>357</v>
      </c>
      <c r="C16" s="16" t="s">
        <v>34</v>
      </c>
      <c r="D16" s="16" t="s">
        <v>35</v>
      </c>
      <c r="E16" s="7" t="n">
        <v>4</v>
      </c>
      <c r="F16" s="16" t="s">
        <v>23</v>
      </c>
      <c r="G16" s="6" t="n">
        <v>37.0437</v>
      </c>
      <c r="H16" s="6" t="n">
        <v>30.46</v>
      </c>
      <c r="I16" s="6" t="n">
        <v>2251.5</v>
      </c>
      <c r="J16" s="6" t="n">
        <v>0.21</v>
      </c>
      <c r="K16" s="6" t="n">
        <v>148.1748</v>
      </c>
      <c r="L16" s="6" t="n">
        <v>133.21</v>
      </c>
      <c r="M16" s="6" t="n">
        <v>1.48</v>
      </c>
      <c r="N16" s="6" t="n">
        <v>1.53</v>
      </c>
    </row>
    <row collapsed="false" customFormat="false" customHeight="false" hidden="false" ht="12.1" outlineLevel="0" r="17">
      <c r="A17" s="37" t="n">
        <v>44028</v>
      </c>
      <c r="B17" s="16" t="s">
        <v>357</v>
      </c>
      <c r="C17" s="16" t="s">
        <v>43</v>
      </c>
      <c r="D17" s="16" t="s">
        <v>44</v>
      </c>
      <c r="E17" s="7" t="n">
        <v>10</v>
      </c>
      <c r="F17" s="16" t="s">
        <v>19</v>
      </c>
      <c r="G17" s="6" t="n">
        <v>15.24</v>
      </c>
      <c r="H17" s="6" t="n">
        <v>183.32</v>
      </c>
      <c r="I17" s="6" t="n">
        <v>172.17</v>
      </c>
      <c r="J17" s="6" t="n">
        <v>20</v>
      </c>
      <c r="K17" s="6" t="n">
        <v>152.4</v>
      </c>
      <c r="L17" s="6" t="n">
        <v>132.4</v>
      </c>
      <c r="M17" s="6" t="n">
        <v>7.69</v>
      </c>
      <c r="N17" s="6" t="n">
        <v>7.22</v>
      </c>
    </row>
    <row collapsed="false" customFormat="false" customHeight="false" hidden="false" ht="12.1" outlineLevel="0" r="18">
      <c r="A18" s="37" t="n">
        <v>44032</v>
      </c>
      <c r="B18" s="16" t="s">
        <v>357</v>
      </c>
      <c r="C18" s="16" t="s">
        <v>16</v>
      </c>
      <c r="D18" s="16" t="s">
        <v>18</v>
      </c>
      <c r="E18" s="7" t="n">
        <v>100</v>
      </c>
      <c r="F18" s="16" t="s">
        <v>19</v>
      </c>
      <c r="G18" s="6" t="n">
        <v>0.97</v>
      </c>
      <c r="H18" s="6" t="n">
        <v>36.28</v>
      </c>
      <c r="I18" s="6" t="n">
        <v>36.37</v>
      </c>
      <c r="J18" s="6" t="n">
        <v>13</v>
      </c>
      <c r="K18" s="6" t="n">
        <v>97</v>
      </c>
      <c r="L18" s="6" t="n">
        <v>84</v>
      </c>
      <c r="M18" s="6" t="n">
        <v>2.31</v>
      </c>
      <c r="N18" s="6" t="n">
        <v>2.32</v>
      </c>
    </row>
    <row collapsed="false" customFormat="false" customHeight="false" hidden="false" ht="12.1" outlineLevel="0" r="19">
      <c r="A19" s="37" t="n">
        <v>44049</v>
      </c>
      <c r="B19" s="16" t="s">
        <v>357</v>
      </c>
      <c r="C19" s="16" t="s">
        <v>222</v>
      </c>
      <c r="D19" s="16" t="s">
        <v>291</v>
      </c>
      <c r="E19" s="7" t="n">
        <v>3</v>
      </c>
      <c r="F19" s="16" t="s">
        <v>23</v>
      </c>
      <c r="G19" s="6" t="n">
        <v>24.1826</v>
      </c>
      <c r="H19" s="6" t="n">
        <v>48.92</v>
      </c>
      <c r="I19" s="6" t="n">
        <v>3815.76</v>
      </c>
      <c r="J19" s="6" t="n">
        <v>0.1</v>
      </c>
      <c r="K19" s="6" t="n">
        <v>72.5478</v>
      </c>
      <c r="L19" s="6" t="n">
        <v>65.22</v>
      </c>
      <c r="M19" s="6" t="n">
        <v>0.57</v>
      </c>
      <c r="N19" s="6" t="n">
        <v>0.61</v>
      </c>
    </row>
    <row collapsed="false" customFormat="false" customHeight="false" hidden="false" ht="12.1" outlineLevel="0" r="20">
      <c r="A20" s="37" t="n">
        <v>44077</v>
      </c>
      <c r="B20" s="16" t="s">
        <v>357</v>
      </c>
      <c r="C20" s="16" t="s">
        <v>221</v>
      </c>
      <c r="D20" s="16" t="s">
        <v>288</v>
      </c>
      <c r="E20" s="7" t="n">
        <v>2</v>
      </c>
      <c r="F20" s="16" t="s">
        <v>23</v>
      </c>
      <c r="G20" s="6" t="n">
        <v>13.2946</v>
      </c>
      <c r="H20" s="6" t="n">
        <v>25.84</v>
      </c>
      <c r="I20" s="6" t="n">
        <v>1730.31</v>
      </c>
      <c r="J20" s="6" t="n">
        <v>0.04</v>
      </c>
      <c r="K20" s="6" t="n">
        <v>26.5892</v>
      </c>
      <c r="L20" s="6" t="n">
        <v>23.63</v>
      </c>
      <c r="M20" s="6" t="n">
        <v>0.68</v>
      </c>
      <c r="N20" s="6" t="n">
        <v>0.62</v>
      </c>
    </row>
    <row collapsed="false" customFormat="false" customHeight="false" hidden="false" ht="12.1" outlineLevel="0" r="21">
      <c r="A21" s="37" t="n">
        <v>44088</v>
      </c>
      <c r="B21" s="16" t="s">
        <v>357</v>
      </c>
      <c r="C21" s="16" t="s">
        <v>225</v>
      </c>
      <c r="D21" s="16" t="s">
        <v>294</v>
      </c>
      <c r="E21" s="7" t="n">
        <v>3</v>
      </c>
      <c r="F21" s="16" t="s">
        <v>23</v>
      </c>
      <c r="G21" s="6" t="n">
        <v>30.7047</v>
      </c>
      <c r="H21" s="6" t="n">
        <v>51.06</v>
      </c>
      <c r="I21" s="6" t="n">
        <v>3310.83</v>
      </c>
      <c r="J21" s="6" t="n">
        <v>0.12</v>
      </c>
      <c r="K21" s="6" t="n">
        <v>92.1142</v>
      </c>
      <c r="L21" s="6" t="n">
        <v>83.13</v>
      </c>
      <c r="M21" s="6" t="n">
        <v>0.84</v>
      </c>
      <c r="N21" s="6" t="n">
        <v>0.72</v>
      </c>
    </row>
    <row collapsed="false" customFormat="false" customHeight="false" hidden="false" ht="12.1" outlineLevel="0" r="22">
      <c r="A22" s="37" t="n">
        <v>44103</v>
      </c>
      <c r="B22" s="16" t="s">
        <v>357</v>
      </c>
      <c r="C22" s="16" t="s">
        <v>224</v>
      </c>
      <c r="D22" s="16" t="s">
        <v>293</v>
      </c>
      <c r="E22" s="7" t="n">
        <v>1</v>
      </c>
      <c r="F22" s="16" t="s">
        <v>23</v>
      </c>
      <c r="G22" s="6" t="n">
        <v>33.0419</v>
      </c>
      <c r="H22" s="6" t="n">
        <v>35.68</v>
      </c>
      <c r="I22" s="6" t="n">
        <v>2393.67</v>
      </c>
      <c r="J22" s="6" t="n">
        <v>0.04</v>
      </c>
      <c r="K22" s="6" t="n">
        <v>33.0419</v>
      </c>
      <c r="L22" s="6" t="n">
        <v>29.9</v>
      </c>
      <c r="M22" s="6" t="n">
        <v>1.25</v>
      </c>
      <c r="N22" s="6" t="n">
        <v>1.07</v>
      </c>
    </row>
    <row collapsed="false" customFormat="false" customHeight="false" hidden="false" ht="12.1" outlineLevel="0" r="23">
      <c r="A23" s="37" t="n">
        <v>44109</v>
      </c>
      <c r="B23" s="16" t="s">
        <v>357</v>
      </c>
      <c r="C23" s="16" t="s">
        <v>25</v>
      </c>
      <c r="D23" s="16" t="s">
        <v>26</v>
      </c>
      <c r="E23" s="7" t="n">
        <v>20</v>
      </c>
      <c r="F23" s="16" t="s">
        <v>19</v>
      </c>
      <c r="G23" s="6" t="n">
        <v>18.7</v>
      </c>
      <c r="H23" s="6" t="n">
        <v>202.62</v>
      </c>
      <c r="I23" s="6" t="n">
        <v>193.12</v>
      </c>
      <c r="J23" s="6" t="n">
        <v>49</v>
      </c>
      <c r="K23" s="6" t="n">
        <v>374</v>
      </c>
      <c r="L23" s="6" t="n">
        <v>325</v>
      </c>
      <c r="M23" s="6" t="n">
        <v>8.41</v>
      </c>
      <c r="N23" s="6" t="n">
        <v>8.02</v>
      </c>
    </row>
    <row collapsed="false" customFormat="false" customHeight="false" hidden="false" ht="12.1" outlineLevel="0" r="24">
      <c r="A24" s="37" t="n">
        <v>44109</v>
      </c>
      <c r="B24" s="16" t="s">
        <v>357</v>
      </c>
      <c r="C24" s="16" t="s">
        <v>28</v>
      </c>
      <c r="D24" s="16" t="s">
        <v>29</v>
      </c>
      <c r="E24" s="7" t="n">
        <v>30</v>
      </c>
      <c r="F24" s="16" t="s">
        <v>19</v>
      </c>
      <c r="G24" s="6" t="n">
        <v>18.7</v>
      </c>
      <c r="H24" s="6" t="n">
        <v>208.89</v>
      </c>
      <c r="I24" s="6" t="n">
        <v>216.47</v>
      </c>
      <c r="J24" s="6" t="n">
        <v>73</v>
      </c>
      <c r="K24" s="6" t="n">
        <v>561</v>
      </c>
      <c r="L24" s="6" t="n">
        <v>488</v>
      </c>
      <c r="M24" s="6" t="n">
        <v>7.51</v>
      </c>
      <c r="N24" s="6" t="n">
        <v>7.79</v>
      </c>
    </row>
    <row collapsed="false" customFormat="false" customHeight="false" hidden="false" ht="12.1" outlineLevel="0" r="25">
      <c r="A25" s="37" t="n">
        <v>44109</v>
      </c>
      <c r="B25" s="16" t="s">
        <v>357</v>
      </c>
      <c r="C25" s="16" t="s">
        <v>223</v>
      </c>
      <c r="D25" s="16" t="s">
        <v>292</v>
      </c>
      <c r="E25" s="7" t="n">
        <v>1</v>
      </c>
      <c r="F25" s="16" t="s">
        <v>23</v>
      </c>
      <c r="G25" s="6" t="n">
        <v>70.2824</v>
      </c>
      <c r="H25" s="6" t="n">
        <v>97.89</v>
      </c>
      <c r="I25" s="6" t="n">
        <v>6447.42</v>
      </c>
      <c r="J25" s="6" t="n">
        <v>0.09</v>
      </c>
      <c r="K25" s="6" t="n">
        <v>70.2824</v>
      </c>
      <c r="L25" s="6" t="n">
        <v>63.25</v>
      </c>
      <c r="M25" s="6" t="n">
        <v>0.98</v>
      </c>
      <c r="N25" s="6" t="n">
        <v>0.83</v>
      </c>
    </row>
    <row collapsed="false" customFormat="false" customHeight="false" hidden="false" ht="12.1" outlineLevel="0" r="26">
      <c r="A26" s="37" t="n">
        <v>44112</v>
      </c>
      <c r="B26" s="16" t="s">
        <v>357</v>
      </c>
      <c r="C26" s="16" t="s">
        <v>34</v>
      </c>
      <c r="D26" s="16" t="s">
        <v>35</v>
      </c>
      <c r="E26" s="7" t="n">
        <v>4</v>
      </c>
      <c r="F26" s="16" t="s">
        <v>23</v>
      </c>
      <c r="G26" s="6" t="n">
        <v>40.6079</v>
      </c>
      <c r="H26" s="6" t="n">
        <v>28.8</v>
      </c>
      <c r="I26" s="6" t="n">
        <v>2251.5</v>
      </c>
      <c r="J26" s="6" t="n">
        <v>0.21</v>
      </c>
      <c r="K26" s="6" t="n">
        <v>162.4316</v>
      </c>
      <c r="L26" s="6" t="n">
        <v>146.03</v>
      </c>
      <c r="M26" s="6" t="n">
        <v>1.62</v>
      </c>
      <c r="N26" s="6" t="n">
        <v>1.62</v>
      </c>
    </row>
    <row collapsed="false" customFormat="false" customHeight="false" hidden="false" ht="12.1" outlineLevel="0" r="27">
      <c r="A27" s="37" t="n">
        <v>44116</v>
      </c>
      <c r="B27" s="16" t="s">
        <v>357</v>
      </c>
      <c r="C27" s="16" t="s">
        <v>218</v>
      </c>
      <c r="D27" s="16" t="s">
        <v>358</v>
      </c>
      <c r="E27" s="7" t="n">
        <v>3</v>
      </c>
      <c r="F27" s="16" t="s">
        <v>19</v>
      </c>
      <c r="G27" s="6" t="n">
        <v>9.94</v>
      </c>
      <c r="H27" s="6" t="n">
        <v>438</v>
      </c>
      <c r="I27" s="6" t="n">
        <v>550.18</v>
      </c>
      <c r="J27" s="6" t="n">
        <v>4</v>
      </c>
      <c r="K27" s="6" t="n">
        <v>29.82</v>
      </c>
      <c r="L27" s="6" t="n">
        <v>25.82</v>
      </c>
      <c r="M27" s="6" t="n">
        <v>1.56</v>
      </c>
      <c r="N27" s="6" t="n">
        <v>1.96</v>
      </c>
    </row>
    <row collapsed="false" customFormat="false" customHeight="false" hidden="false" ht="12.1" outlineLevel="0" r="28">
      <c r="A28" s="37" t="n">
        <v>44116</v>
      </c>
      <c r="B28" s="16" t="s">
        <v>357</v>
      </c>
      <c r="C28" s="16" t="s">
        <v>217</v>
      </c>
      <c r="D28" s="16" t="s">
        <v>359</v>
      </c>
      <c r="E28" s="7" t="n">
        <v>2</v>
      </c>
      <c r="F28" s="16" t="s">
        <v>19</v>
      </c>
      <c r="G28" s="6" t="n">
        <v>9.94</v>
      </c>
      <c r="H28" s="6" t="n">
        <v>453.6</v>
      </c>
      <c r="I28" s="6" t="n">
        <v>593.43</v>
      </c>
      <c r="J28" s="6" t="n">
        <v>3</v>
      </c>
      <c r="K28" s="6" t="n">
        <v>19.88</v>
      </c>
      <c r="L28" s="6" t="n">
        <v>16.88</v>
      </c>
      <c r="M28" s="6" t="n">
        <v>1.42</v>
      </c>
      <c r="N28" s="6" t="n">
        <v>1.86</v>
      </c>
    </row>
    <row collapsed="false" customFormat="false" customHeight="false" hidden="false" ht="12.1" outlineLevel="0" r="29">
      <c r="A29" s="37" t="n">
        <v>44140</v>
      </c>
      <c r="B29" s="16" t="s">
        <v>357</v>
      </c>
      <c r="C29" s="16" t="s">
        <v>222</v>
      </c>
      <c r="D29" s="16" t="s">
        <v>291</v>
      </c>
      <c r="E29" s="7" t="n">
        <v>3</v>
      </c>
      <c r="F29" s="16" t="s">
        <v>23</v>
      </c>
      <c r="G29" s="6" t="n">
        <v>26.4002</v>
      </c>
      <c r="H29" s="6" t="n">
        <v>45.7</v>
      </c>
      <c r="I29" s="6" t="n">
        <v>3815.76</v>
      </c>
      <c r="J29" s="6" t="n">
        <v>0.1</v>
      </c>
      <c r="K29" s="6" t="n">
        <v>79.2006</v>
      </c>
      <c r="L29" s="6" t="n">
        <v>71.2</v>
      </c>
      <c r="M29" s="6" t="n">
        <v>0.62</v>
      </c>
      <c r="N29" s="6" t="n">
        <v>0.65</v>
      </c>
    </row>
    <row collapsed="false" customFormat="false" customHeight="false" hidden="false" ht="12.1" outlineLevel="0" r="30">
      <c r="A30" s="37" t="n">
        <v>44165</v>
      </c>
      <c r="B30" s="16" t="s">
        <v>357</v>
      </c>
      <c r="C30" s="16" t="s">
        <v>225</v>
      </c>
      <c r="D30" s="16" t="s">
        <v>294</v>
      </c>
      <c r="E30" s="7" t="n">
        <v>3</v>
      </c>
      <c r="F30" s="16" t="s">
        <v>23</v>
      </c>
      <c r="G30" s="6" t="n">
        <v>31.1026</v>
      </c>
      <c r="H30" s="6" t="n">
        <v>52.7</v>
      </c>
      <c r="I30" s="6" t="n">
        <v>3310.83</v>
      </c>
      <c r="J30" s="6" t="n">
        <v>0.12</v>
      </c>
      <c r="K30" s="6" t="n">
        <v>93.3077</v>
      </c>
      <c r="L30" s="6" t="n">
        <v>84.2</v>
      </c>
      <c r="M30" s="6" t="n">
        <v>0.85</v>
      </c>
      <c r="N30" s="6" t="n">
        <v>0.7</v>
      </c>
    </row>
    <row collapsed="false" customFormat="false" customHeight="false" hidden="false" ht="12.1" outlineLevel="0" r="31">
      <c r="A31" s="37" t="n">
        <v>44168</v>
      </c>
      <c r="B31" s="16" t="s">
        <v>357</v>
      </c>
      <c r="C31" s="16" t="s">
        <v>221</v>
      </c>
      <c r="D31" s="16" t="s">
        <v>288</v>
      </c>
      <c r="E31" s="7" t="n">
        <v>2</v>
      </c>
      <c r="F31" s="16" t="s">
        <v>23</v>
      </c>
      <c r="G31" s="6" t="n">
        <v>13.6107</v>
      </c>
      <c r="H31" s="6" t="n">
        <v>28.88</v>
      </c>
      <c r="I31" s="6" t="n">
        <v>1730.31</v>
      </c>
      <c r="J31" s="6" t="n">
        <v>0.04</v>
      </c>
      <c r="K31" s="6" t="n">
        <v>27.2214</v>
      </c>
      <c r="L31" s="6" t="n">
        <v>24.2</v>
      </c>
      <c r="M31" s="6" t="n">
        <v>0.7</v>
      </c>
      <c r="N31" s="6" t="n">
        <v>0.55</v>
      </c>
    </row>
    <row collapsed="false" customFormat="false" customHeight="false" hidden="false" ht="12.1" outlineLevel="0" r="32">
      <c r="A32" s="37" t="n">
        <v>44183</v>
      </c>
      <c r="B32" s="16" t="s">
        <v>357</v>
      </c>
      <c r="C32" s="16" t="s">
        <v>220</v>
      </c>
      <c r="D32" s="16" t="s">
        <v>362</v>
      </c>
      <c r="E32" s="7" t="n">
        <v>1</v>
      </c>
      <c r="F32" s="16" t="s">
        <v>19</v>
      </c>
      <c r="G32" s="6" t="n">
        <v>46</v>
      </c>
      <c r="H32" s="6" t="n">
        <v>5140</v>
      </c>
      <c r="I32" s="6" t="n">
        <v>4626.34</v>
      </c>
      <c r="J32" s="6" t="n">
        <v>6</v>
      </c>
      <c r="K32" s="6" t="n">
        <v>46</v>
      </c>
      <c r="L32" s="6" t="n">
        <v>40</v>
      </c>
      <c r="M32" s="6" t="n">
        <v>0.86</v>
      </c>
      <c r="N32" s="6" t="n">
        <v>0.78</v>
      </c>
    </row>
    <row collapsed="false" customFormat="false" customHeight="false" hidden="false" ht="12.1" outlineLevel="0" r="33">
      <c r="A33" s="37" t="n">
        <v>44195</v>
      </c>
      <c r="B33" s="16" t="s">
        <v>357</v>
      </c>
      <c r="C33" s="16" t="s">
        <v>224</v>
      </c>
      <c r="D33" s="16" t="s">
        <v>293</v>
      </c>
      <c r="E33" s="7" t="n">
        <v>1</v>
      </c>
      <c r="F33" s="16" t="s">
        <v>23</v>
      </c>
      <c r="G33" s="6" t="n">
        <v>30.9358</v>
      </c>
      <c r="H33" s="6" t="n">
        <v>45.71</v>
      </c>
      <c r="I33" s="6" t="n">
        <v>2393.67</v>
      </c>
      <c r="J33" s="6" t="n">
        <v>0.04</v>
      </c>
      <c r="K33" s="6" t="n">
        <v>30.9358</v>
      </c>
      <c r="L33" s="6" t="n">
        <v>27.99</v>
      </c>
      <c r="M33" s="6" t="n">
        <v>1.17</v>
      </c>
      <c r="N33" s="6" t="n">
        <v>0.83</v>
      </c>
    </row>
    <row collapsed="false" customFormat="false" customHeight="false" hidden="false" ht="12.1" outlineLevel="0" r="34">
      <c r="A34" s="37" t="n">
        <v>44204</v>
      </c>
      <c r="B34" s="16" t="s">
        <v>357</v>
      </c>
      <c r="C34" s="16" t="s">
        <v>216</v>
      </c>
      <c r="D34" s="16" t="s">
        <v>360</v>
      </c>
      <c r="E34" s="7" t="n">
        <v>1</v>
      </c>
      <c r="F34" s="16" t="s">
        <v>19</v>
      </c>
      <c r="G34" s="6" t="n">
        <v>245.31</v>
      </c>
      <c r="H34" s="6" t="n">
        <v>5478</v>
      </c>
      <c r="I34" s="6" t="n">
        <v>2442.31</v>
      </c>
      <c r="J34" s="6" t="n">
        <v>32</v>
      </c>
      <c r="K34" s="6" t="n">
        <v>245.31</v>
      </c>
      <c r="L34" s="6" t="n">
        <v>213.31</v>
      </c>
      <c r="M34" s="6" t="n">
        <v>8.73</v>
      </c>
      <c r="N34" s="6" t="n">
        <v>3.89</v>
      </c>
    </row>
    <row collapsed="false" customFormat="false" customHeight="false" hidden="false" ht="12.1" outlineLevel="0" r="35">
      <c r="A35" s="37" t="n">
        <v>44201</v>
      </c>
      <c r="B35" s="16" t="s">
        <v>357</v>
      </c>
      <c r="C35" s="16" t="s">
        <v>223</v>
      </c>
      <c r="D35" s="16" t="s">
        <v>292</v>
      </c>
      <c r="E35" s="7" t="n">
        <v>1</v>
      </c>
      <c r="F35" s="16" t="s">
        <v>23</v>
      </c>
      <c r="G35" s="6" t="n">
        <v>66.4881</v>
      </c>
      <c r="H35" s="6" t="n">
        <v>124.97</v>
      </c>
      <c r="I35" s="6" t="n">
        <v>6447.42</v>
      </c>
      <c r="J35" s="6" t="n">
        <v>0.09</v>
      </c>
      <c r="K35" s="6" t="n">
        <v>66.4881</v>
      </c>
      <c r="L35" s="6" t="n">
        <v>59.84</v>
      </c>
      <c r="M35" s="6" t="n">
        <v>0.93</v>
      </c>
      <c r="N35" s="6" t="n">
        <v>0.65</v>
      </c>
    </row>
    <row collapsed="false" customFormat="false" customHeight="false" hidden="false" ht="12.1" outlineLevel="0" r="36">
      <c r="A36" s="37" t="n">
        <v>44204</v>
      </c>
      <c r="B36" s="16" t="s">
        <v>357</v>
      </c>
      <c r="C36" s="16" t="s">
        <v>34</v>
      </c>
      <c r="D36" s="16" t="s">
        <v>35</v>
      </c>
      <c r="E36" s="7" t="n">
        <v>4</v>
      </c>
      <c r="F36" s="16" t="s">
        <v>23</v>
      </c>
      <c r="G36" s="6" t="n">
        <v>38.4154</v>
      </c>
      <c r="H36" s="6" t="n">
        <v>29.39</v>
      </c>
      <c r="I36" s="6" t="n">
        <v>2251.5</v>
      </c>
      <c r="J36" s="6" t="n">
        <v>0.21</v>
      </c>
      <c r="K36" s="6" t="n">
        <v>153.6615</v>
      </c>
      <c r="L36" s="6" t="n">
        <v>138.15</v>
      </c>
      <c r="M36" s="6" t="n">
        <v>1.53</v>
      </c>
      <c r="N36" s="6" t="n">
        <v>1.59</v>
      </c>
    </row>
    <row collapsed="false" customFormat="false" customHeight="false" hidden="false" ht="12.1" outlineLevel="0" r="37">
      <c r="A37" s="37" t="n">
        <v>44231</v>
      </c>
      <c r="B37" s="16" t="s">
        <v>357</v>
      </c>
      <c r="C37" s="16" t="s">
        <v>222</v>
      </c>
      <c r="D37" s="16" t="s">
        <v>291</v>
      </c>
      <c r="E37" s="7" t="n">
        <v>3</v>
      </c>
      <c r="F37" s="16" t="s">
        <v>23</v>
      </c>
      <c r="G37" s="6" t="n">
        <v>26.4759</v>
      </c>
      <c r="H37" s="6" t="n">
        <v>57.332</v>
      </c>
      <c r="I37" s="6" t="n">
        <v>3815.76</v>
      </c>
      <c r="J37" s="6" t="n">
        <v>0.1</v>
      </c>
      <c r="K37" s="6" t="n">
        <v>79.4276</v>
      </c>
      <c r="L37" s="6" t="n">
        <v>71.82</v>
      </c>
      <c r="M37" s="6" t="n">
        <v>0.63</v>
      </c>
      <c r="N37" s="6" t="n">
        <v>0.55</v>
      </c>
    </row>
    <row collapsed="false" customFormat="false" customHeight="false" hidden="false" ht="12.1" outlineLevel="0" r="38">
      <c r="A38" s="37" t="n">
        <v>44267</v>
      </c>
      <c r="B38" s="16" t="s">
        <v>357</v>
      </c>
      <c r="C38" s="16" t="s">
        <v>225</v>
      </c>
      <c r="D38" s="16" t="s">
        <v>294</v>
      </c>
      <c r="E38" s="7" t="n">
        <v>3</v>
      </c>
      <c r="F38" s="16" t="s">
        <v>23</v>
      </c>
      <c r="G38" s="6" t="n">
        <v>30.8698</v>
      </c>
      <c r="H38" s="6" t="n">
        <v>50.46</v>
      </c>
      <c r="I38" s="6" t="n">
        <v>3310.83</v>
      </c>
      <c r="J38" s="6" t="n">
        <v>0.13</v>
      </c>
      <c r="K38" s="6" t="n">
        <v>92.6095</v>
      </c>
      <c r="L38" s="6" t="n">
        <v>83.05</v>
      </c>
      <c r="M38" s="6" t="n">
        <v>0.84</v>
      </c>
      <c r="N38" s="6" t="n">
        <v>0.75</v>
      </c>
    </row>
    <row collapsed="false" customFormat="false" customHeight="false" hidden="false" ht="12.1" outlineLevel="0" r="39">
      <c r="A39" s="37" t="n">
        <v>44281</v>
      </c>
      <c r="B39" s="16" t="s">
        <v>357</v>
      </c>
      <c r="C39" s="16" t="s">
        <v>34</v>
      </c>
      <c r="D39" s="16" t="s">
        <v>363</v>
      </c>
      <c r="E39" s="7" t="n">
        <v>1</v>
      </c>
      <c r="F39" s="16" t="s">
        <v>19</v>
      </c>
      <c r="G39" s="6" t="n">
        <v>18.53</v>
      </c>
      <c r="H39" s="6" t="n">
        <v>4337.8</v>
      </c>
      <c r="I39" s="6" t="n">
        <v>3736.18</v>
      </c>
      <c r="J39" s="6" t="n">
        <v>2</v>
      </c>
      <c r="K39" s="6" t="n">
        <v>18.53</v>
      </c>
      <c r="L39" s="6" t="n">
        <v>16.53</v>
      </c>
      <c r="M39" s="6" t="n">
        <v>0.44</v>
      </c>
      <c r="N39" s="6" t="n">
        <v>0.38</v>
      </c>
    </row>
    <row collapsed="false" customFormat="false" customHeight="false" hidden="false" ht="12.1" outlineLevel="0" r="40">
      <c r="A40" s="37" t="n">
        <v>44285</v>
      </c>
      <c r="B40" s="16" t="s">
        <v>357</v>
      </c>
      <c r="C40" s="16" t="s">
        <v>224</v>
      </c>
      <c r="D40" s="16" t="s">
        <v>293</v>
      </c>
      <c r="E40" s="7" t="n">
        <v>1</v>
      </c>
      <c r="F40" s="16" t="s">
        <v>23</v>
      </c>
      <c r="G40" s="6" t="n">
        <v>31.8481</v>
      </c>
      <c r="H40" s="6" t="n">
        <v>55.18</v>
      </c>
      <c r="I40" s="6" t="n">
        <v>2393.67</v>
      </c>
      <c r="J40" s="6" t="n">
        <v>0.04</v>
      </c>
      <c r="K40" s="6" t="n">
        <v>31.8481</v>
      </c>
      <c r="L40" s="6" t="n">
        <v>28.81</v>
      </c>
      <c r="M40" s="6" t="n">
        <v>1.2</v>
      </c>
      <c r="N40" s="6" t="n">
        <v>0.69</v>
      </c>
    </row>
    <row collapsed="false" customFormat="false" customHeight="false" hidden="false" ht="12.1" outlineLevel="0" r="41">
      <c r="A41" s="37" t="n">
        <v>44294</v>
      </c>
      <c r="B41" s="16" t="s">
        <v>357</v>
      </c>
      <c r="C41" s="16" t="s">
        <v>34</v>
      </c>
      <c r="D41" s="16" t="s">
        <v>35</v>
      </c>
      <c r="E41" s="7" t="n">
        <v>4</v>
      </c>
      <c r="F41" s="16" t="s">
        <v>23</v>
      </c>
      <c r="G41" s="6" t="n">
        <v>40.442</v>
      </c>
      <c r="H41" s="6" t="n">
        <v>30.93</v>
      </c>
      <c r="I41" s="6" t="n">
        <v>2251.5</v>
      </c>
      <c r="J41" s="6" t="n">
        <v>0.21</v>
      </c>
      <c r="K41" s="6" t="n">
        <v>161.7678</v>
      </c>
      <c r="L41" s="6" t="n">
        <v>145.44</v>
      </c>
      <c r="M41" s="6" t="n">
        <v>1.61</v>
      </c>
      <c r="N41" s="6" t="n">
        <v>1.51</v>
      </c>
    </row>
    <row collapsed="false" customFormat="false" customHeight="false" hidden="false" ht="12.1" outlineLevel="0" r="42">
      <c r="A42" s="37" t="n">
        <v>44298</v>
      </c>
      <c r="B42" s="16" t="s">
        <v>357</v>
      </c>
      <c r="C42" s="16" t="s">
        <v>60</v>
      </c>
      <c r="D42" s="16" t="s">
        <v>61</v>
      </c>
      <c r="E42" s="7" t="n">
        <v>3</v>
      </c>
      <c r="F42" s="16" t="s">
        <v>23</v>
      </c>
      <c r="G42" s="6" t="n">
        <v>49.386</v>
      </c>
      <c r="H42" s="6" t="n">
        <v>15.8</v>
      </c>
      <c r="I42" s="6" t="n">
        <v>1163.28</v>
      </c>
      <c r="J42" s="6" t="n">
        <v>0.19</v>
      </c>
      <c r="K42" s="6" t="n">
        <v>148.1581</v>
      </c>
      <c r="L42" s="6" t="n">
        <v>133.5</v>
      </c>
      <c r="M42" s="6" t="n">
        <v>3.83</v>
      </c>
      <c r="N42" s="6" t="n">
        <v>3.65</v>
      </c>
    </row>
    <row collapsed="false" customFormat="false" customHeight="false" hidden="false" ht="12.1" outlineLevel="0" r="43">
      <c r="A43" s="37" t="n">
        <v>44315</v>
      </c>
      <c r="B43" s="16" t="s">
        <v>357</v>
      </c>
      <c r="C43" s="16" t="s">
        <v>31</v>
      </c>
      <c r="D43" s="16" t="s">
        <v>32</v>
      </c>
      <c r="E43" s="7" t="n">
        <v>20</v>
      </c>
      <c r="F43" s="16" t="s">
        <v>19</v>
      </c>
      <c r="G43" s="6" t="n">
        <v>28</v>
      </c>
      <c r="H43" s="6" t="n">
        <v>464</v>
      </c>
      <c r="I43" s="6" t="n">
        <v>507.62</v>
      </c>
      <c r="J43" s="6" t="n">
        <v>73</v>
      </c>
      <c r="K43" s="6" t="n">
        <v>560</v>
      </c>
      <c r="L43" s="6" t="n">
        <v>487</v>
      </c>
      <c r="M43" s="6" t="n">
        <v>4.8</v>
      </c>
      <c r="N43" s="6" t="n">
        <v>5.25</v>
      </c>
    </row>
    <row collapsed="false" customFormat="false" customHeight="false" hidden="false" ht="12.1" outlineLevel="0" r="44">
      <c r="A44" s="37" t="n">
        <v>44327</v>
      </c>
      <c r="B44" s="16" t="s">
        <v>357</v>
      </c>
      <c r="C44" s="16" t="s">
        <v>63</v>
      </c>
      <c r="D44" s="16" t="s">
        <v>64</v>
      </c>
      <c r="E44" s="7" t="n">
        <v>2</v>
      </c>
      <c r="F44" s="16" t="s">
        <v>19</v>
      </c>
      <c r="G44" s="6" t="n">
        <v>39</v>
      </c>
      <c r="H44" s="6" t="n">
        <v>781</v>
      </c>
      <c r="I44" s="6" t="n">
        <v>837.81</v>
      </c>
      <c r="J44" s="6" t="n">
        <v>10</v>
      </c>
      <c r="K44" s="6" t="n">
        <v>78</v>
      </c>
      <c r="L44" s="6" t="n">
        <v>68</v>
      </c>
      <c r="M44" s="6" t="n">
        <v>4.06</v>
      </c>
      <c r="N44" s="6" t="n">
        <v>4.35</v>
      </c>
    </row>
    <row collapsed="false" customFormat="false" customHeight="false" hidden="false" ht="12.1" outlineLevel="0" r="45">
      <c r="A45" s="37" t="n">
        <v>44327</v>
      </c>
      <c r="B45" s="16" t="s">
        <v>357</v>
      </c>
      <c r="C45" s="16" t="s">
        <v>65</v>
      </c>
      <c r="D45" s="16" t="s">
        <v>66</v>
      </c>
      <c r="E45" s="7" t="n">
        <v>10</v>
      </c>
      <c r="F45" s="16" t="s">
        <v>19</v>
      </c>
      <c r="G45" s="6" t="n">
        <v>7.25</v>
      </c>
      <c r="H45" s="6" t="n">
        <v>272.86</v>
      </c>
      <c r="I45" s="6" t="n">
        <v>218.88</v>
      </c>
      <c r="J45" s="6" t="n">
        <v>9</v>
      </c>
      <c r="K45" s="6" t="n">
        <v>72.5</v>
      </c>
      <c r="L45" s="6" t="n">
        <v>63.5</v>
      </c>
      <c r="M45" s="6" t="n">
        <v>2.9</v>
      </c>
      <c r="N45" s="6" t="n">
        <v>2.33</v>
      </c>
    </row>
    <row collapsed="false" customFormat="false" customHeight="false" hidden="false" ht="12.1" outlineLevel="0" r="46">
      <c r="A46" s="37" t="n">
        <v>44328</v>
      </c>
      <c r="B46" s="16" t="s">
        <v>357</v>
      </c>
      <c r="C46" s="16" t="s">
        <v>28</v>
      </c>
      <c r="D46" s="16" t="s">
        <v>29</v>
      </c>
      <c r="E46" s="7" t="n">
        <v>40</v>
      </c>
      <c r="F46" s="16" t="s">
        <v>19</v>
      </c>
      <c r="G46" s="6" t="n">
        <v>18.7</v>
      </c>
      <c r="H46" s="6" t="n">
        <v>302.02</v>
      </c>
      <c r="I46" s="6" t="n">
        <v>233.17</v>
      </c>
      <c r="J46" s="6" t="n">
        <v>97</v>
      </c>
      <c r="K46" s="6" t="n">
        <v>748</v>
      </c>
      <c r="L46" s="6" t="n">
        <v>651</v>
      </c>
      <c r="M46" s="6" t="n">
        <v>6.98</v>
      </c>
      <c r="N46" s="6" t="n">
        <v>5.39</v>
      </c>
    </row>
    <row collapsed="false" customFormat="false" customHeight="false" hidden="false" ht="12.1" outlineLevel="0" r="47">
      <c r="A47" s="37" t="n">
        <v>44328</v>
      </c>
      <c r="B47" s="16" t="s">
        <v>357</v>
      </c>
      <c r="C47" s="16" t="s">
        <v>25</v>
      </c>
      <c r="D47" s="16" t="s">
        <v>26</v>
      </c>
      <c r="E47" s="7" t="n">
        <v>40</v>
      </c>
      <c r="F47" s="16" t="s">
        <v>19</v>
      </c>
      <c r="G47" s="6" t="n">
        <v>18.7</v>
      </c>
      <c r="H47" s="6" t="n">
        <v>280.59</v>
      </c>
      <c r="I47" s="6" t="n">
        <v>225.59</v>
      </c>
      <c r="J47" s="6" t="n">
        <v>97</v>
      </c>
      <c r="K47" s="6" t="n">
        <v>748</v>
      </c>
      <c r="L47" s="6" t="n">
        <v>651</v>
      </c>
      <c r="M47" s="6" t="n">
        <v>7.21</v>
      </c>
      <c r="N47" s="6" t="n">
        <v>5.8</v>
      </c>
    </row>
    <row collapsed="false" customFormat="false" customHeight="false" hidden="false" ht="12.1" outlineLevel="0" r="48">
      <c r="A48" s="37" t="n">
        <v>44333</v>
      </c>
      <c r="B48" s="16" t="s">
        <v>357</v>
      </c>
      <c r="C48" s="16" t="s">
        <v>231</v>
      </c>
      <c r="D48" s="16" t="s">
        <v>364</v>
      </c>
      <c r="E48" s="7" t="n">
        <v>2</v>
      </c>
      <c r="F48" s="16" t="s">
        <v>19</v>
      </c>
      <c r="G48" s="6" t="n">
        <v>22.51</v>
      </c>
      <c r="H48" s="6" t="n">
        <v>959.3</v>
      </c>
      <c r="I48" s="6" t="n">
        <v>747.24</v>
      </c>
      <c r="J48" s="6" t="n">
        <v>6</v>
      </c>
      <c r="K48" s="6" t="n">
        <v>45.02</v>
      </c>
      <c r="L48" s="6" t="n">
        <v>39.02</v>
      </c>
      <c r="M48" s="6" t="n">
        <v>2.61</v>
      </c>
      <c r="N48" s="6" t="n">
        <v>2.03</v>
      </c>
    </row>
    <row collapsed="false" customFormat="false" customHeight="false" hidden="false" ht="12.1" outlineLevel="0" r="49">
      <c r="A49" s="37" t="n">
        <v>44333</v>
      </c>
      <c r="B49" s="16" t="s">
        <v>357</v>
      </c>
      <c r="C49" s="16" t="s">
        <v>231</v>
      </c>
      <c r="D49" s="16" t="s">
        <v>364</v>
      </c>
      <c r="E49" s="7" t="n">
        <v>2</v>
      </c>
      <c r="F49" s="16" t="s">
        <v>19</v>
      </c>
      <c r="G49" s="6" t="n">
        <v>22.92</v>
      </c>
      <c r="H49" s="6" t="n">
        <v>959.3</v>
      </c>
      <c r="I49" s="6" t="n">
        <v>747.24</v>
      </c>
      <c r="J49" s="6" t="n">
        <v>6</v>
      </c>
      <c r="K49" s="6" t="n">
        <v>45.84</v>
      </c>
      <c r="L49" s="6" t="n">
        <v>39.84</v>
      </c>
      <c r="M49" s="6" t="n">
        <v>2.67</v>
      </c>
      <c r="N49" s="6" t="n">
        <v>2.08</v>
      </c>
    </row>
    <row collapsed="false" customFormat="false" customHeight="false" hidden="false" ht="12.1" outlineLevel="0" r="50">
      <c r="A50" s="37" t="n">
        <v>44348</v>
      </c>
      <c r="B50" s="16" t="s">
        <v>357</v>
      </c>
      <c r="C50" s="16" t="s">
        <v>69</v>
      </c>
      <c r="D50" s="16" t="s">
        <v>70</v>
      </c>
      <c r="E50" s="7" t="n">
        <v>1</v>
      </c>
      <c r="F50" s="16" t="s">
        <v>19</v>
      </c>
      <c r="G50" s="6" t="n">
        <v>46.77</v>
      </c>
      <c r="H50" s="6" t="n">
        <v>1695.2</v>
      </c>
      <c r="I50" s="6" t="n">
        <v>1759.46</v>
      </c>
      <c r="J50" s="6" t="n">
        <v>6</v>
      </c>
      <c r="K50" s="6" t="n">
        <v>46.77</v>
      </c>
      <c r="L50" s="6" t="n">
        <v>40.77</v>
      </c>
      <c r="M50" s="6" t="n">
        <v>2.32</v>
      </c>
      <c r="N50" s="6" t="n">
        <v>2.41</v>
      </c>
    </row>
    <row collapsed="false" customFormat="false" customHeight="false" hidden="false" ht="12.1" outlineLevel="0" r="51">
      <c r="A51" s="37" t="n">
        <v>44348</v>
      </c>
      <c r="B51" s="16" t="s">
        <v>357</v>
      </c>
      <c r="C51" s="16" t="s">
        <v>69</v>
      </c>
      <c r="D51" s="16" t="s">
        <v>70</v>
      </c>
      <c r="E51" s="7" t="n">
        <v>1</v>
      </c>
      <c r="F51" s="16" t="s">
        <v>19</v>
      </c>
      <c r="G51" s="6" t="n">
        <v>36.27</v>
      </c>
      <c r="H51" s="6" t="n">
        <v>1695.2</v>
      </c>
      <c r="I51" s="6" t="n">
        <v>1759.46</v>
      </c>
      <c r="J51" s="6" t="n">
        <v>5</v>
      </c>
      <c r="K51" s="6" t="n">
        <v>36.27</v>
      </c>
      <c r="L51" s="6" t="n">
        <v>31.27</v>
      </c>
      <c r="M51" s="6" t="n">
        <v>1.78</v>
      </c>
      <c r="N51" s="6" t="n">
        <v>1.84</v>
      </c>
    </row>
    <row collapsed="false" customFormat="false" customHeight="false" hidden="false" ht="12.1" outlineLevel="0" r="52">
      <c r="A52" s="37" t="n">
        <v>44362</v>
      </c>
      <c r="B52" s="16" t="s">
        <v>357</v>
      </c>
      <c r="C52" s="16" t="s">
        <v>40</v>
      </c>
      <c r="D52" s="16" t="s">
        <v>41</v>
      </c>
      <c r="E52" s="7" t="n">
        <v>10</v>
      </c>
      <c r="F52" s="16" t="s">
        <v>19</v>
      </c>
      <c r="G52" s="6" t="n">
        <v>6.94</v>
      </c>
      <c r="H52" s="6" t="n">
        <v>536.05</v>
      </c>
      <c r="I52" s="6" t="n">
        <v>570.71</v>
      </c>
      <c r="J52" s="6" t="n">
        <v>9</v>
      </c>
      <c r="K52" s="6" t="n">
        <v>69.4</v>
      </c>
      <c r="L52" s="6" t="n">
        <v>60.4</v>
      </c>
      <c r="M52" s="6" t="n">
        <v>1.06</v>
      </c>
      <c r="N52" s="6" t="n">
        <v>1.13</v>
      </c>
    </row>
    <row collapsed="false" customFormat="false" customHeight="false" hidden="false" ht="12.1" outlineLevel="0" r="53">
      <c r="A53" s="37" t="n">
        <v>44370</v>
      </c>
      <c r="B53" s="16" t="s">
        <v>357</v>
      </c>
      <c r="C53" s="16" t="s">
        <v>65</v>
      </c>
      <c r="D53" s="16" t="s">
        <v>66</v>
      </c>
      <c r="E53" s="7" t="n">
        <v>10</v>
      </c>
      <c r="F53" s="16" t="s">
        <v>19</v>
      </c>
      <c r="G53" s="6" t="n">
        <v>7.71</v>
      </c>
      <c r="H53" s="6" t="n">
        <v>246.7</v>
      </c>
      <c r="I53" s="6" t="n">
        <v>218.88</v>
      </c>
      <c r="J53" s="6" t="n">
        <v>10</v>
      </c>
      <c r="K53" s="6" t="n">
        <v>77.1</v>
      </c>
      <c r="L53" s="6" t="n">
        <v>67.1</v>
      </c>
      <c r="M53" s="6" t="n">
        <v>3.07</v>
      </c>
      <c r="N53" s="6" t="n">
        <v>2.72</v>
      </c>
    </row>
    <row collapsed="false" customFormat="false" customHeight="false" hidden="false" ht="12.1" outlineLevel="0" r="54">
      <c r="A54" s="37" t="n">
        <v>44385</v>
      </c>
      <c r="B54" s="16" t="s">
        <v>357</v>
      </c>
      <c r="C54" s="16" t="s">
        <v>54</v>
      </c>
      <c r="D54" s="16" t="s">
        <v>55</v>
      </c>
      <c r="E54" s="7" t="n">
        <v>10</v>
      </c>
      <c r="F54" s="16" t="s">
        <v>19</v>
      </c>
      <c r="G54" s="6" t="n">
        <v>26.51</v>
      </c>
      <c r="H54" s="6" t="n">
        <v>318.2</v>
      </c>
      <c r="I54" s="6" t="n">
        <v>316.5</v>
      </c>
      <c r="J54" s="6" t="n">
        <v>34</v>
      </c>
      <c r="K54" s="6" t="n">
        <v>265.1</v>
      </c>
      <c r="L54" s="6" t="n">
        <v>231.1</v>
      </c>
      <c r="M54" s="6" t="n">
        <v>7.3</v>
      </c>
      <c r="N54" s="6" t="n">
        <v>7.26</v>
      </c>
    </row>
    <row collapsed="false" customFormat="false" customHeight="false" hidden="false" ht="12.1" outlineLevel="0" r="55">
      <c r="A55" s="37" t="n">
        <v>44385</v>
      </c>
      <c r="B55" s="16" t="s">
        <v>357</v>
      </c>
      <c r="C55" s="16" t="s">
        <v>34</v>
      </c>
      <c r="D55" s="16" t="s">
        <v>35</v>
      </c>
      <c r="E55" s="7" t="n">
        <v>4</v>
      </c>
      <c r="F55" s="16" t="s">
        <v>23</v>
      </c>
      <c r="G55" s="6" t="n">
        <v>38.5102</v>
      </c>
      <c r="H55" s="6" t="n">
        <v>28.41</v>
      </c>
      <c r="I55" s="6" t="n">
        <v>2251.5</v>
      </c>
      <c r="J55" s="6" t="n">
        <v>0.21</v>
      </c>
      <c r="K55" s="6" t="n">
        <v>154.0406</v>
      </c>
      <c r="L55" s="6" t="n">
        <v>138.49</v>
      </c>
      <c r="M55" s="6" t="n">
        <v>1.54</v>
      </c>
      <c r="N55" s="6" t="n">
        <v>1.65</v>
      </c>
    </row>
    <row collapsed="false" customFormat="false" customHeight="false" hidden="false" ht="12.1" outlineLevel="0" r="56">
      <c r="A56" s="37" t="n">
        <v>44392</v>
      </c>
      <c r="B56" s="16" t="s">
        <v>357</v>
      </c>
      <c r="C56" s="16" t="s">
        <v>43</v>
      </c>
      <c r="D56" s="16" t="s">
        <v>44</v>
      </c>
      <c r="E56" s="7" t="n">
        <v>30</v>
      </c>
      <c r="F56" s="16" t="s">
        <v>19</v>
      </c>
      <c r="G56" s="6" t="n">
        <v>12.55</v>
      </c>
      <c r="H56" s="6" t="n">
        <v>280.01</v>
      </c>
      <c r="I56" s="6" t="n">
        <v>179.84</v>
      </c>
      <c r="J56" s="6" t="n">
        <v>49</v>
      </c>
      <c r="K56" s="6" t="n">
        <v>376.5</v>
      </c>
      <c r="L56" s="6" t="n">
        <v>327.5</v>
      </c>
      <c r="M56" s="6" t="n">
        <v>6.07</v>
      </c>
      <c r="N56" s="6" t="n">
        <v>3.9</v>
      </c>
    </row>
    <row collapsed="false" customFormat="false" customHeight="false" hidden="false" ht="12.1" outlineLevel="0" r="57">
      <c r="A57" s="37" t="n">
        <v>44397</v>
      </c>
      <c r="B57" s="16" t="s">
        <v>357</v>
      </c>
      <c r="C57" s="16" t="s">
        <v>16</v>
      </c>
      <c r="D57" s="16" t="s">
        <v>18</v>
      </c>
      <c r="E57" s="7" t="n">
        <v>500</v>
      </c>
      <c r="F57" s="16" t="s">
        <v>19</v>
      </c>
      <c r="G57" s="6" t="n">
        <v>6.72</v>
      </c>
      <c r="H57" s="6" t="n">
        <v>38.46</v>
      </c>
      <c r="I57" s="6" t="n">
        <v>40.54</v>
      </c>
      <c r="J57" s="6" t="n">
        <v>437</v>
      </c>
      <c r="K57" s="6" t="n">
        <v>3360</v>
      </c>
      <c r="L57" s="6" t="n">
        <v>2923</v>
      </c>
      <c r="M57" s="6" t="n">
        <v>14.42</v>
      </c>
      <c r="N57" s="6" t="n">
        <v>15.2</v>
      </c>
    </row>
    <row collapsed="false" customFormat="false" customHeight="false" hidden="false" ht="12.1" outlineLevel="0" r="58">
      <c r="A58" s="37" t="n">
        <v>44441</v>
      </c>
      <c r="B58" s="16" t="s">
        <v>357</v>
      </c>
      <c r="C58" s="16" t="s">
        <v>69</v>
      </c>
      <c r="D58" s="16" t="s">
        <v>70</v>
      </c>
      <c r="E58" s="7" t="n">
        <v>1</v>
      </c>
      <c r="F58" s="16" t="s">
        <v>19</v>
      </c>
      <c r="G58" s="6" t="n">
        <v>84.45</v>
      </c>
      <c r="H58" s="6" t="n">
        <v>1671.8</v>
      </c>
      <c r="I58" s="6" t="n">
        <v>1759.46</v>
      </c>
      <c r="J58" s="6" t="n">
        <v>11</v>
      </c>
      <c r="K58" s="6" t="n">
        <v>84.45</v>
      </c>
      <c r="L58" s="6" t="n">
        <v>73.45</v>
      </c>
      <c r="M58" s="6" t="n">
        <v>4.17</v>
      </c>
      <c r="N58" s="6" t="n">
        <v>4.39</v>
      </c>
    </row>
    <row collapsed="false" customFormat="false" customHeight="false" hidden="false" ht="12.1" outlineLevel="0" r="59">
      <c r="A59" s="37" t="n">
        <v>44442</v>
      </c>
      <c r="B59" s="16" t="s">
        <v>357</v>
      </c>
      <c r="C59" s="16" t="s">
        <v>31</v>
      </c>
      <c r="D59" s="16" t="s">
        <v>32</v>
      </c>
      <c r="E59" s="7" t="n">
        <v>20</v>
      </c>
      <c r="F59" s="16" t="s">
        <v>19</v>
      </c>
      <c r="G59" s="6" t="n">
        <v>22.5</v>
      </c>
      <c r="H59" s="6" t="n">
        <v>599.95</v>
      </c>
      <c r="I59" s="6" t="n">
        <v>507.62</v>
      </c>
      <c r="J59" s="6" t="n">
        <v>59</v>
      </c>
      <c r="K59" s="6" t="n">
        <v>450</v>
      </c>
      <c r="L59" s="6" t="n">
        <v>391</v>
      </c>
      <c r="M59" s="6" t="n">
        <v>3.85</v>
      </c>
      <c r="N59" s="6" t="n">
        <v>3.26</v>
      </c>
    </row>
    <row collapsed="false" customFormat="false" customHeight="false" hidden="false" ht="12.1" outlineLevel="0" r="60">
      <c r="A60" s="37" t="n">
        <v>44446</v>
      </c>
      <c r="B60" s="16" t="s">
        <v>357</v>
      </c>
      <c r="C60" s="16" t="s">
        <v>65</v>
      </c>
      <c r="D60" s="16" t="s">
        <v>66</v>
      </c>
      <c r="E60" s="7" t="n">
        <v>10</v>
      </c>
      <c r="F60" s="16" t="s">
        <v>19</v>
      </c>
      <c r="G60" s="6" t="n">
        <v>13.62</v>
      </c>
      <c r="H60" s="6" t="n">
        <v>236.2</v>
      </c>
      <c r="I60" s="6" t="n">
        <v>218.88</v>
      </c>
      <c r="J60" s="6" t="n">
        <v>18</v>
      </c>
      <c r="K60" s="6" t="n">
        <v>136.2</v>
      </c>
      <c r="L60" s="6" t="n">
        <v>118.2</v>
      </c>
      <c r="M60" s="6" t="n">
        <v>5.4</v>
      </c>
      <c r="N60" s="6" t="n">
        <v>5</v>
      </c>
    </row>
    <row collapsed="false" customFormat="false" customHeight="false" hidden="false" ht="12.1" outlineLevel="0" r="61">
      <c r="A61" s="37" t="n">
        <v>44480</v>
      </c>
      <c r="B61" s="16" t="s">
        <v>357</v>
      </c>
      <c r="C61" s="16" t="s">
        <v>40</v>
      </c>
      <c r="D61" s="16" t="s">
        <v>41</v>
      </c>
      <c r="E61" s="7" t="n">
        <v>10</v>
      </c>
      <c r="F61" s="16" t="s">
        <v>19</v>
      </c>
      <c r="G61" s="6" t="n">
        <v>18.03</v>
      </c>
      <c r="H61" s="6" t="n">
        <v>641.55</v>
      </c>
      <c r="I61" s="6" t="n">
        <v>570.71</v>
      </c>
      <c r="J61" s="6" t="n">
        <v>23</v>
      </c>
      <c r="K61" s="6" t="n">
        <v>180.3</v>
      </c>
      <c r="L61" s="6" t="n">
        <v>157.3</v>
      </c>
      <c r="M61" s="6" t="n">
        <v>2.76</v>
      </c>
      <c r="N61" s="6" t="n">
        <v>2.45</v>
      </c>
    </row>
    <row collapsed="false" customFormat="false" customHeight="false" hidden="false" ht="12.1" outlineLevel="0" r="62">
      <c r="A62" s="37" t="n">
        <v>44481</v>
      </c>
      <c r="B62" s="16" t="s">
        <v>357</v>
      </c>
      <c r="C62" s="16" t="s">
        <v>54</v>
      </c>
      <c r="D62" s="16" t="s">
        <v>55</v>
      </c>
      <c r="E62" s="7" t="n">
        <v>10</v>
      </c>
      <c r="F62" s="16" t="s">
        <v>19</v>
      </c>
      <c r="G62" s="6" t="n">
        <v>10.55</v>
      </c>
      <c r="H62" s="6" t="n">
        <v>318.05</v>
      </c>
      <c r="I62" s="6" t="n">
        <v>316.5</v>
      </c>
      <c r="J62" s="6" t="n">
        <v>14</v>
      </c>
      <c r="K62" s="6" t="n">
        <v>105.5</v>
      </c>
      <c r="L62" s="6" t="n">
        <v>91.5</v>
      </c>
      <c r="M62" s="6" t="n">
        <v>2.89</v>
      </c>
      <c r="N62" s="6" t="n">
        <v>2.88</v>
      </c>
    </row>
    <row collapsed="false" customFormat="false" customHeight="false" hidden="false" ht="12.1" outlineLevel="0" r="63">
      <c r="A63" s="37" t="n">
        <v>44477</v>
      </c>
      <c r="B63" s="16" t="s">
        <v>357</v>
      </c>
      <c r="C63" s="16" t="s">
        <v>34</v>
      </c>
      <c r="D63" s="16" t="s">
        <v>35</v>
      </c>
      <c r="E63" s="7" t="n">
        <v>4</v>
      </c>
      <c r="F63" s="16" t="s">
        <v>23</v>
      </c>
      <c r="G63" s="6" t="n">
        <v>37.5884</v>
      </c>
      <c r="H63" s="6" t="n">
        <v>26.57</v>
      </c>
      <c r="I63" s="6" t="n">
        <v>2251.5</v>
      </c>
      <c r="J63" s="6" t="n">
        <v>0.21</v>
      </c>
      <c r="K63" s="6" t="n">
        <v>150.3536</v>
      </c>
      <c r="L63" s="6" t="n">
        <v>135.17</v>
      </c>
      <c r="M63" s="6" t="n">
        <v>1.5</v>
      </c>
      <c r="N63" s="6" t="n">
        <v>1.76</v>
      </c>
    </row>
    <row collapsed="false" customFormat="false" customHeight="false" hidden="false" ht="12.1" outlineLevel="0" r="64">
      <c r="A64" s="37" t="n">
        <v>44537</v>
      </c>
      <c r="B64" s="16" t="s">
        <v>357</v>
      </c>
      <c r="C64" s="16" t="s">
        <v>65</v>
      </c>
      <c r="D64" s="16" t="s">
        <v>66</v>
      </c>
      <c r="E64" s="7" t="n">
        <v>10</v>
      </c>
      <c r="F64" s="16" t="s">
        <v>19</v>
      </c>
      <c r="G64" s="6" t="n">
        <v>13.33</v>
      </c>
      <c r="H64" s="6" t="n">
        <v>208.36</v>
      </c>
      <c r="I64" s="6" t="n">
        <v>218.88</v>
      </c>
      <c r="J64" s="6" t="n">
        <v>17</v>
      </c>
      <c r="K64" s="6" t="n">
        <v>133.3</v>
      </c>
      <c r="L64" s="6" t="n">
        <v>116.3</v>
      </c>
      <c r="M64" s="6" t="n">
        <v>5.31</v>
      </c>
      <c r="N64" s="6" t="n">
        <v>5.58</v>
      </c>
    </row>
    <row collapsed="false" customFormat="false" customHeight="false" hidden="false" ht="12.1" outlineLevel="0" r="65">
      <c r="A65" s="37" t="n">
        <v>44544</v>
      </c>
      <c r="B65" s="16" t="s">
        <v>357</v>
      </c>
      <c r="C65" s="16" t="s">
        <v>69</v>
      </c>
      <c r="D65" s="16" t="s">
        <v>70</v>
      </c>
      <c r="E65" s="7" t="n">
        <v>1</v>
      </c>
      <c r="F65" s="16" t="s">
        <v>19</v>
      </c>
      <c r="G65" s="6" t="n">
        <v>85.93</v>
      </c>
      <c r="H65" s="6" t="n">
        <v>1466.2</v>
      </c>
      <c r="I65" s="6" t="n">
        <v>1759.46</v>
      </c>
      <c r="J65" s="6" t="n">
        <v>11</v>
      </c>
      <c r="K65" s="6" t="n">
        <v>85.93</v>
      </c>
      <c r="L65" s="6" t="n">
        <v>74.93</v>
      </c>
      <c r="M65" s="6" t="n">
        <v>4.26</v>
      </c>
      <c r="N65" s="6" t="n">
        <v>5.11</v>
      </c>
    </row>
    <row collapsed="false" customFormat="false" customHeight="false" hidden="false" ht="12.1" outlineLevel="0" r="66">
      <c r="A66" s="37" t="n">
        <v>44568</v>
      </c>
      <c r="B66" s="16" t="s">
        <v>357</v>
      </c>
      <c r="C66" s="16" t="s">
        <v>34</v>
      </c>
      <c r="D66" s="16" t="s">
        <v>35</v>
      </c>
      <c r="E66" s="7" t="n">
        <v>4</v>
      </c>
      <c r="F66" s="16" t="s">
        <v>23</v>
      </c>
      <c r="G66" s="6" t="n">
        <v>38.6322</v>
      </c>
      <c r="H66" s="6" t="n">
        <v>25.59</v>
      </c>
      <c r="I66" s="6" t="n">
        <v>2251.5</v>
      </c>
      <c r="J66" s="6" t="n">
        <v>0.21</v>
      </c>
      <c r="K66" s="6" t="n">
        <v>154.5286</v>
      </c>
      <c r="L66" s="6" t="n">
        <v>138.93</v>
      </c>
      <c r="M66" s="6" t="n">
        <v>1.54</v>
      </c>
      <c r="N66" s="6" t="n">
        <v>1.83</v>
      </c>
    </row>
    <row collapsed="false" customFormat="false" customHeight="false" hidden="false" ht="12.1" outlineLevel="0" r="67">
      <c r="A67" s="37" t="n">
        <v>44582</v>
      </c>
      <c r="B67" s="16" t="s">
        <v>357</v>
      </c>
      <c r="C67" s="16" t="s">
        <v>71</v>
      </c>
      <c r="D67" s="16" t="s">
        <v>72</v>
      </c>
      <c r="E67" s="7" t="n">
        <v>6</v>
      </c>
      <c r="F67" s="16" t="s">
        <v>23</v>
      </c>
      <c r="G67" s="6" t="n">
        <v>7.6441</v>
      </c>
      <c r="H67" s="6" t="n">
        <v>8.34</v>
      </c>
      <c r="I67" s="6" t="n">
        <v>1109.84</v>
      </c>
      <c r="J67" s="6" t="n">
        <v>0.06</v>
      </c>
      <c r="K67" s="6" t="n">
        <v>45.8645</v>
      </c>
      <c r="L67" s="6" t="n">
        <v>41.28</v>
      </c>
      <c r="M67" s="6" t="n">
        <v>0.62</v>
      </c>
      <c r="N67" s="6" t="n">
        <v>1.08</v>
      </c>
    </row>
    <row collapsed="false" customFormat="false" customHeight="false" hidden="false" ht="12.1" outlineLevel="0" r="68">
      <c r="A68" s="37" t="n">
        <v>44663</v>
      </c>
      <c r="B68" s="16" t="s">
        <v>357</v>
      </c>
      <c r="C68" s="16" t="s">
        <v>60</v>
      </c>
      <c r="D68" s="16" t="s">
        <v>61</v>
      </c>
      <c r="E68" s="7" t="n">
        <v>3</v>
      </c>
      <c r="F68" s="16" t="s">
        <v>23</v>
      </c>
      <c r="G68" s="6" t="n">
        <v>50.6621</v>
      </c>
      <c r="H68" s="6" t="n">
        <v>5.57</v>
      </c>
      <c r="I68" s="6" t="n">
        <v>1163.28</v>
      </c>
      <c r="J68" s="6" t="n">
        <v>0.19</v>
      </c>
      <c r="K68" s="6" t="n">
        <v>151.9864</v>
      </c>
      <c r="L68" s="6" t="n">
        <v>136.95</v>
      </c>
      <c r="M68" s="6" t="n">
        <v>3.92</v>
      </c>
      <c r="N68" s="6" t="n">
        <v>10.35</v>
      </c>
    </row>
    <row collapsed="false" customFormat="false" customHeight="false" hidden="false" ht="12.1" outlineLevel="0" r="69">
      <c r="A69" s="37" t="n">
        <v>44664</v>
      </c>
      <c r="B69" s="16" t="s">
        <v>357</v>
      </c>
      <c r="C69" s="16" t="s">
        <v>34</v>
      </c>
      <c r="D69" s="16" t="s">
        <v>35</v>
      </c>
      <c r="E69" s="7" t="n">
        <v>4</v>
      </c>
      <c r="F69" s="16" t="s">
        <v>23</v>
      </c>
      <c r="G69" s="6" t="n">
        <v>22.0966</v>
      </c>
      <c r="H69" s="6" t="n">
        <v>19.56</v>
      </c>
      <c r="I69" s="6" t="n">
        <v>2251.5</v>
      </c>
      <c r="J69" s="6" t="n">
        <v>0.11</v>
      </c>
      <c r="K69" s="6" t="n">
        <v>88.3864</v>
      </c>
      <c r="L69" s="6" t="n">
        <v>79.63</v>
      </c>
      <c r="M69" s="6" t="n">
        <v>0.88</v>
      </c>
      <c r="N69" s="6" t="n">
        <v>1.28</v>
      </c>
    </row>
    <row collapsed="false" customFormat="false" customHeight="false" hidden="false" ht="12.1" outlineLevel="0" r="70">
      <c r="A70" s="37" t="n">
        <v>44753</v>
      </c>
      <c r="B70" s="16" t="s">
        <v>357</v>
      </c>
      <c r="C70" s="16" t="s">
        <v>40</v>
      </c>
      <c r="D70" s="16" t="s">
        <v>41</v>
      </c>
      <c r="E70" s="7" t="n">
        <v>10</v>
      </c>
      <c r="F70" s="16" t="s">
        <v>19</v>
      </c>
      <c r="G70" s="6" t="n">
        <v>23.63</v>
      </c>
      <c r="H70" s="6" t="n">
        <v>343.8</v>
      </c>
      <c r="I70" s="6" t="n">
        <v>570.71</v>
      </c>
      <c r="J70" s="6" t="n">
        <v>31</v>
      </c>
      <c r="K70" s="6" t="n">
        <v>236.3</v>
      </c>
      <c r="L70" s="6" t="n">
        <v>205.3</v>
      </c>
      <c r="M70" s="6" t="n">
        <v>3.6</v>
      </c>
      <c r="N70" s="6" t="n">
        <v>5.97</v>
      </c>
    </row>
    <row collapsed="false" customFormat="false" customHeight="false" hidden="false" ht="12.1" outlineLevel="0" r="71">
      <c r="A71" s="37" t="n">
        <v>44750</v>
      </c>
      <c r="B71" s="16" t="s">
        <v>357</v>
      </c>
      <c r="C71" s="16" t="s">
        <v>34</v>
      </c>
      <c r="D71" s="16" t="s">
        <v>35</v>
      </c>
      <c r="E71" s="7" t="n">
        <v>4</v>
      </c>
      <c r="F71" s="16" t="s">
        <v>23</v>
      </c>
      <c r="G71" s="6" t="n">
        <v>17.5537</v>
      </c>
      <c r="H71" s="6" t="n">
        <v>21.15</v>
      </c>
      <c r="I71" s="6" t="n">
        <v>2251.5</v>
      </c>
      <c r="J71" s="6" t="n">
        <v>0.11</v>
      </c>
      <c r="K71" s="6" t="n">
        <v>70.2147</v>
      </c>
      <c r="L71" s="6" t="n">
        <v>63.27</v>
      </c>
      <c r="M71" s="6" t="n">
        <v>0.7</v>
      </c>
      <c r="N71" s="6" t="n">
        <v>1.18</v>
      </c>
    </row>
    <row collapsed="false" customFormat="false" customHeight="false" hidden="false" ht="12.1" outlineLevel="0" r="72">
      <c r="A72" s="37" t="n">
        <v>44754</v>
      </c>
      <c r="B72" s="16" t="s">
        <v>357</v>
      </c>
      <c r="C72" s="16" t="s">
        <v>54</v>
      </c>
      <c r="D72" s="16" t="s">
        <v>55</v>
      </c>
      <c r="E72" s="7" t="n">
        <v>10</v>
      </c>
      <c r="F72" s="16" t="s">
        <v>19</v>
      </c>
      <c r="G72" s="6" t="n">
        <v>33.85</v>
      </c>
      <c r="H72" s="6" t="n">
        <v>236.85</v>
      </c>
      <c r="I72" s="6" t="n">
        <v>316.5</v>
      </c>
      <c r="J72" s="6" t="n">
        <v>44</v>
      </c>
      <c r="K72" s="6" t="n">
        <v>338.5</v>
      </c>
      <c r="L72" s="6" t="n">
        <v>294.5</v>
      </c>
      <c r="M72" s="6" t="n">
        <v>9.3</v>
      </c>
      <c r="N72" s="6" t="n">
        <v>12.43</v>
      </c>
    </row>
    <row collapsed="false" customFormat="false" customHeight="false" hidden="false" ht="12.1" outlineLevel="0" r="73">
      <c r="A73" s="37" t="n">
        <v>44762</v>
      </c>
      <c r="B73" s="16" t="s">
        <v>357</v>
      </c>
      <c r="C73" s="16" t="s">
        <v>16</v>
      </c>
      <c r="D73" s="16" t="s">
        <v>18</v>
      </c>
      <c r="E73" s="7" t="n">
        <v>500</v>
      </c>
      <c r="F73" s="16" t="s">
        <v>19</v>
      </c>
      <c r="G73" s="6" t="n">
        <v>4.73</v>
      </c>
      <c r="H73" s="6" t="n">
        <v>28.91</v>
      </c>
      <c r="I73" s="6" t="n">
        <v>40.54</v>
      </c>
      <c r="J73" s="6" t="n">
        <v>307</v>
      </c>
      <c r="K73" s="6" t="n">
        <v>2365</v>
      </c>
      <c r="L73" s="6" t="n">
        <v>2058</v>
      </c>
      <c r="M73" s="6" t="n">
        <v>10.15</v>
      </c>
      <c r="N73" s="6" t="n">
        <v>14.24</v>
      </c>
    </row>
    <row collapsed="false" customFormat="false" customHeight="false" hidden="false" ht="12.1" outlineLevel="0" r="74">
      <c r="A74" s="37" t="n">
        <v>44840</v>
      </c>
      <c r="B74" s="16" t="s">
        <v>357</v>
      </c>
      <c r="C74" s="16" t="s">
        <v>34</v>
      </c>
      <c r="D74" s="16" t="s">
        <v>35</v>
      </c>
      <c r="E74" s="7" t="n">
        <v>4</v>
      </c>
      <c r="F74" s="16" t="s">
        <v>23</v>
      </c>
      <c r="G74" s="6" t="n">
        <v>16.5144</v>
      </c>
      <c r="H74" s="6" t="n">
        <v>15.93</v>
      </c>
      <c r="I74" s="6" t="n">
        <v>2251.5</v>
      </c>
      <c r="J74" s="6" t="n">
        <v>0.11</v>
      </c>
      <c r="K74" s="6" t="n">
        <v>66.0576</v>
      </c>
      <c r="L74" s="6" t="n">
        <v>59.52</v>
      </c>
      <c r="M74" s="6" t="n">
        <v>0.66</v>
      </c>
      <c r="N74" s="6" t="n">
        <v>1.57</v>
      </c>
    </row>
    <row collapsed="false" customFormat="false" customHeight="false" hidden="false" ht="12.1" outlineLevel="0" r="75">
      <c r="A75" s="37" t="n">
        <v>44845</v>
      </c>
      <c r="B75" s="16" t="s">
        <v>357</v>
      </c>
      <c r="C75" s="16" t="s">
        <v>43</v>
      </c>
      <c r="D75" s="16" t="s">
        <v>44</v>
      </c>
      <c r="E75" s="7" t="n">
        <v>30</v>
      </c>
      <c r="F75" s="16" t="s">
        <v>19</v>
      </c>
      <c r="G75" s="6" t="n">
        <v>51.03</v>
      </c>
      <c r="H75" s="6" t="n">
        <v>162.89</v>
      </c>
      <c r="I75" s="6" t="n">
        <v>179.84</v>
      </c>
      <c r="J75" s="6" t="n">
        <v>199</v>
      </c>
      <c r="K75" s="6" t="n">
        <v>1530.9</v>
      </c>
      <c r="L75" s="6" t="n">
        <v>1331.9</v>
      </c>
      <c r="M75" s="6" t="n">
        <v>24.69</v>
      </c>
      <c r="N75" s="6" t="n">
        <v>27.26</v>
      </c>
    </row>
    <row collapsed="false" customFormat="false" customHeight="false" hidden="false" ht="12.1" outlineLevel="0" r="76">
      <c r="A76" s="37" t="n">
        <v>44935</v>
      </c>
      <c r="B76" s="16" t="s">
        <v>357</v>
      </c>
      <c r="C76" s="16" t="s">
        <v>34</v>
      </c>
      <c r="D76" s="16" t="s">
        <v>35</v>
      </c>
      <c r="E76" s="7" t="n">
        <v>4</v>
      </c>
      <c r="F76" s="16" t="s">
        <v>23</v>
      </c>
      <c r="G76" s="6" t="n">
        <v>19.5538</v>
      </c>
      <c r="H76" s="6" t="n">
        <v>19.53</v>
      </c>
      <c r="I76" s="6" t="n">
        <v>2251.5</v>
      </c>
      <c r="J76" s="6" t="n">
        <v>0.11</v>
      </c>
      <c r="K76" s="6" t="n">
        <v>78.2153</v>
      </c>
      <c r="L76" s="6" t="n">
        <v>70.48</v>
      </c>
      <c r="M76" s="6" t="n">
        <v>0.78</v>
      </c>
      <c r="N76" s="6" t="n">
        <v>1.28</v>
      </c>
    </row>
    <row collapsed="false" customFormat="false" customHeight="false" hidden="false" ht="12.1" outlineLevel="0" r="77">
      <c r="A77" s="37" t="n">
        <v>44938</v>
      </c>
      <c r="B77" s="16" t="s">
        <v>357</v>
      </c>
      <c r="C77" s="16" t="s">
        <v>40</v>
      </c>
      <c r="D77" s="16" t="s">
        <v>41</v>
      </c>
      <c r="E77" s="7" t="n">
        <v>10</v>
      </c>
      <c r="F77" s="16" t="s">
        <v>19</v>
      </c>
      <c r="G77" s="6" t="n">
        <v>20.39</v>
      </c>
      <c r="H77" s="6" t="n">
        <v>346.85</v>
      </c>
      <c r="I77" s="6" t="n">
        <v>570.71</v>
      </c>
      <c r="J77" s="6" t="n">
        <v>27</v>
      </c>
      <c r="K77" s="6" t="n">
        <v>203.9</v>
      </c>
      <c r="L77" s="6" t="n">
        <v>176.9</v>
      </c>
      <c r="M77" s="6" t="n">
        <v>3.1</v>
      </c>
      <c r="N77" s="6" t="n">
        <v>5.1</v>
      </c>
    </row>
    <row collapsed="false" customFormat="false" customHeight="false" hidden="false" ht="12.1" outlineLevel="0" r="78">
      <c r="A78" s="37" t="n">
        <v>45022</v>
      </c>
      <c r="B78" s="16" t="s">
        <v>357</v>
      </c>
      <c r="C78" s="16" t="s">
        <v>34</v>
      </c>
      <c r="D78" s="16" t="s">
        <v>35</v>
      </c>
      <c r="E78" s="7" t="n">
        <v>4</v>
      </c>
      <c r="F78" s="16" t="s">
        <v>23</v>
      </c>
      <c r="G78" s="6" t="n">
        <v>22.0999</v>
      </c>
      <c r="H78" s="6" t="n">
        <v>19.88</v>
      </c>
      <c r="I78" s="6" t="n">
        <v>2251.5</v>
      </c>
      <c r="J78" s="6" t="n">
        <v>0.11</v>
      </c>
      <c r="K78" s="6" t="n">
        <v>88.3997</v>
      </c>
      <c r="L78" s="6" t="n">
        <v>79.66</v>
      </c>
      <c r="M78" s="6" t="n">
        <v>0.88</v>
      </c>
      <c r="N78" s="6" t="n">
        <v>1.26</v>
      </c>
    </row>
    <row collapsed="false" customFormat="false" customHeight="false" hidden="false" ht="12.1" outlineLevel="0" r="79">
      <c r="A79" s="37" t="n">
        <v>45043</v>
      </c>
      <c r="B79" s="16" t="s">
        <v>357</v>
      </c>
      <c r="C79" s="16" t="s">
        <v>60</v>
      </c>
      <c r="D79" s="16" t="s">
        <v>61</v>
      </c>
      <c r="E79" s="7" t="n">
        <v>3</v>
      </c>
      <c r="F79" s="16" t="s">
        <v>23</v>
      </c>
      <c r="G79" s="6" t="n">
        <v>58.7717</v>
      </c>
      <c r="H79" s="6" t="n">
        <v>8.31</v>
      </c>
      <c r="I79" s="6" t="n">
        <v>1163.28</v>
      </c>
      <c r="J79" s="6" t="n">
        <v>0.22</v>
      </c>
      <c r="K79" s="6" t="n">
        <v>176.3152</v>
      </c>
      <c r="L79" s="6" t="n">
        <v>158.36</v>
      </c>
      <c r="M79" s="6" t="n">
        <v>4.54</v>
      </c>
      <c r="N79" s="6" t="n">
        <v>7.78</v>
      </c>
    </row>
    <row collapsed="false" customFormat="false" customHeight="false" hidden="false" ht="12.1" outlineLevel="0" r="80">
      <c r="A80" s="37" t="n">
        <v>45057</v>
      </c>
      <c r="B80" s="16" t="s">
        <v>357</v>
      </c>
      <c r="C80" s="16" t="s">
        <v>25</v>
      </c>
      <c r="D80" s="16" t="s">
        <v>26</v>
      </c>
      <c r="E80" s="7" t="n">
        <v>40</v>
      </c>
      <c r="F80" s="16" t="s">
        <v>19</v>
      </c>
      <c r="G80" s="6" t="n">
        <v>25</v>
      </c>
      <c r="H80" s="6" t="n">
        <v>226.55</v>
      </c>
      <c r="I80" s="6" t="n">
        <v>225.59</v>
      </c>
      <c r="J80" s="6" t="n">
        <v>130</v>
      </c>
      <c r="K80" s="6" t="n">
        <v>1000</v>
      </c>
      <c r="L80" s="6" t="n">
        <v>870</v>
      </c>
      <c r="M80" s="6" t="n">
        <v>9.64</v>
      </c>
      <c r="N80" s="6" t="n">
        <v>9.6</v>
      </c>
    </row>
    <row collapsed="false" customFormat="false" customHeight="false" hidden="false" ht="12.1" outlineLevel="0" r="81">
      <c r="A81" s="37" t="n">
        <v>45057</v>
      </c>
      <c r="B81" s="16" t="s">
        <v>357</v>
      </c>
      <c r="C81" s="16" t="s">
        <v>28</v>
      </c>
      <c r="D81" s="16" t="s">
        <v>29</v>
      </c>
      <c r="E81" s="7" t="n">
        <v>40</v>
      </c>
      <c r="F81" s="16" t="s">
        <v>19</v>
      </c>
      <c r="G81" s="6" t="n">
        <v>25</v>
      </c>
      <c r="H81" s="6" t="n">
        <v>229.32</v>
      </c>
      <c r="I81" s="6" t="n">
        <v>233.17</v>
      </c>
      <c r="J81" s="6" t="n">
        <v>130</v>
      </c>
      <c r="K81" s="6" t="n">
        <v>1000</v>
      </c>
      <c r="L81" s="6" t="n">
        <v>870</v>
      </c>
      <c r="M81" s="6" t="n">
        <v>9.33</v>
      </c>
      <c r="N81" s="6" t="n">
        <v>9.48</v>
      </c>
    </row>
    <row collapsed="false" customFormat="false" customHeight="false" hidden="false" ht="12.1" outlineLevel="0" r="82">
      <c r="A82" s="37" t="n">
        <v>45106</v>
      </c>
      <c r="B82" s="16" t="s">
        <v>357</v>
      </c>
      <c r="C82" s="16" t="s">
        <v>54</v>
      </c>
      <c r="D82" s="16" t="s">
        <v>55</v>
      </c>
      <c r="E82" s="7" t="n">
        <v>10</v>
      </c>
      <c r="F82" s="16" t="s">
        <v>19</v>
      </c>
      <c r="G82" s="6" t="n">
        <v>34.29</v>
      </c>
      <c r="H82" s="6" t="n">
        <v>303.5</v>
      </c>
      <c r="I82" s="6" t="n">
        <v>316.5</v>
      </c>
      <c r="J82" s="6" t="n">
        <v>45</v>
      </c>
      <c r="K82" s="6" t="n">
        <v>342.9</v>
      </c>
      <c r="L82" s="6" t="n">
        <v>297.9</v>
      </c>
      <c r="M82" s="6" t="n">
        <v>9.41</v>
      </c>
      <c r="N82" s="6" t="n">
        <v>9.82</v>
      </c>
    </row>
    <row collapsed="false" customFormat="false" customHeight="false" hidden="false" ht="12.1" outlineLevel="0" r="83">
      <c r="A83" s="37" t="n">
        <v>45114</v>
      </c>
      <c r="B83" s="16" t="s">
        <v>357</v>
      </c>
      <c r="C83" s="16" t="s">
        <v>63</v>
      </c>
      <c r="D83" s="16" t="s">
        <v>64</v>
      </c>
      <c r="E83" s="7" t="n">
        <v>2</v>
      </c>
      <c r="F83" s="16" t="s">
        <v>19</v>
      </c>
      <c r="G83" s="6" t="n">
        <v>78</v>
      </c>
      <c r="H83" s="6" t="n">
        <v>710.6</v>
      </c>
      <c r="I83" s="6" t="n">
        <v>837.81</v>
      </c>
      <c r="J83" s="6" t="n">
        <v>20</v>
      </c>
      <c r="K83" s="6" t="n">
        <v>156</v>
      </c>
      <c r="L83" s="6" t="n">
        <v>136</v>
      </c>
      <c r="M83" s="6" t="n">
        <v>8.12</v>
      </c>
      <c r="N83" s="6" t="n">
        <v>9.57</v>
      </c>
    </row>
    <row collapsed="false" customFormat="false" customHeight="false" hidden="false" ht="12.1" outlineLevel="0" r="84">
      <c r="A84" s="37" t="n">
        <v>45118</v>
      </c>
      <c r="B84" s="16" t="s">
        <v>357</v>
      </c>
      <c r="C84" s="16" t="s">
        <v>40</v>
      </c>
      <c r="D84" s="16" t="s">
        <v>41</v>
      </c>
      <c r="E84" s="7" t="n">
        <v>10</v>
      </c>
      <c r="F84" s="16" t="s">
        <v>19</v>
      </c>
      <c r="G84" s="6" t="n">
        <v>17.97</v>
      </c>
      <c r="H84" s="6" t="n">
        <v>478.8</v>
      </c>
      <c r="I84" s="6" t="n">
        <v>570.71</v>
      </c>
      <c r="J84" s="6" t="n">
        <v>23</v>
      </c>
      <c r="K84" s="6" t="n">
        <v>179.7</v>
      </c>
      <c r="L84" s="6" t="n">
        <v>156.7</v>
      </c>
      <c r="M84" s="6" t="n">
        <v>2.75</v>
      </c>
      <c r="N84" s="6" t="n">
        <v>3.27</v>
      </c>
    </row>
    <row collapsed="false" customFormat="false" customHeight="false" hidden="false" ht="12.1" outlineLevel="0" r="85">
      <c r="A85" s="37" t="n">
        <v>45114</v>
      </c>
      <c r="B85" s="16" t="s">
        <v>357</v>
      </c>
      <c r="C85" s="16" t="s">
        <v>34</v>
      </c>
      <c r="D85" s="16" t="s">
        <v>35</v>
      </c>
      <c r="E85" s="7" t="n">
        <v>4</v>
      </c>
      <c r="F85" s="16" t="s">
        <v>23</v>
      </c>
      <c r="G85" s="6" t="n">
        <v>25.7343</v>
      </c>
      <c r="H85" s="6" t="n">
        <v>15.87</v>
      </c>
      <c r="I85" s="6" t="n">
        <v>2251.5</v>
      </c>
      <c r="J85" s="6" t="n">
        <v>0.11</v>
      </c>
      <c r="K85" s="6" t="n">
        <v>102.9373</v>
      </c>
      <c r="L85" s="6" t="n">
        <v>92.75</v>
      </c>
      <c r="M85" s="6" t="n">
        <v>1.03</v>
      </c>
      <c r="N85" s="6" t="n">
        <v>1.58</v>
      </c>
    </row>
    <row collapsed="false" customFormat="false" customHeight="false" hidden="false" ht="12.1" outlineLevel="0" r="86">
      <c r="A86" s="37" t="n">
        <v>45127</v>
      </c>
      <c r="B86" s="16" t="s">
        <v>357</v>
      </c>
      <c r="C86" s="16" t="s">
        <v>16</v>
      </c>
      <c r="D86" s="16" t="s">
        <v>18</v>
      </c>
      <c r="E86" s="7" t="n">
        <v>500</v>
      </c>
      <c r="F86" s="16" t="s">
        <v>19</v>
      </c>
      <c r="G86" s="6" t="n">
        <v>0.8</v>
      </c>
      <c r="H86" s="6" t="n">
        <v>42.025</v>
      </c>
      <c r="I86" s="6" t="n">
        <v>40.54</v>
      </c>
      <c r="J86" s="6" t="n">
        <v>52</v>
      </c>
      <c r="K86" s="6" t="n">
        <v>400</v>
      </c>
      <c r="L86" s="6" t="n">
        <v>348</v>
      </c>
      <c r="M86" s="6" t="n">
        <v>1.72</v>
      </c>
      <c r="N86" s="6" t="n">
        <v>1.66</v>
      </c>
    </row>
    <row collapsed="false" customFormat="false" customHeight="false" hidden="false" ht="12.1" outlineLevel="0" r="87">
      <c r="A87" s="37" t="n">
        <v>45205</v>
      </c>
      <c r="B87" s="16" t="s">
        <v>357</v>
      </c>
      <c r="C87" s="16" t="s">
        <v>34</v>
      </c>
      <c r="D87" s="16" t="s">
        <v>35</v>
      </c>
      <c r="E87" s="7" t="n">
        <v>4</v>
      </c>
      <c r="F87" s="16" t="s">
        <v>23</v>
      </c>
      <c r="G87" s="6" t="n">
        <v>27.71</v>
      </c>
      <c r="H87" s="6" t="n">
        <v>14.83</v>
      </c>
      <c r="I87" s="6" t="n">
        <v>2251.5</v>
      </c>
      <c r="J87" s="6" t="n">
        <v>0.11</v>
      </c>
      <c r="K87" s="6" t="n">
        <v>110.8399</v>
      </c>
      <c r="L87" s="6" t="n">
        <v>99.88</v>
      </c>
      <c r="M87" s="6" t="n">
        <v>1.11</v>
      </c>
      <c r="N87" s="6" t="n">
        <v>1.69</v>
      </c>
    </row>
    <row collapsed="false" customFormat="false" customHeight="false" hidden="false" ht="12.1" outlineLevel="0" r="88">
      <c r="A88" s="37" t="n">
        <v>45300</v>
      </c>
      <c r="B88" s="16" t="s">
        <v>357</v>
      </c>
      <c r="C88" s="16" t="s">
        <v>34</v>
      </c>
      <c r="D88" s="16" t="s">
        <v>35</v>
      </c>
      <c r="E88" s="7" t="n">
        <v>4</v>
      </c>
      <c r="F88" s="16" t="s">
        <v>23</v>
      </c>
      <c r="G88" s="6" t="n">
        <v>24.9333</v>
      </c>
      <c r="H88" s="6" t="n">
        <v>17.32</v>
      </c>
      <c r="I88" s="6" t="n">
        <v>2251.5</v>
      </c>
      <c r="J88" s="6" t="n">
        <v>0.11</v>
      </c>
      <c r="K88" s="6" t="n">
        <v>99.7334</v>
      </c>
      <c r="L88" s="6" t="n">
        <v>89.87</v>
      </c>
      <c r="M88" s="6" t="n">
        <v>1</v>
      </c>
      <c r="N88" s="6" t="n">
        <v>1.45</v>
      </c>
    </row>
    <row collapsed="false" customFormat="false" customHeight="false" hidden="false" ht="12.1" outlineLevel="0" r="89">
      <c r="A89" s="37" t="n">
        <v>45302</v>
      </c>
      <c r="B89" s="16" t="s">
        <v>357</v>
      </c>
      <c r="C89" s="16" t="s">
        <v>40</v>
      </c>
      <c r="D89" s="16" t="s">
        <v>41</v>
      </c>
      <c r="E89" s="7" t="n">
        <v>10</v>
      </c>
      <c r="F89" s="16" t="s">
        <v>19</v>
      </c>
      <c r="G89" s="6" t="n">
        <v>30.77</v>
      </c>
      <c r="H89" s="6" t="n">
        <v>579.6</v>
      </c>
      <c r="I89" s="6" t="n">
        <v>570.71</v>
      </c>
      <c r="J89" s="6" t="n">
        <v>40</v>
      </c>
      <c r="K89" s="6" t="n">
        <v>307.7</v>
      </c>
      <c r="L89" s="6" t="n">
        <v>267.7</v>
      </c>
      <c r="M89" s="6" t="n">
        <v>4.69</v>
      </c>
      <c r="N89" s="6" t="n">
        <v>4.62</v>
      </c>
    </row>
    <row collapsed="false" customFormat="false" customHeight="false" hidden="false" ht="12.1" outlineLevel="0" r="90">
      <c r="A90" s="37" t="n">
        <v>45391</v>
      </c>
      <c r="B90" s="16" t="s">
        <v>357</v>
      </c>
      <c r="C90" s="16" t="s">
        <v>34</v>
      </c>
      <c r="D90" s="16" t="s">
        <v>35</v>
      </c>
      <c r="E90" s="7" t="n">
        <v>4</v>
      </c>
      <c r="F90" s="16" t="s">
        <v>23</v>
      </c>
      <c r="G90" s="6" t="n">
        <v>25.7375</v>
      </c>
      <c r="H90" s="6" t="n">
        <v>17.25</v>
      </c>
      <c r="I90" s="6" t="n">
        <v>2251.5</v>
      </c>
      <c r="J90" s="6" t="n">
        <v>0.11</v>
      </c>
      <c r="K90" s="6" t="n">
        <v>102.9501</v>
      </c>
      <c r="L90" s="6" t="n">
        <v>92.77</v>
      </c>
      <c r="M90" s="6" t="n">
        <v>1.03</v>
      </c>
      <c r="N90" s="6" t="n">
        <v>1.45</v>
      </c>
    </row>
    <row collapsed="false" customFormat="false" customHeight="false" hidden="false" ht="12.1" outlineLevel="0" r="91">
      <c r="A91" s="37" t="n">
        <v>45393</v>
      </c>
      <c r="B91" s="16" t="s">
        <v>357</v>
      </c>
      <c r="C91" s="16" t="s">
        <v>60</v>
      </c>
      <c r="D91" s="16" t="s">
        <v>61</v>
      </c>
      <c r="E91" s="7" t="n">
        <v>3</v>
      </c>
      <c r="F91" s="16" t="s">
        <v>23</v>
      </c>
      <c r="G91" s="6" t="n">
        <v>50.3387</v>
      </c>
      <c r="H91" s="6" t="n">
        <v>6.08</v>
      </c>
      <c r="I91" s="6" t="n">
        <v>1163.28</v>
      </c>
      <c r="J91" s="6" t="n">
        <v>0.16</v>
      </c>
      <c r="K91" s="6" t="n">
        <v>151.0161</v>
      </c>
      <c r="L91" s="6" t="n">
        <v>136.1</v>
      </c>
      <c r="M91" s="6" t="n">
        <v>3.9</v>
      </c>
      <c r="N91" s="6" t="n">
        <v>8</v>
      </c>
    </row>
    <row collapsed="false" customFormat="false" customHeight="false" hidden="false" ht="12.1" outlineLevel="0" r="92">
      <c r="A92" s="37" t="n">
        <v>45414</v>
      </c>
      <c r="B92" s="16" t="s">
        <v>357</v>
      </c>
      <c r="C92" s="16" t="s">
        <v>63</v>
      </c>
      <c r="D92" s="16" t="s">
        <v>64</v>
      </c>
      <c r="E92" s="7" t="n">
        <v>2</v>
      </c>
      <c r="F92" s="16" t="s">
        <v>19</v>
      </c>
      <c r="G92" s="6" t="n">
        <v>100</v>
      </c>
      <c r="H92" s="6" t="n">
        <v>969</v>
      </c>
      <c r="I92" s="6" t="n">
        <v>837.81</v>
      </c>
      <c r="J92" s="6" t="n">
        <v>26</v>
      </c>
      <c r="K92" s="6" t="n">
        <v>200</v>
      </c>
      <c r="L92" s="6" t="n">
        <v>174</v>
      </c>
      <c r="M92" s="6" t="n">
        <v>10.38</v>
      </c>
      <c r="N92" s="6" t="n">
        <v>8.98</v>
      </c>
    </row>
    <row collapsed="false" customFormat="false" customHeight="false" hidden="false" ht="12.1" outlineLevel="0" r="93">
      <c r="A93" s="37" t="n">
        <v>45439</v>
      </c>
      <c r="B93" s="16" t="s">
        <v>357</v>
      </c>
      <c r="C93" s="16" t="s">
        <v>65</v>
      </c>
      <c r="D93" s="16" t="s">
        <v>66</v>
      </c>
      <c r="E93" s="7" t="n">
        <v>10</v>
      </c>
      <c r="F93" s="16" t="s">
        <v>19</v>
      </c>
      <c r="G93" s="6" t="n">
        <v>25.43</v>
      </c>
      <c r="H93" s="6" t="n">
        <v>219.22</v>
      </c>
      <c r="I93" s="6" t="n">
        <v>218.88</v>
      </c>
      <c r="J93" s="6" t="n">
        <v>33</v>
      </c>
      <c r="K93" s="6" t="n">
        <v>254.3</v>
      </c>
      <c r="L93" s="6" t="n">
        <v>221.3</v>
      </c>
      <c r="M93" s="6" t="n">
        <v>10.11</v>
      </c>
      <c r="N93" s="6" t="n">
        <v>10.09</v>
      </c>
    </row>
    <row collapsed="false" customFormat="false" customHeight="false" hidden="false" ht="12.1" outlineLevel="0" r="94">
      <c r="A94" s="37" t="n">
        <v>45461</v>
      </c>
      <c r="B94" s="16" t="s">
        <v>357</v>
      </c>
      <c r="C94" s="16" t="s">
        <v>69</v>
      </c>
      <c r="D94" s="16" t="s">
        <v>70</v>
      </c>
      <c r="E94" s="7" t="n">
        <v>1</v>
      </c>
      <c r="F94" s="16" t="s">
        <v>19</v>
      </c>
      <c r="G94" s="6" t="n">
        <v>38.3</v>
      </c>
      <c r="H94" s="6" t="n">
        <v>1555.6</v>
      </c>
      <c r="I94" s="6" t="n">
        <v>1759.46</v>
      </c>
      <c r="J94" s="6" t="n">
        <v>5</v>
      </c>
      <c r="K94" s="6" t="n">
        <v>38.3</v>
      </c>
      <c r="L94" s="6" t="n">
        <v>33.3</v>
      </c>
      <c r="M94" s="6" t="n">
        <v>1.89</v>
      </c>
      <c r="N94" s="6" t="n">
        <v>2.14</v>
      </c>
    </row>
    <row collapsed="false" customFormat="false" customHeight="false" hidden="false" ht="12.1" outlineLevel="0" r="95">
      <c r="A95" s="37" t="n">
        <v>45461</v>
      </c>
      <c r="B95" s="16" t="s">
        <v>357</v>
      </c>
      <c r="C95" s="16" t="s">
        <v>69</v>
      </c>
      <c r="D95" s="16" t="s">
        <v>70</v>
      </c>
      <c r="E95" s="7" t="n">
        <v>1</v>
      </c>
      <c r="F95" s="16" t="s">
        <v>19</v>
      </c>
      <c r="G95" s="6" t="n">
        <v>191.51</v>
      </c>
      <c r="H95" s="6" t="n">
        <v>1555.6</v>
      </c>
      <c r="I95" s="6" t="n">
        <v>1759.46</v>
      </c>
      <c r="J95" s="6" t="n">
        <v>25</v>
      </c>
      <c r="K95" s="6" t="n">
        <v>191.51</v>
      </c>
      <c r="L95" s="6" t="n">
        <v>166.51</v>
      </c>
      <c r="M95" s="6" t="n">
        <v>9.46</v>
      </c>
      <c r="N95" s="6" t="n">
        <v>10.7</v>
      </c>
    </row>
    <row collapsed="false" customFormat="false" customHeight="false" hidden="false" ht="12.1" outlineLevel="0" r="96">
      <c r="A96" s="37" t="n">
        <v>45482</v>
      </c>
      <c r="B96" s="16" t="s">
        <v>357</v>
      </c>
      <c r="C96" s="16" t="s">
        <v>40</v>
      </c>
      <c r="D96" s="16" t="s">
        <v>41</v>
      </c>
      <c r="E96" s="7" t="n">
        <v>10</v>
      </c>
      <c r="F96" s="16" t="s">
        <v>19</v>
      </c>
      <c r="G96" s="6" t="n">
        <v>29.01</v>
      </c>
      <c r="H96" s="6" t="n">
        <v>524.6</v>
      </c>
      <c r="I96" s="6" t="n">
        <v>570.71</v>
      </c>
      <c r="J96" s="6" t="n">
        <v>38</v>
      </c>
      <c r="K96" s="6" t="n">
        <v>290.1</v>
      </c>
      <c r="L96" s="6" t="n">
        <v>252.1</v>
      </c>
      <c r="M96" s="6" t="n">
        <v>4.42</v>
      </c>
      <c r="N96" s="6" t="n">
        <v>4.81</v>
      </c>
    </row>
    <row collapsed="false" customFormat="false" customHeight="false" hidden="false" ht="12.1" outlineLevel="0" r="97">
      <c r="A97" s="37" t="n">
        <v>45484</v>
      </c>
      <c r="B97" s="16" t="s">
        <v>357</v>
      </c>
      <c r="C97" s="16" t="s">
        <v>28</v>
      </c>
      <c r="D97" s="16" t="s">
        <v>29</v>
      </c>
      <c r="E97" s="7" t="n">
        <v>40</v>
      </c>
      <c r="F97" s="16" t="s">
        <v>19</v>
      </c>
      <c r="G97" s="6" t="n">
        <v>33.3</v>
      </c>
      <c r="H97" s="6" t="n">
        <v>295.87</v>
      </c>
      <c r="I97" s="6" t="n">
        <v>233.17</v>
      </c>
      <c r="J97" s="6" t="n">
        <v>173</v>
      </c>
      <c r="K97" s="6" t="n">
        <v>1332</v>
      </c>
      <c r="L97" s="6" t="n">
        <v>1159</v>
      </c>
      <c r="M97" s="6" t="n">
        <v>12.43</v>
      </c>
      <c r="N97" s="6" t="n">
        <v>9.79</v>
      </c>
    </row>
    <row collapsed="false" customFormat="false" customHeight="false" hidden="false" ht="12.1" outlineLevel="0" r="98">
      <c r="A98" s="37" t="n">
        <v>45483</v>
      </c>
      <c r="B98" s="16" t="s">
        <v>357</v>
      </c>
      <c r="C98" s="16" t="s">
        <v>34</v>
      </c>
      <c r="D98" s="16" t="s">
        <v>35</v>
      </c>
      <c r="E98" s="7" t="n">
        <v>4</v>
      </c>
      <c r="F98" s="16" t="s">
        <v>23</v>
      </c>
      <c r="G98" s="6" t="n">
        <v>24.4649</v>
      </c>
      <c r="H98" s="6" t="n">
        <v>18.8</v>
      </c>
      <c r="I98" s="6" t="n">
        <v>2251.5</v>
      </c>
      <c r="J98" s="6" t="n">
        <v>0.11</v>
      </c>
      <c r="K98" s="6" t="n">
        <v>97.8594</v>
      </c>
      <c r="L98" s="6" t="n">
        <v>88.18</v>
      </c>
      <c r="M98" s="6" t="n">
        <v>0.98</v>
      </c>
      <c r="N98" s="6" t="n">
        <v>1.33</v>
      </c>
    </row>
    <row collapsed="false" customFormat="false" customHeight="false" hidden="false" ht="12.1" outlineLevel="0" r="99">
      <c r="A99" s="37" t="n">
        <v>45484</v>
      </c>
      <c r="B99" s="16" t="s">
        <v>357</v>
      </c>
      <c r="C99" s="16" t="s">
        <v>25</v>
      </c>
      <c r="D99" s="16" t="s">
        <v>26</v>
      </c>
      <c r="E99" s="7" t="n">
        <v>40</v>
      </c>
      <c r="F99" s="16" t="s">
        <v>19</v>
      </c>
      <c r="G99" s="6" t="n">
        <v>33.3</v>
      </c>
      <c r="H99" s="6" t="n">
        <v>296</v>
      </c>
      <c r="I99" s="6" t="n">
        <v>225.59</v>
      </c>
      <c r="J99" s="6" t="n">
        <v>173</v>
      </c>
      <c r="K99" s="6" t="n">
        <v>1332</v>
      </c>
      <c r="L99" s="6" t="n">
        <v>1159</v>
      </c>
      <c r="M99" s="6" t="n">
        <v>12.84</v>
      </c>
      <c r="N99" s="6" t="n">
        <v>9.79</v>
      </c>
    </row>
    <row collapsed="false" customFormat="false" customHeight="false" hidden="false" ht="12.1" outlineLevel="0" r="100">
      <c r="A100" s="37" t="n">
        <v>45489</v>
      </c>
      <c r="B100" s="16" t="s">
        <v>357</v>
      </c>
      <c r="C100" s="16" t="s">
        <v>54</v>
      </c>
      <c r="D100" s="16" t="s">
        <v>55</v>
      </c>
      <c r="E100" s="7" t="n">
        <v>10</v>
      </c>
      <c r="F100" s="16" t="s">
        <v>19</v>
      </c>
      <c r="G100" s="6" t="n">
        <v>35</v>
      </c>
      <c r="H100" s="6" t="n">
        <v>220.85</v>
      </c>
      <c r="I100" s="6" t="n">
        <v>316.5</v>
      </c>
      <c r="J100" s="6" t="n">
        <v>46</v>
      </c>
      <c r="K100" s="6" t="n">
        <v>350</v>
      </c>
      <c r="L100" s="6" t="n">
        <v>304</v>
      </c>
      <c r="M100" s="6" t="n">
        <v>9.61</v>
      </c>
      <c r="N100" s="6" t="n">
        <v>13.76</v>
      </c>
    </row>
    <row collapsed="false" customFormat="false" customHeight="false" hidden="false" ht="12.1" outlineLevel="0" r="101">
      <c r="A101" s="37" t="n">
        <v>45491</v>
      </c>
      <c r="B101" s="16" t="s">
        <v>357</v>
      </c>
      <c r="C101" s="16" t="s">
        <v>16</v>
      </c>
      <c r="D101" s="16" t="s">
        <v>18</v>
      </c>
      <c r="E101" s="7" t="n">
        <v>500</v>
      </c>
      <c r="F101" s="16" t="s">
        <v>19</v>
      </c>
      <c r="G101" s="6" t="n">
        <v>12.29</v>
      </c>
      <c r="H101" s="6" t="n">
        <v>49.27</v>
      </c>
      <c r="I101" s="6" t="n">
        <v>40.54</v>
      </c>
      <c r="J101" s="6" t="n">
        <v>799</v>
      </c>
      <c r="K101" s="6" t="n">
        <v>6145</v>
      </c>
      <c r="L101" s="6" t="n">
        <v>5346</v>
      </c>
      <c r="M101" s="6" t="n">
        <v>26.38</v>
      </c>
      <c r="N101" s="6" t="n">
        <v>21.7</v>
      </c>
    </row>
    <row collapsed="false" customFormat="false" customHeight="false" hidden="false" ht="12.1" outlineLevel="0" r="102">
      <c r="A102" s="37" t="n">
        <v>45545</v>
      </c>
      <c r="B102" s="16" t="s">
        <v>357</v>
      </c>
      <c r="C102" s="16" t="s">
        <v>69</v>
      </c>
      <c r="D102" s="16" t="s">
        <v>70</v>
      </c>
      <c r="E102" s="7" t="n">
        <v>1</v>
      </c>
      <c r="F102" s="16" t="s">
        <v>19</v>
      </c>
      <c r="G102" s="6" t="n">
        <v>31.06</v>
      </c>
      <c r="H102" s="6" t="n">
        <v>1254.2</v>
      </c>
      <c r="I102" s="6" t="n">
        <v>1759.46</v>
      </c>
      <c r="J102" s="6" t="n">
        <v>4</v>
      </c>
      <c r="K102" s="6" t="n">
        <v>31.06</v>
      </c>
      <c r="L102" s="6" t="n">
        <v>27.06</v>
      </c>
      <c r="M102" s="6" t="n">
        <v>1.54</v>
      </c>
      <c r="N102" s="6" t="n">
        <v>2.16</v>
      </c>
    </row>
    <row collapsed="false" customFormat="false" customHeight="false" hidden="false" ht="12.1" outlineLevel="0" r="103">
      <c r="A103" s="37" t="n">
        <v>45555</v>
      </c>
      <c r="B103" s="16" t="s">
        <v>357</v>
      </c>
      <c r="C103" s="16" t="s">
        <v>37</v>
      </c>
      <c r="D103" s="16" t="s">
        <v>38</v>
      </c>
      <c r="E103" s="7" t="n">
        <v>1</v>
      </c>
      <c r="F103" s="16" t="s">
        <v>19</v>
      </c>
      <c r="G103" s="6" t="n">
        <v>80</v>
      </c>
      <c r="H103" s="6" t="n">
        <v>4071.2</v>
      </c>
      <c r="I103" s="6" t="n">
        <v>5158.43</v>
      </c>
      <c r="J103" s="6" t="n">
        <v>10</v>
      </c>
      <c r="K103" s="6" t="n">
        <v>80</v>
      </c>
      <c r="L103" s="6" t="n">
        <v>70</v>
      </c>
      <c r="M103" s="6" t="n">
        <v>1.36</v>
      </c>
      <c r="N103" s="6" t="n">
        <v>1.72</v>
      </c>
    </row>
    <row collapsed="false" customFormat="false" customHeight="false" hidden="false" ht="12.1" outlineLevel="0" r="104">
      <c r="A104" s="37" t="n">
        <v>45575</v>
      </c>
      <c r="B104" s="16" t="s">
        <v>357</v>
      </c>
      <c r="C104" s="16" t="s">
        <v>34</v>
      </c>
      <c r="D104" s="16" t="s">
        <v>35</v>
      </c>
      <c r="E104" s="7" t="n">
        <v>4</v>
      </c>
      <c r="F104" s="16" t="s">
        <v>23</v>
      </c>
      <c r="G104" s="6" t="n">
        <v>26.9516</v>
      </c>
      <c r="H104" s="6" t="n">
        <v>21.93</v>
      </c>
      <c r="I104" s="6" t="n">
        <v>2251.5</v>
      </c>
      <c r="J104" s="6" t="n">
        <v>0.11</v>
      </c>
      <c r="K104" s="6" t="n">
        <v>107.8065</v>
      </c>
      <c r="L104" s="6" t="n">
        <v>97.14</v>
      </c>
      <c r="M104" s="6" t="n">
        <v>1.08</v>
      </c>
      <c r="N104" s="6" t="n">
        <v>1.14</v>
      </c>
    </row>
    <row collapsed="false" customFormat="false" customHeight="false" hidden="false" ht="12.1" outlineLevel="0" r="105">
      <c r="A105" s="37" t="n">
        <v>45643</v>
      </c>
      <c r="B105" s="16" t="s">
        <v>357</v>
      </c>
      <c r="C105" s="16" t="s">
        <v>69</v>
      </c>
      <c r="D105" s="16" t="s">
        <v>70</v>
      </c>
      <c r="E105" s="7" t="n">
        <v>1</v>
      </c>
      <c r="F105" s="16" t="s">
        <v>19</v>
      </c>
      <c r="G105" s="6" t="n">
        <v>49.06</v>
      </c>
      <c r="H105" s="6" t="n">
        <v>1016.4</v>
      </c>
      <c r="I105" s="6" t="n">
        <v>1759.46</v>
      </c>
      <c r="J105" s="6" t="n">
        <v>6</v>
      </c>
      <c r="K105" s="6" t="n">
        <v>49.06</v>
      </c>
      <c r="L105" s="6" t="n">
        <v>43.06</v>
      </c>
      <c r="M105" s="6" t="n">
        <v>2.45</v>
      </c>
      <c r="N105" s="6" t="n">
        <v>4.24</v>
      </c>
    </row>
    <row collapsed="false" customFormat="false" customHeight="false" hidden="false" ht="12.1" outlineLevel="0" r="106">
      <c r="A106" s="37" t="n">
        <v>45667</v>
      </c>
      <c r="B106" s="16" t="s">
        <v>357</v>
      </c>
      <c r="C106" s="16" t="s">
        <v>40</v>
      </c>
      <c r="D106" s="16" t="s">
        <v>41</v>
      </c>
      <c r="E106" s="7" t="n">
        <v>10</v>
      </c>
      <c r="F106" s="16" t="s">
        <v>19</v>
      </c>
      <c r="G106" s="6" t="n">
        <v>36.47</v>
      </c>
      <c r="H106" s="6" t="n">
        <v>562.95</v>
      </c>
      <c r="I106" s="6" t="n">
        <v>570.71</v>
      </c>
      <c r="J106" s="6" t="n">
        <v>47</v>
      </c>
      <c r="K106" s="6" t="n">
        <v>364.7</v>
      </c>
      <c r="L106" s="6" t="n">
        <v>317.7</v>
      </c>
      <c r="M106" s="6" t="n">
        <v>5.57</v>
      </c>
      <c r="N106" s="6" t="n">
        <v>5.64</v>
      </c>
    </row>
    <row collapsed="false" customFormat="false" customHeight="false" hidden="false" ht="12.1" outlineLevel="0" r="107">
      <c r="A107" s="37" t="n">
        <v>45667</v>
      </c>
      <c r="B107" s="16" t="s">
        <v>357</v>
      </c>
      <c r="C107" s="16" t="s">
        <v>34</v>
      </c>
      <c r="D107" s="16" t="s">
        <v>35</v>
      </c>
      <c r="E107" s="7" t="n">
        <v>4</v>
      </c>
      <c r="F107" s="16" t="s">
        <v>23</v>
      </c>
      <c r="G107" s="6" t="n">
        <v>28.4369</v>
      </c>
      <c r="H107" s="6" t="n">
        <v>22.18</v>
      </c>
      <c r="I107" s="6" t="n">
        <v>2251.5</v>
      </c>
      <c r="J107" s="6" t="n">
        <v>0.11</v>
      </c>
      <c r="K107" s="6" t="n">
        <v>113.7477</v>
      </c>
      <c r="L107" s="6" t="n">
        <v>102.5</v>
      </c>
      <c r="M107" s="6" t="n">
        <v>1.14</v>
      </c>
      <c r="N107" s="6" t="n">
        <v>1.13</v>
      </c>
    </row>
    <row collapsed="false" customFormat="false" customHeight="false" hidden="false" ht="12.1" outlineLevel="0" r="108">
      <c r="A108" s="37" t="n">
        <v>45757</v>
      </c>
      <c r="B108" s="16" t="s">
        <v>357</v>
      </c>
      <c r="C108" s="16" t="s">
        <v>34</v>
      </c>
      <c r="D108" s="16" t="s">
        <v>35</v>
      </c>
      <c r="E108" s="7" t="n">
        <v>4</v>
      </c>
      <c r="F108" s="16" t="s">
        <v>23</v>
      </c>
      <c r="G108" s="6" t="n">
        <v>23.9337</v>
      </c>
      <c r="H108" s="6" t="n">
        <v>26.47</v>
      </c>
      <c r="I108" s="6" t="n">
        <v>2251.5</v>
      </c>
      <c r="J108" s="6" t="n">
        <v>0.11</v>
      </c>
      <c r="K108" s="6" t="n">
        <v>95.7346</v>
      </c>
      <c r="L108" s="6" t="n">
        <v>86.26</v>
      </c>
      <c r="M108" s="6" t="n">
        <v>0.96</v>
      </c>
      <c r="N108" s="6" t="n">
        <v>0.95</v>
      </c>
    </row>
    <row collapsed="false" customFormat="false" customHeight="false" hidden="false" ht="12.1" outlineLevel="0" r="109">
      <c r="A109" s="37" t="n">
        <v>45758</v>
      </c>
      <c r="B109" s="16" t="s">
        <v>357</v>
      </c>
      <c r="C109" s="16" t="s">
        <v>60</v>
      </c>
      <c r="D109" s="16" t="s">
        <v>61</v>
      </c>
      <c r="E109" s="7" t="n">
        <v>3</v>
      </c>
      <c r="F109" s="16" t="s">
        <v>23</v>
      </c>
      <c r="G109" s="6" t="n">
        <v>25.5048</v>
      </c>
      <c r="H109" s="6" t="n">
        <v>5.53</v>
      </c>
      <c r="I109" s="6" t="n">
        <v>1163.28</v>
      </c>
      <c r="J109" s="6" t="n">
        <v>0.09</v>
      </c>
      <c r="K109" s="6" t="n">
        <v>76.5143</v>
      </c>
      <c r="L109" s="6" t="n">
        <v>68.86</v>
      </c>
      <c r="M109" s="6" t="n">
        <v>1.97</v>
      </c>
      <c r="N109" s="6" t="n">
        <v>4.88</v>
      </c>
    </row>
    <row collapsed="false" customFormat="false" customHeight="false" hidden="false" ht="12.1" outlineLevel="0" r="110">
      <c r="A110" s="37" t="n">
        <v>45776</v>
      </c>
      <c r="B110" s="16" t="s">
        <v>357</v>
      </c>
      <c r="C110" s="16" t="s">
        <v>63</v>
      </c>
      <c r="D110" s="16" t="s">
        <v>64</v>
      </c>
      <c r="E110" s="7" t="n">
        <v>2</v>
      </c>
      <c r="F110" s="16" t="s">
        <v>19</v>
      </c>
      <c r="G110" s="6" t="n">
        <v>78</v>
      </c>
      <c r="H110" s="6" t="n">
        <v>780.2</v>
      </c>
      <c r="I110" s="6" t="n">
        <v>837.81</v>
      </c>
      <c r="J110" s="6" t="n">
        <v>20</v>
      </c>
      <c r="K110" s="6" t="n">
        <v>156</v>
      </c>
      <c r="L110" s="6" t="n">
        <v>136</v>
      </c>
      <c r="M110" s="6" t="n">
        <v>8.12</v>
      </c>
      <c r="N110" s="6" t="n">
        <v>8.72</v>
      </c>
    </row>
    <row collapsed="false" customFormat="false" customHeight="false" hidden="false" ht="12.1" outlineLevel="0" r="111">
      <c r="A111" s="37" t="n">
        <v>45845</v>
      </c>
      <c r="B111" s="16" t="s">
        <v>357</v>
      </c>
      <c r="C111" s="16" t="s">
        <v>54</v>
      </c>
      <c r="D111" s="16" t="s">
        <v>55</v>
      </c>
      <c r="E111" s="7" t="n">
        <v>10</v>
      </c>
      <c r="F111" s="16" t="s">
        <v>19</v>
      </c>
      <c r="G111" s="6" t="n">
        <v>35</v>
      </c>
      <c r="H111" s="6" t="n">
        <v>193.8</v>
      </c>
      <c r="I111" s="6" t="n">
        <v>316.5</v>
      </c>
      <c r="J111" s="6" t="n">
        <v>46</v>
      </c>
      <c r="K111" s="6" t="n">
        <v>350</v>
      </c>
      <c r="L111" s="6" t="n">
        <v>304</v>
      </c>
      <c r="M111" s="6" t="n">
        <v>9.61</v>
      </c>
      <c r="N111" s="6" t="n">
        <v>15.69</v>
      </c>
    </row>
    <row collapsed="false" customFormat="false" customHeight="false" hidden="false" ht="12.1" outlineLevel="0" r="112">
      <c r="A112" s="37" t="n">
        <v>45848</v>
      </c>
      <c r="B112" s="16" t="s">
        <v>357</v>
      </c>
      <c r="C112" s="16" t="s">
        <v>34</v>
      </c>
      <c r="D112" s="16" t="s">
        <v>35</v>
      </c>
      <c r="E112" s="7" t="n">
        <v>4</v>
      </c>
      <c r="F112" s="16" t="s">
        <v>23</v>
      </c>
      <c r="G112" s="6" t="n">
        <v>21.732</v>
      </c>
      <c r="H112" s="6" t="n">
        <v>28.1</v>
      </c>
      <c r="I112" s="6" t="n">
        <v>2251.5</v>
      </c>
      <c r="J112" s="6" t="n">
        <v>0.11</v>
      </c>
      <c r="K112" s="6" t="n">
        <v>86.928</v>
      </c>
      <c r="L112" s="6" t="n">
        <v>78.33</v>
      </c>
      <c r="M112" s="6" t="n">
        <v>0.87</v>
      </c>
      <c r="N112" s="6" t="n">
        <v>0.89</v>
      </c>
    </row>
    <row collapsed="false" customFormat="false" customHeight="false" hidden="false" ht="12.1" outlineLevel="0" r="113">
      <c r="A113" s="37" t="n">
        <v>45855</v>
      </c>
      <c r="B113" s="16" t="s">
        <v>357</v>
      </c>
      <c r="C113" s="16" t="s">
        <v>16</v>
      </c>
      <c r="D113" s="16" t="s">
        <v>18</v>
      </c>
      <c r="E113" s="7" t="n">
        <v>500</v>
      </c>
      <c r="F113" s="16" t="s">
        <v>19</v>
      </c>
      <c r="G113" s="6" t="n">
        <v>8.5</v>
      </c>
      <c r="H113" s="6" t="n">
        <v>45.38</v>
      </c>
      <c r="I113" s="6" t="n">
        <v>40.54</v>
      </c>
      <c r="J113" s="6" t="n">
        <v>553</v>
      </c>
      <c r="K113" s="6" t="n">
        <v>4250</v>
      </c>
      <c r="L113" s="6" t="n">
        <v>3697</v>
      </c>
      <c r="M113" s="6" t="n">
        <v>18.24</v>
      </c>
      <c r="N113" s="6" t="n">
        <v>16.29</v>
      </c>
    </row>
    <row collapsed="false" customFormat="false" customHeight="false" hidden="false" ht="12.1" outlineLevel="0" r="114">
      <c r="A114" s="37" t="n">
        <v>45858</v>
      </c>
      <c r="B114" s="16" t="s">
        <v>357</v>
      </c>
      <c r="C114" s="16" t="s">
        <v>40</v>
      </c>
      <c r="D114" s="16" t="s">
        <v>41</v>
      </c>
      <c r="E114" s="7" t="n">
        <v>10</v>
      </c>
      <c r="F114" s="16" t="s">
        <v>19</v>
      </c>
      <c r="G114" s="6" t="n">
        <v>14.68</v>
      </c>
      <c r="H114" s="6" t="n">
        <v>418.25</v>
      </c>
      <c r="I114" s="6" t="n">
        <v>570.71</v>
      </c>
      <c r="J114" s="6" t="n">
        <v>19</v>
      </c>
      <c r="K114" s="6" t="n">
        <v>146.8</v>
      </c>
      <c r="L114" s="6" t="n">
        <v>127.8</v>
      </c>
      <c r="M114" s="6" t="n">
        <v>2.24</v>
      </c>
      <c r="N114" s="6" t="n">
        <v>3.06</v>
      </c>
    </row>
    <row collapsed="false" customFormat="false" customHeight="false" hidden="false" ht="12.1" outlineLevel="0" r="115">
      <c r="A115" s="37" t="n">
        <v>45856</v>
      </c>
      <c r="B115" s="16" t="s">
        <v>357</v>
      </c>
      <c r="C115" s="16" t="s">
        <v>25</v>
      </c>
      <c r="D115" s="16" t="s">
        <v>26</v>
      </c>
      <c r="E115" s="7" t="n">
        <v>40</v>
      </c>
      <c r="F115" s="16" t="s">
        <v>19</v>
      </c>
      <c r="G115" s="6" t="n">
        <v>34.84</v>
      </c>
      <c r="H115" s="6" t="n">
        <v>308.4</v>
      </c>
      <c r="I115" s="6" t="n">
        <v>225.59</v>
      </c>
      <c r="J115" s="6" t="n">
        <v>181</v>
      </c>
      <c r="K115" s="6" t="n">
        <v>1393.6</v>
      </c>
      <c r="L115" s="6" t="n">
        <v>1212.6</v>
      </c>
      <c r="M115" s="6" t="n">
        <v>13.44</v>
      </c>
      <c r="N115" s="6" t="n">
        <v>9.83</v>
      </c>
    </row>
    <row collapsed="false" customFormat="false" customHeight="false" hidden="false" ht="12.1" outlineLevel="0" r="116">
      <c r="A116" s="37" t="n">
        <v>45856</v>
      </c>
      <c r="B116" s="16" t="s">
        <v>357</v>
      </c>
      <c r="C116" s="16" t="s">
        <v>28</v>
      </c>
      <c r="D116" s="16" t="s">
        <v>29</v>
      </c>
      <c r="E116" s="7" t="n">
        <v>40</v>
      </c>
      <c r="F116" s="16" t="s">
        <v>19</v>
      </c>
      <c r="G116" s="6" t="n">
        <v>34.84</v>
      </c>
      <c r="H116" s="6" t="n">
        <v>309</v>
      </c>
      <c r="I116" s="6" t="n">
        <v>233.17</v>
      </c>
      <c r="J116" s="6" t="n">
        <v>181</v>
      </c>
      <c r="K116" s="6" t="n">
        <v>1393.6</v>
      </c>
      <c r="L116" s="6" t="n">
        <v>1212.6</v>
      </c>
      <c r="M116" s="6" t="n">
        <v>13</v>
      </c>
      <c r="N116" s="6" t="n">
        <v>9.81</v>
      </c>
    </row>
    <row collapsed="false" customFormat="false" customHeight="false" hidden="false" ht="12.1" outlineLevel="0" r="117">
      <c r="A117" s="37" t="n">
        <v>45940</v>
      </c>
      <c r="B117" s="16" t="s">
        <v>357</v>
      </c>
      <c r="C117" s="16" t="s">
        <v>34</v>
      </c>
      <c r="D117" s="16" t="s">
        <v>35</v>
      </c>
      <c r="E117" s="7" t="n">
        <v>4</v>
      </c>
      <c r="F117" s="16" t="s">
        <v>23</v>
      </c>
      <c r="G117" s="6" t="n">
        <v>22.6321</v>
      </c>
      <c r="H117" s="6" t="n">
        <v>26.1</v>
      </c>
      <c r="I117" s="6" t="n">
        <v>2251.5</v>
      </c>
      <c r="J117" s="6" t="n">
        <v>0.11</v>
      </c>
      <c r="K117" s="6" t="n">
        <v>90.5283</v>
      </c>
      <c r="L117" s="6" t="n">
        <v>81.57</v>
      </c>
      <c r="M117" s="6" t="n">
        <v>0.91</v>
      </c>
      <c r="N117" s="6" t="n">
        <v>0.96</v>
      </c>
    </row>
    <row collapsed="false" customFormat="false" customHeight="false" hidden="false" ht="12.1" outlineLevel="0" r="118">
      <c r="A118" s="37" t="n">
        <v>46034</v>
      </c>
      <c r="B118" s="16" t="s">
        <v>357</v>
      </c>
      <c r="C118" s="16" t="s">
        <v>40</v>
      </c>
      <c r="D118" s="16" t="s">
        <v>41</v>
      </c>
      <c r="E118" s="7" t="n">
        <v>10</v>
      </c>
      <c r="F118" s="16" t="s">
        <v>19</v>
      </c>
      <c r="G118" s="6" t="n">
        <v>11.56</v>
      </c>
      <c r="H118" s="6" t="n">
        <v>392.05</v>
      </c>
      <c r="I118" s="6" t="n">
        <v>570.71</v>
      </c>
      <c r="J118" s="6" t="n">
        <v>15</v>
      </c>
      <c r="K118" s="6" t="n">
        <v>115.6</v>
      </c>
      <c r="L118" s="6" t="n">
        <v>100.6</v>
      </c>
      <c r="M118" s="6" t="n">
        <v>1.76</v>
      </c>
      <c r="N118" s="6" t="n">
        <v>2.57</v>
      </c>
    </row>
    <row collapsed="false" customFormat="false" customHeight="false" hidden="false" ht="12.1" outlineLevel="0" r="119">
      <c r="A119" s="37" t="n">
        <v>46034</v>
      </c>
      <c r="B119" s="16" t="s">
        <v>357</v>
      </c>
      <c r="C119" s="16" t="s">
        <v>34</v>
      </c>
      <c r="D119" s="16" t="s">
        <v>35</v>
      </c>
      <c r="E119" s="7" t="n">
        <v>4</v>
      </c>
      <c r="F119" s="16" t="s">
        <v>23</v>
      </c>
      <c r="G119" s="6" t="n">
        <v>21.747</v>
      </c>
      <c r="H119" s="6" t="n">
        <v>23.99</v>
      </c>
      <c r="I119" s="6" t="n">
        <v>2251.5</v>
      </c>
      <c r="J119" s="6" t="n">
        <v>0.11</v>
      </c>
      <c r="K119" s="6" t="n">
        <v>86.9881</v>
      </c>
      <c r="L119" s="6" t="n">
        <v>78.38</v>
      </c>
      <c r="M119" s="6" t="n">
        <v>0.87</v>
      </c>
      <c r="N119" s="6" t="n">
        <v>1.04</v>
      </c>
    </row>
  </sheetData>
  <autoFilter ref="A1:N11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84</v>
      </c>
      <c r="B1" s="38" t="s">
        <v>348</v>
      </c>
      <c r="C1" s="38" t="s">
        <v>0</v>
      </c>
      <c r="D1" s="38" t="s">
        <v>2</v>
      </c>
      <c r="E1" s="38" t="s">
        <v>349</v>
      </c>
      <c r="F1" s="38" t="s">
        <v>365</v>
      </c>
      <c r="G1" s="38" t="s">
        <v>366</v>
      </c>
      <c r="H1" s="38" t="s">
        <v>88</v>
      </c>
      <c r="I1" s="38" t="s">
        <v>367</v>
      </c>
      <c r="J1" s="38" t="s">
        <v>368</v>
      </c>
      <c r="K1" s="38" t="s">
        <v>369</v>
      </c>
      <c r="L1" s="38" t="s">
        <v>370</v>
      </c>
      <c r="M1" s="38" t="s">
        <v>371</v>
      </c>
      <c r="N1" s="38" t="s">
        <v>372</v>
      </c>
      <c r="O1" s="38" t="s">
        <v>373</v>
      </c>
    </row>
    <row collapsed="false" customFormat="false" customHeight="false" hidden="false" ht="12.1" outlineLevel="0" r="2">
      <c r="A2" s="39" t="n">
        <v>43965</v>
      </c>
      <c r="B2" s="16" t="s">
        <v>357</v>
      </c>
      <c r="C2" s="16" t="s">
        <v>16</v>
      </c>
      <c r="D2" s="16" t="s">
        <v>18</v>
      </c>
      <c r="E2" s="17" t="n">
        <v>100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2113</v>
      </c>
      <c r="J2" s="17" t="n">
        <v>36.3688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44279</v>
      </c>
      <c r="B3" s="16" t="s">
        <v>357</v>
      </c>
      <c r="C3" s="16" t="s">
        <v>16</v>
      </c>
      <c r="D3" s="16" t="s">
        <v>18</v>
      </c>
      <c r="E3" s="17" t="n">
        <v>100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1799</v>
      </c>
      <c r="J3" s="17" t="n">
        <v>40.8622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44285</v>
      </c>
      <c r="B4" s="16" t="s">
        <v>357</v>
      </c>
      <c r="C4" s="16" t="s">
        <v>16</v>
      </c>
      <c r="D4" s="16" t="s">
        <v>18</v>
      </c>
      <c r="E4" s="17" t="n">
        <v>200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1793</v>
      </c>
      <c r="J4" s="17" t="n">
        <v>41.57435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44287</v>
      </c>
      <c r="B5" s="16" t="s">
        <v>357</v>
      </c>
      <c r="C5" s="16" t="s">
        <v>16</v>
      </c>
      <c r="D5" s="16" t="s">
        <v>18</v>
      </c>
      <c r="E5" s="17" t="n">
        <v>100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1791</v>
      </c>
      <c r="J5" s="17" t="n">
        <v>42.3065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44349</v>
      </c>
      <c r="B6" s="16" t="s">
        <v>357</v>
      </c>
      <c r="C6" s="16" t="s">
        <v>21</v>
      </c>
      <c r="D6" s="16" t="s">
        <v>22</v>
      </c>
      <c r="E6" s="17" t="n">
        <v>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1729</v>
      </c>
      <c r="J6" s="17" t="n">
        <v>2027.6798535</v>
      </c>
      <c r="K6" s="6" t="s">
        <f>=Портфель!F3*Портфель!$Q$17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43717</v>
      </c>
      <c r="B7" s="16" t="s">
        <v>357</v>
      </c>
      <c r="C7" s="16" t="s">
        <v>25</v>
      </c>
      <c r="D7" s="16" t="s">
        <v>26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2361</v>
      </c>
      <c r="J7" s="17" t="n">
        <v>201.693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43903</v>
      </c>
      <c r="B8" s="16" t="s">
        <v>357</v>
      </c>
      <c r="C8" s="16" t="s">
        <v>25</v>
      </c>
      <c r="D8" s="16" t="s">
        <v>26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2175</v>
      </c>
      <c r="J8" s="17" t="n">
        <v>184.552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44272</v>
      </c>
      <c r="B9" s="16" t="s">
        <v>357</v>
      </c>
      <c r="C9" s="16" t="s">
        <v>25</v>
      </c>
      <c r="D9" s="16" t="s">
        <v>26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1806</v>
      </c>
      <c r="J9" s="17" t="n">
        <v>258.363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44273</v>
      </c>
      <c r="B10" s="16" t="s">
        <v>357</v>
      </c>
      <c r="C10" s="16" t="s">
        <v>25</v>
      </c>
      <c r="D10" s="16" t="s">
        <v>26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1805</v>
      </c>
      <c r="J10" s="17" t="n">
        <v>257.771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43738</v>
      </c>
      <c r="B11" s="16" t="s">
        <v>357</v>
      </c>
      <c r="C11" s="16" t="s">
        <v>28</v>
      </c>
      <c r="D11" s="16" t="s">
        <v>29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2340</v>
      </c>
      <c r="J11" s="17" t="n">
        <v>227.661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43903</v>
      </c>
      <c r="B12" s="16" t="s">
        <v>357</v>
      </c>
      <c r="C12" s="16" t="s">
        <v>28</v>
      </c>
      <c r="D12" s="16" t="s">
        <v>29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2175</v>
      </c>
      <c r="J12" s="17" t="n">
        <v>194.331</v>
      </c>
      <c r="K12" s="6" t="s">
        <f>=Портфель!F5*Портфель!$Q$13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44075</v>
      </c>
      <c r="B13" s="16" t="s">
        <v>357</v>
      </c>
      <c r="C13" s="16" t="s">
        <v>28</v>
      </c>
      <c r="D13" s="16" t="s">
        <v>29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2003</v>
      </c>
      <c r="J13" s="17" t="n">
        <v>227.43</v>
      </c>
      <c r="K13" s="6" t="s">
        <f>=Портфель!F5*Портфель!$Q$13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44272</v>
      </c>
      <c r="B14" s="16" t="s">
        <v>357</v>
      </c>
      <c r="C14" s="16" t="s">
        <v>28</v>
      </c>
      <c r="D14" s="16" t="s">
        <v>29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1806</v>
      </c>
      <c r="J14" s="17" t="n">
        <v>283.247</v>
      </c>
      <c r="K14" s="6" t="s">
        <f>=Портфель!F5*Портфель!$Q$13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44284</v>
      </c>
      <c r="B15" s="16" t="s">
        <v>357</v>
      </c>
      <c r="C15" s="16" t="s">
        <v>31</v>
      </c>
      <c r="D15" s="16" t="s">
        <v>32</v>
      </c>
      <c r="E15" s="17" t="n">
        <v>20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1794</v>
      </c>
      <c r="J15" s="17" t="n">
        <v>507.6185</v>
      </c>
      <c r="K15" s="6" t="s">
        <f>=Портфель!F6*Портфель!$Q$13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43913</v>
      </c>
      <c r="B16" s="16" t="s">
        <v>357</v>
      </c>
      <c r="C16" s="16" t="s">
        <v>34</v>
      </c>
      <c r="D16" s="16" t="s">
        <v>35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2165</v>
      </c>
      <c r="J16" s="17" t="n">
        <v>2089.245911</v>
      </c>
      <c r="K16" s="6" t="s">
        <f>=Портфель!F7*Портфель!$Q$17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43928</v>
      </c>
      <c r="B17" s="16" t="s">
        <v>357</v>
      </c>
      <c r="C17" s="16" t="s">
        <v>34</v>
      </c>
      <c r="D17" s="16" t="s">
        <v>35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2150</v>
      </c>
      <c r="J17" s="17" t="n">
        <v>2314.380146</v>
      </c>
      <c r="K17" s="6" t="s">
        <f>=Портфель!F7*Портфель!$Q$17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43949</v>
      </c>
      <c r="B18" s="16" t="s">
        <v>357</v>
      </c>
      <c r="C18" s="16" t="s">
        <v>34</v>
      </c>
      <c r="D18" s="16" t="s">
        <v>35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2129</v>
      </c>
      <c r="J18" s="17" t="n">
        <v>2301.18144</v>
      </c>
      <c r="K18" s="6" t="s">
        <f>=Портфель!F7*Портфель!$Q$17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44075</v>
      </c>
      <c r="B19" s="16" t="s">
        <v>357</v>
      </c>
      <c r="C19" s="16" t="s">
        <v>37</v>
      </c>
      <c r="D19" s="16" t="s">
        <v>38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2003</v>
      </c>
      <c r="J19" s="17" t="n">
        <v>5158.43</v>
      </c>
      <c r="K19" s="6" t="s">
        <f>=Портфель!F8*Портфель!$Q$13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44279</v>
      </c>
      <c r="B20" s="16" t="s">
        <v>357</v>
      </c>
      <c r="C20" s="16" t="s">
        <v>40</v>
      </c>
      <c r="D20" s="16" t="s">
        <v>41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1799</v>
      </c>
      <c r="J20" s="17" t="n">
        <v>570.707</v>
      </c>
      <c r="K20" s="6" t="s">
        <f>=Портфель!F9*Портфель!$Q$13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43903</v>
      </c>
      <c r="B21" s="16" t="s">
        <v>357</v>
      </c>
      <c r="C21" s="16" t="s">
        <v>43</v>
      </c>
      <c r="D21" s="16" t="s">
        <v>44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2175</v>
      </c>
      <c r="J21" s="17" t="n">
        <v>172.165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44043</v>
      </c>
      <c r="B22" s="16" t="s">
        <v>357</v>
      </c>
      <c r="C22" s="16" t="s">
        <v>43</v>
      </c>
      <c r="D22" s="16" t="s">
        <v>44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2035</v>
      </c>
      <c r="J22" s="17" t="n">
        <v>182.636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44075</v>
      </c>
      <c r="B23" s="16" t="s">
        <v>357</v>
      </c>
      <c r="C23" s="16" t="s">
        <v>43</v>
      </c>
      <c r="D23" s="16" t="s">
        <v>44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2003</v>
      </c>
      <c r="J23" s="17" t="n">
        <v>184.712</v>
      </c>
      <c r="K23" s="6" t="s">
        <f>=Портфель!F10*Портфель!$Q$13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44256</v>
      </c>
      <c r="B24" s="16" t="s">
        <v>357</v>
      </c>
      <c r="C24" s="16" t="s">
        <v>46</v>
      </c>
      <c r="D24" s="16" t="s">
        <v>47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1822</v>
      </c>
      <c r="J24" s="17" t="n">
        <v>1802.871406</v>
      </c>
      <c r="K24" s="6" t="s">
        <f>=Портфель!F11*Портфель!$Q$17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44256</v>
      </c>
      <c r="B25" s="16" t="s">
        <v>357</v>
      </c>
      <c r="C25" s="16" t="s">
        <v>46</v>
      </c>
      <c r="D25" s="16" t="s">
        <v>47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1822</v>
      </c>
      <c r="J25" s="17" t="n">
        <v>1802.871406</v>
      </c>
      <c r="K25" s="6" t="s">
        <f>=Портфель!F11*Портфель!$Q$17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44258</v>
      </c>
      <c r="B26" s="16" t="s">
        <v>357</v>
      </c>
      <c r="C26" s="16" t="s">
        <v>46</v>
      </c>
      <c r="D26" s="16" t="s">
        <v>47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1820</v>
      </c>
      <c r="J26" s="17" t="n">
        <v>1724.18556</v>
      </c>
      <c r="K26" s="6" t="s">
        <f>=Портфель!F11*Портфель!$Q$17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44265</v>
      </c>
      <c r="B27" s="16" t="s">
        <v>357</v>
      </c>
      <c r="C27" s="16" t="s">
        <v>46</v>
      </c>
      <c r="D27" s="16" t="s">
        <v>47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1813</v>
      </c>
      <c r="J27" s="17" t="n">
        <v>1662.77096</v>
      </c>
      <c r="K27" s="6" t="s">
        <f>=Портфель!F11*Портфель!$Q$17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44186</v>
      </c>
      <c r="B28" s="16" t="s">
        <v>357</v>
      </c>
      <c r="C28" s="16" t="s">
        <v>49</v>
      </c>
      <c r="D28" s="16" t="s">
        <v>50</v>
      </c>
      <c r="E28" s="17" t="n">
        <v>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1892</v>
      </c>
      <c r="J28" s="17" t="n">
        <v>40.421</v>
      </c>
      <c r="K28" s="6" t="s">
        <f>=Портфель!F12*Портфель!$Q$13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44256</v>
      </c>
      <c r="B29" s="16" t="s">
        <v>357</v>
      </c>
      <c r="C29" s="16" t="s">
        <v>49</v>
      </c>
      <c r="D29" s="16" t="s">
        <v>50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1822</v>
      </c>
      <c r="J29" s="17" t="n">
        <v>38.616</v>
      </c>
      <c r="K29" s="6" t="s">
        <f>=Портфель!F12*Портфель!$Q$13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44279</v>
      </c>
      <c r="B30" s="16" t="s">
        <v>357</v>
      </c>
      <c r="C30" s="16" t="s">
        <v>52</v>
      </c>
      <c r="D30" s="16" t="s">
        <v>53</v>
      </c>
      <c r="E30" s="17" t="n">
        <v>4000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1799</v>
      </c>
      <c r="J30" s="17" t="n">
        <v>1.0471325</v>
      </c>
      <c r="K30" s="6" t="s">
        <f>=Портфель!F13*Портфель!$Q$13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44265</v>
      </c>
      <c r="B31" s="16" t="s">
        <v>357</v>
      </c>
      <c r="C31" s="16" t="s">
        <v>54</v>
      </c>
      <c r="D31" s="16" t="s">
        <v>55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1813</v>
      </c>
      <c r="J31" s="17" t="n">
        <v>316.497</v>
      </c>
      <c r="K31" s="6" t="s">
        <f>=Портфель!F14*Портфель!$Q$13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44335</v>
      </c>
      <c r="B32" s="16" t="s">
        <v>357</v>
      </c>
      <c r="C32" s="16" t="s">
        <v>57</v>
      </c>
      <c r="D32" s="16" t="s">
        <v>58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1743</v>
      </c>
      <c r="J32" s="17" t="n">
        <v>2432.0736</v>
      </c>
      <c r="K32" s="6" t="s">
        <f>=Портфель!F15*Портфель!$Q$17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44279</v>
      </c>
      <c r="B33" s="16" t="s">
        <v>357</v>
      </c>
      <c r="C33" s="16" t="s">
        <v>60</v>
      </c>
      <c r="D33" s="16" t="s">
        <v>61</v>
      </c>
      <c r="E33" s="17" t="n">
        <v>3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1799</v>
      </c>
      <c r="J33" s="17" t="n">
        <v>1163.284045</v>
      </c>
      <c r="K33" s="6" t="s">
        <f>=Портфель!F16*Портфель!$Q$17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44273</v>
      </c>
      <c r="B34" s="16" t="s">
        <v>357</v>
      </c>
      <c r="C34" s="16" t="s">
        <v>63</v>
      </c>
      <c r="D34" s="16" t="s">
        <v>64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1805</v>
      </c>
      <c r="J34" s="17" t="n">
        <v>849.94</v>
      </c>
      <c r="K34" s="6" t="s">
        <f>=Портфель!F17*Портфель!$Q$13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44284</v>
      </c>
      <c r="B35" s="16" t="s">
        <v>357</v>
      </c>
      <c r="C35" s="16" t="s">
        <v>63</v>
      </c>
      <c r="D35" s="16" t="s">
        <v>64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1794</v>
      </c>
      <c r="J35" s="17" t="n">
        <v>825.67</v>
      </c>
      <c r="K35" s="6" t="s">
        <f>=Портфель!F17*Портфель!$Q$13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44270</v>
      </c>
      <c r="B36" s="16" t="s">
        <v>357</v>
      </c>
      <c r="C36" s="16" t="s">
        <v>65</v>
      </c>
      <c r="D36" s="16" t="s">
        <v>66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1808</v>
      </c>
      <c r="J36" s="17" t="n">
        <v>218.875</v>
      </c>
      <c r="K36" s="6" t="s">
        <f>=Портфель!F18*Портфель!$Q$13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44335</v>
      </c>
      <c r="B37" s="16" t="s">
        <v>357</v>
      </c>
      <c r="C37" s="16" t="s">
        <v>67</v>
      </c>
      <c r="D37" s="16" t="s">
        <v>68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1743</v>
      </c>
      <c r="J37" s="17" t="n">
        <v>1681.815744</v>
      </c>
      <c r="K37" s="6" t="s">
        <f>=Портфель!F19*Портфель!$Q$17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44305</v>
      </c>
      <c r="B38" s="16" t="s">
        <v>357</v>
      </c>
      <c r="C38" s="16" t="s">
        <v>69</v>
      </c>
      <c r="D38" s="16" t="s">
        <v>70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1773</v>
      </c>
      <c r="J38" s="17" t="n">
        <v>1759.46</v>
      </c>
      <c r="K38" s="6" t="s">
        <f>=Портфель!F20*Портфель!$Q$13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44256</v>
      </c>
      <c r="B39" s="16" t="s">
        <v>357</v>
      </c>
      <c r="C39" s="16" t="s">
        <v>71</v>
      </c>
      <c r="D39" s="16" t="s">
        <v>72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1822</v>
      </c>
      <c r="J39" s="17" t="n">
        <v>1168.66561</v>
      </c>
      <c r="K39" s="6" t="s">
        <f>=Портфель!F21*Портфель!$Q$17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44256</v>
      </c>
      <c r="B40" s="16" t="s">
        <v>357</v>
      </c>
      <c r="C40" s="16" t="s">
        <v>71</v>
      </c>
      <c r="D40" s="16" t="s">
        <v>72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1822</v>
      </c>
      <c r="J40" s="17" t="n">
        <v>1168.66561</v>
      </c>
      <c r="K40" s="6" t="s">
        <f>=Портфель!F21*Портфель!$Q$17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44256</v>
      </c>
      <c r="B41" s="16" t="s">
        <v>357</v>
      </c>
      <c r="C41" s="16" t="s">
        <v>71</v>
      </c>
      <c r="D41" s="16" t="s">
        <v>72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1822</v>
      </c>
      <c r="J41" s="17" t="n">
        <v>1168.66561</v>
      </c>
      <c r="K41" s="6" t="s">
        <f>=Портфель!F21*Портфель!$Q$17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44258</v>
      </c>
      <c r="B42" s="16" t="s">
        <v>357</v>
      </c>
      <c r="C42" s="16" t="s">
        <v>71</v>
      </c>
      <c r="D42" s="16" t="s">
        <v>72</v>
      </c>
      <c r="E42" s="17" t="n">
        <v>3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1820</v>
      </c>
      <c r="J42" s="17" t="n">
        <v>1051.01738</v>
      </c>
      <c r="K42" s="6" t="s">
        <f>=Портфель!F21*Портфель!$Q$17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44349</v>
      </c>
      <c r="B43" s="16" t="s">
        <v>357</v>
      </c>
      <c r="C43" s="16" t="s">
        <v>73</v>
      </c>
      <c r="D43" s="16" t="s">
        <v>74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1729</v>
      </c>
      <c r="J43" s="17" t="n">
        <v>10047.946509</v>
      </c>
      <c r="K43" s="6" t="s">
        <f>=Портфель!F22*Портфель!$Q$17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44349</v>
      </c>
      <c r="B44" s="16" t="s">
        <v>357</v>
      </c>
      <c r="C44" s="16" t="s">
        <v>76</v>
      </c>
      <c r="D44" s="16" t="s">
        <v>78</v>
      </c>
      <c r="E44" s="17" t="n">
        <v>2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1729</v>
      </c>
      <c r="J44" s="17" t="n">
        <v>1757.7864</v>
      </c>
      <c r="K44" s="6" t="s">
        <f>=Портфель!F24*Портфель!$Q$17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/>
      <c r="B45" s="16"/>
      <c r="C45" s="16"/>
      <c r="D45" s="16"/>
      <c r="E45" s="17"/>
      <c r="F45" s="7"/>
      <c r="G45" s="17"/>
      <c r="H45" s="16"/>
      <c r="I45" s="7"/>
      <c r="J45" s="17"/>
      <c r="K45" s="4" t="s">
        <v>83</v>
      </c>
      <c r="L45" s="8" t="s">
        <f>=SUBTOTAL(109,L2:L44)</f>
      </c>
      <c r="M45" s="8" t="s">
        <f>=SUBTOTAL(109,M2:M44)</f>
      </c>
      <c r="N45" s="8" t="s">
        <f>=MAX(0,M45*0.13)</f>
      </c>
    </row>
  </sheetData>
  <autoFilter ref="A1:O4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374</v>
      </c>
      <c r="D1" s="38" t="s">
        <v>375</v>
      </c>
      <c r="E1" s="38" t="s">
        <v>352</v>
      </c>
      <c r="F1" s="38" t="s">
        <v>376</v>
      </c>
      <c r="G1" s="38" t="s">
        <v>349</v>
      </c>
      <c r="H1" s="38" t="s">
        <v>377</v>
      </c>
      <c r="I1" s="38" t="s">
        <v>378</v>
      </c>
      <c r="J1" s="38" t="s">
        <v>379</v>
      </c>
      <c r="K1" s="38" t="s">
        <v>380</v>
      </c>
    </row>
    <row collapsed="false" customFormat="false" customHeight="false" hidden="false" ht="12.1" outlineLevel="0" r="2">
      <c r="A2" s="16" t="s">
        <v>213</v>
      </c>
      <c r="B2" s="16" t="s">
        <v>262</v>
      </c>
      <c r="C2" s="40" t="n">
        <v>43717</v>
      </c>
      <c r="D2" s="41" t="n">
        <v>44256</v>
      </c>
      <c r="E2" s="17" t="n">
        <v>621.0421</v>
      </c>
      <c r="F2" s="17" t="n">
        <v>877.1195</v>
      </c>
      <c r="G2" s="17" t="n">
        <v>2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213</v>
      </c>
      <c r="B3" s="16" t="s">
        <v>262</v>
      </c>
      <c r="C3" s="40" t="n">
        <v>43717</v>
      </c>
      <c r="D3" s="41" t="n">
        <v>44256</v>
      </c>
      <c r="E3" s="17" t="n">
        <v>621.0421</v>
      </c>
      <c r="F3" s="17" t="n">
        <v>877.1195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213</v>
      </c>
      <c r="B4" s="16" t="s">
        <v>262</v>
      </c>
      <c r="C4" s="40" t="n">
        <v>43903</v>
      </c>
      <c r="D4" s="41" t="n">
        <v>44256</v>
      </c>
      <c r="E4" s="17" t="n">
        <v>427.1381</v>
      </c>
      <c r="F4" s="17" t="n">
        <v>877.1195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213</v>
      </c>
      <c r="B5" s="16" t="s">
        <v>262</v>
      </c>
      <c r="C5" s="40" t="n">
        <v>43903</v>
      </c>
      <c r="D5" s="41" t="n">
        <v>44256</v>
      </c>
      <c r="E5" s="17" t="n">
        <v>427.1381</v>
      </c>
      <c r="F5" s="17" t="n">
        <v>877.1195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213</v>
      </c>
      <c r="B6" s="16" t="s">
        <v>262</v>
      </c>
      <c r="C6" s="40" t="n">
        <v>43903</v>
      </c>
      <c r="D6" s="41" t="n">
        <v>44256</v>
      </c>
      <c r="E6" s="17" t="n">
        <v>427.1381</v>
      </c>
      <c r="F6" s="17" t="n">
        <v>877.1195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43</v>
      </c>
      <c r="B7" s="16" t="s">
        <v>44</v>
      </c>
      <c r="C7" s="40" t="n">
        <v>43717</v>
      </c>
      <c r="D7" s="41" t="n">
        <v>43942</v>
      </c>
      <c r="E7" s="17" t="n">
        <v>235.204</v>
      </c>
      <c r="F7" s="17" t="n">
        <v>182.78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214</v>
      </c>
      <c r="B8" s="16" t="s">
        <v>361</v>
      </c>
      <c r="C8" s="40" t="n">
        <v>43738</v>
      </c>
      <c r="D8" s="41" t="n">
        <v>43922</v>
      </c>
      <c r="E8" s="17" t="n">
        <v>2233.68</v>
      </c>
      <c r="F8" s="17" t="n">
        <v>2097.69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214</v>
      </c>
      <c r="B9" s="16" t="s">
        <v>361</v>
      </c>
      <c r="C9" s="40" t="n">
        <v>43903</v>
      </c>
      <c r="D9" s="41" t="n">
        <v>44075</v>
      </c>
      <c r="E9" s="17" t="n">
        <v>1811.92</v>
      </c>
      <c r="F9" s="17" t="n">
        <v>2599.68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215</v>
      </c>
      <c r="B10" s="16" t="s">
        <v>381</v>
      </c>
      <c r="C10" s="40" t="n">
        <v>43738</v>
      </c>
      <c r="D10" s="41" t="n">
        <v>43886</v>
      </c>
      <c r="E10" s="17" t="n">
        <v>86.057</v>
      </c>
      <c r="F10" s="17" t="n">
        <v>127.018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216</v>
      </c>
      <c r="B11" s="16" t="s">
        <v>360</v>
      </c>
      <c r="C11" s="40" t="n">
        <v>43738</v>
      </c>
      <c r="D11" s="41" t="n">
        <v>43913</v>
      </c>
      <c r="E11" s="17" t="n">
        <v>3556.14</v>
      </c>
      <c r="F11" s="17" t="n">
        <v>3005.95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216</v>
      </c>
      <c r="B12" s="16" t="s">
        <v>360</v>
      </c>
      <c r="C12" s="40" t="n">
        <v>43903</v>
      </c>
      <c r="D12" s="41" t="n">
        <v>44252</v>
      </c>
      <c r="E12" s="17" t="n">
        <v>2442.31</v>
      </c>
      <c r="F12" s="17" t="n">
        <v>4888.79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217</v>
      </c>
      <c r="B13" s="16" t="s">
        <v>359</v>
      </c>
      <c r="C13" s="40" t="n">
        <v>43738</v>
      </c>
      <c r="D13" s="41" t="n">
        <v>44265</v>
      </c>
      <c r="E13" s="17" t="n">
        <v>694.38</v>
      </c>
      <c r="F13" s="17" t="n">
        <v>609.165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217</v>
      </c>
      <c r="B14" s="16" t="s">
        <v>359</v>
      </c>
      <c r="C14" s="40" t="n">
        <v>43903</v>
      </c>
      <c r="D14" s="41" t="n">
        <v>44265</v>
      </c>
      <c r="E14" s="17" t="n">
        <v>492.47</v>
      </c>
      <c r="F14" s="17" t="n">
        <v>609.165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218</v>
      </c>
      <c r="B15" s="16" t="s">
        <v>358</v>
      </c>
      <c r="C15" s="40" t="n">
        <v>43738</v>
      </c>
      <c r="D15" s="41" t="n">
        <v>44270</v>
      </c>
      <c r="E15" s="17" t="n">
        <v>633.9</v>
      </c>
      <c r="F15" s="17" t="n">
        <v>578.26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218</v>
      </c>
      <c r="B16" s="16" t="s">
        <v>358</v>
      </c>
      <c r="C16" s="40" t="n">
        <v>43903</v>
      </c>
      <c r="D16" s="41" t="n">
        <v>44270</v>
      </c>
      <c r="E16" s="17" t="n">
        <v>486.46</v>
      </c>
      <c r="F16" s="17" t="n">
        <v>578.26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218</v>
      </c>
      <c r="B17" s="16" t="s">
        <v>358</v>
      </c>
      <c r="C17" s="40" t="n">
        <v>44075</v>
      </c>
      <c r="D17" s="41" t="n">
        <v>44270</v>
      </c>
      <c r="E17" s="17" t="n">
        <v>530.19</v>
      </c>
      <c r="F17" s="17" t="n">
        <v>578.26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54</v>
      </c>
      <c r="B18" s="16" t="s">
        <v>55</v>
      </c>
      <c r="C18" s="40" t="n">
        <v>43903</v>
      </c>
      <c r="D18" s="41" t="n">
        <v>43942</v>
      </c>
      <c r="E18" s="17" t="n">
        <v>269.306</v>
      </c>
      <c r="F18" s="17" t="n">
        <v>301.443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65</v>
      </c>
      <c r="B19" s="16" t="s">
        <v>66</v>
      </c>
      <c r="C19" s="40" t="n">
        <v>43903</v>
      </c>
      <c r="D19" s="41" t="n">
        <v>43922</v>
      </c>
      <c r="E19" s="17" t="n">
        <v>112.597</v>
      </c>
      <c r="F19" s="17" t="n">
        <v>122.232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219</v>
      </c>
      <c r="B20" s="16" t="s">
        <v>382</v>
      </c>
      <c r="C20" s="40" t="n">
        <v>43903</v>
      </c>
      <c r="D20" s="41" t="n">
        <v>43942</v>
      </c>
      <c r="E20" s="17" t="n">
        <v>91.624</v>
      </c>
      <c r="F20" s="17" t="n">
        <v>110.737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220</v>
      </c>
      <c r="B21" s="16" t="s">
        <v>362</v>
      </c>
      <c r="C21" s="40" t="n">
        <v>43903</v>
      </c>
      <c r="D21" s="41" t="n">
        <v>44264</v>
      </c>
      <c r="E21" s="17" t="n">
        <v>4626.34</v>
      </c>
      <c r="F21" s="17" t="n">
        <v>6286.08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221</v>
      </c>
      <c r="B22" s="16" t="s">
        <v>288</v>
      </c>
      <c r="C22" s="40" t="n">
        <v>43928</v>
      </c>
      <c r="D22" s="41" t="n">
        <v>44256</v>
      </c>
      <c r="E22" s="17" t="n">
        <v>1703.885</v>
      </c>
      <c r="F22" s="17" t="n">
        <v>2441.5434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221</v>
      </c>
      <c r="B23" s="16" t="s">
        <v>288</v>
      </c>
      <c r="C23" s="40" t="n">
        <v>43984</v>
      </c>
      <c r="D23" s="41" t="n">
        <v>44256</v>
      </c>
      <c r="E23" s="17" t="n">
        <v>1756.7273</v>
      </c>
      <c r="F23" s="17" t="n">
        <v>2441.5434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222</v>
      </c>
      <c r="B24" s="16" t="s">
        <v>291</v>
      </c>
      <c r="C24" s="40" t="n">
        <v>43966</v>
      </c>
      <c r="D24" s="41" t="n">
        <v>44284</v>
      </c>
      <c r="E24" s="17" t="n">
        <v>4265.0102</v>
      </c>
      <c r="F24" s="17" t="n">
        <v>4856.5672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222</v>
      </c>
      <c r="B25" s="16" t="s">
        <v>291</v>
      </c>
      <c r="C25" s="40" t="n">
        <v>44043</v>
      </c>
      <c r="D25" s="41" t="n">
        <v>44284</v>
      </c>
      <c r="E25" s="17" t="n">
        <v>3591.1335</v>
      </c>
      <c r="F25" s="17" t="n">
        <v>4856.5672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222</v>
      </c>
      <c r="B26" s="16" t="s">
        <v>291</v>
      </c>
      <c r="C26" s="40" t="n">
        <v>44043</v>
      </c>
      <c r="D26" s="41" t="n">
        <v>44284</v>
      </c>
      <c r="E26" s="17" t="n">
        <v>3591.1335</v>
      </c>
      <c r="F26" s="17" t="n">
        <v>4856.5672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223</v>
      </c>
      <c r="B27" s="16" t="s">
        <v>292</v>
      </c>
      <c r="C27" s="40" t="n">
        <v>43966</v>
      </c>
      <c r="D27" s="41" t="n">
        <v>44273</v>
      </c>
      <c r="E27" s="17" t="n">
        <v>6447.4179</v>
      </c>
      <c r="F27" s="17" t="n">
        <v>11661.2151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224</v>
      </c>
      <c r="B28" s="16" t="s">
        <v>293</v>
      </c>
      <c r="C28" s="40" t="n">
        <v>43972</v>
      </c>
      <c r="D28" s="41" t="n">
        <v>44349</v>
      </c>
      <c r="E28" s="17" t="n">
        <v>2393.6677</v>
      </c>
      <c r="F28" s="17" t="n">
        <v>4441.3403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225</v>
      </c>
      <c r="B29" s="16" t="s">
        <v>294</v>
      </c>
      <c r="C29" s="40" t="n">
        <v>43984</v>
      </c>
      <c r="D29" s="41" t="n">
        <v>44349</v>
      </c>
      <c r="E29" s="17" t="n">
        <v>3310.8268</v>
      </c>
      <c r="F29" s="17" t="n">
        <v>4034.1198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225</v>
      </c>
      <c r="B30" s="16" t="s">
        <v>294</v>
      </c>
      <c r="C30" s="40" t="n">
        <v>43984</v>
      </c>
      <c r="D30" s="41" t="n">
        <v>44349</v>
      </c>
      <c r="E30" s="17" t="n">
        <v>3310.8268</v>
      </c>
      <c r="F30" s="17" t="n">
        <v>4034.486</v>
      </c>
      <c r="G30" s="17" t="n">
        <v>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226</v>
      </c>
      <c r="B31" s="16" t="s">
        <v>383</v>
      </c>
      <c r="C31" s="40" t="n">
        <v>44075</v>
      </c>
      <c r="D31" s="41" t="n">
        <v>44274</v>
      </c>
      <c r="E31" s="17" t="n">
        <v>9155.38</v>
      </c>
      <c r="F31" s="17" t="n">
        <v>9644.98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227</v>
      </c>
      <c r="B32" s="16" t="s">
        <v>384</v>
      </c>
      <c r="C32" s="40" t="n">
        <v>44075</v>
      </c>
      <c r="D32" s="41" t="n">
        <v>44274</v>
      </c>
      <c r="E32" s="17" t="n">
        <v>3813.41</v>
      </c>
      <c r="F32" s="17" t="n">
        <v>4142.53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228</v>
      </c>
      <c r="B33" s="16" t="s">
        <v>385</v>
      </c>
      <c r="C33" s="40" t="n">
        <v>44075</v>
      </c>
      <c r="D33" s="41" t="n">
        <v>44349</v>
      </c>
      <c r="E33" s="17" t="n">
        <v>0.2123</v>
      </c>
      <c r="F33" s="17" t="n">
        <v>0.2946</v>
      </c>
      <c r="G33" s="17" t="n">
        <v>10000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229</v>
      </c>
      <c r="B34" s="16" t="s">
        <v>323</v>
      </c>
      <c r="C34" s="40" t="n">
        <v>44252</v>
      </c>
      <c r="D34" s="41" t="n">
        <v>44287</v>
      </c>
      <c r="E34" s="17" t="n">
        <v>4490.0948</v>
      </c>
      <c r="F34" s="17" t="n">
        <v>5515.4719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229</v>
      </c>
      <c r="B35" s="16" t="s">
        <v>323</v>
      </c>
      <c r="C35" s="40" t="n">
        <v>44258</v>
      </c>
      <c r="D35" s="41" t="n">
        <v>44287</v>
      </c>
      <c r="E35" s="17" t="n">
        <v>4237.3799</v>
      </c>
      <c r="F35" s="17" t="n">
        <v>5515.4719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230</v>
      </c>
      <c r="B36" s="16" t="s">
        <v>324</v>
      </c>
      <c r="C36" s="40" t="n">
        <v>44252</v>
      </c>
      <c r="D36" s="41" t="n">
        <v>44349</v>
      </c>
      <c r="E36" s="17" t="n">
        <v>303.1257</v>
      </c>
      <c r="F36" s="17" t="n">
        <v>401.3612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230</v>
      </c>
      <c r="B37" s="16" t="s">
        <v>324</v>
      </c>
      <c r="C37" s="40" t="n">
        <v>44252</v>
      </c>
      <c r="D37" s="41" t="n">
        <v>44349</v>
      </c>
      <c r="E37" s="17" t="n">
        <v>303.1257</v>
      </c>
      <c r="F37" s="17" t="n">
        <v>401.5705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230</v>
      </c>
      <c r="B38" s="16" t="s">
        <v>324</v>
      </c>
      <c r="C38" s="40" t="n">
        <v>44252</v>
      </c>
      <c r="D38" s="41" t="n">
        <v>44349</v>
      </c>
      <c r="E38" s="17" t="n">
        <v>303.1257</v>
      </c>
      <c r="F38" s="17" t="n">
        <v>401.5705</v>
      </c>
      <c r="G38" s="17" t="n">
        <v>2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230</v>
      </c>
      <c r="B39" s="16" t="s">
        <v>324</v>
      </c>
      <c r="C39" s="40" t="n">
        <v>44256</v>
      </c>
      <c r="D39" s="41" t="n">
        <v>44349</v>
      </c>
      <c r="E39" s="17" t="n">
        <v>298.4936</v>
      </c>
      <c r="F39" s="17" t="n">
        <v>401.5705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230</v>
      </c>
      <c r="B40" s="16" t="s">
        <v>324</v>
      </c>
      <c r="C40" s="40" t="n">
        <v>44256</v>
      </c>
      <c r="D40" s="41" t="n">
        <v>44349</v>
      </c>
      <c r="E40" s="17" t="n">
        <v>298.4936</v>
      </c>
      <c r="F40" s="17" t="n">
        <v>401.5705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230</v>
      </c>
      <c r="B41" s="16" t="s">
        <v>324</v>
      </c>
      <c r="C41" s="40" t="n">
        <v>44258</v>
      </c>
      <c r="D41" s="41" t="n">
        <v>44349</v>
      </c>
      <c r="E41" s="17" t="n">
        <v>296.0647</v>
      </c>
      <c r="F41" s="17" t="n">
        <v>401.5705</v>
      </c>
      <c r="G41" s="17" t="n">
        <v>2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34</v>
      </c>
      <c r="B42" s="16" t="s">
        <v>363</v>
      </c>
      <c r="C42" s="40" t="n">
        <v>44266</v>
      </c>
      <c r="D42" s="41" t="n">
        <v>44349</v>
      </c>
      <c r="E42" s="17" t="n">
        <v>3736.18</v>
      </c>
      <c r="F42" s="17" t="n">
        <v>5131.96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231</v>
      </c>
      <c r="B43" s="16" t="s">
        <v>364</v>
      </c>
      <c r="C43" s="40" t="n">
        <v>44273</v>
      </c>
      <c r="D43" s="41" t="n">
        <v>44349</v>
      </c>
      <c r="E43" s="17" t="n">
        <v>747.235</v>
      </c>
      <c r="F43" s="17" t="n">
        <v>1057.915</v>
      </c>
      <c r="G43" s="17" t="n">
        <v>2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232</v>
      </c>
      <c r="B44" s="16" t="s">
        <v>331</v>
      </c>
      <c r="C44" s="40" t="n">
        <v>44284</v>
      </c>
      <c r="D44" s="41" t="n">
        <v>44349</v>
      </c>
      <c r="E44" s="17" t="n">
        <v>2330.3038</v>
      </c>
      <c r="F44" s="17" t="n">
        <v>2263.8824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232</v>
      </c>
      <c r="B45" s="16" t="s">
        <v>331</v>
      </c>
      <c r="C45" s="40" t="n">
        <v>44284</v>
      </c>
      <c r="D45" s="41" t="n">
        <v>44349</v>
      </c>
      <c r="E45" s="17" t="n">
        <v>2330.3038</v>
      </c>
      <c r="F45" s="17" t="n">
        <v>2263.8824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2026-02-25T06:14:48.00Z</dcterms:created>
  <dc:creator>izi-invest.ru</dc:creator>
  <cp:revision>0</cp:revision>
</cp:coreProperties>
</file>