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<sst xmlns="http://schemas.openxmlformats.org/spreadsheetml/2006/main" count="593" uniqueCount="108">
  <si>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</si>
  <si>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</si>
  <si>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</si>
  <si>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</si>
  <si>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</si>
  <si>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</si>
  <si>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</si>
  <si>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</si>
  <si>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</si>
  <si>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</si>
  <si>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</si>
  <si>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</si>
  <si>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</si>
  <si>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</si>
  <si>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</si>
  <si>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</si>
  <si>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EQMX</t>
  </si>
  <si>
    <t>etf</t>
  </si>
  <si>
    <t>EQMX ETF</t>
  </si>
  <si>
    <t>RUR</t>
  </si>
  <si>
    <t>AMD</t>
  </si>
  <si>
    <t>FXGD</t>
  </si>
  <si>
    <t>FXGD ETF</t>
  </si>
  <si>
    <t>BYN</t>
  </si>
  <si>
    <t>SBGB</t>
  </si>
  <si>
    <t>SBGB ETF</t>
  </si>
  <si>
    <t>CAD</t>
  </si>
  <si>
    <t>FXTB</t>
  </si>
  <si>
    <t>FXTB ETF</t>
  </si>
  <si>
    <t>CHF</t>
  </si>
  <si>
    <t>Сумма по фондам: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</si>
  <si>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</si>
  <si>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</si>
  <si>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</si>
  <si>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</si>
  <si>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</si>
  <si>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</si>
  <si>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</si>
  <si>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</si>
  <si>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</si>
  <si>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</si>
  <si>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</si>
  <si>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</si>
  <si>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</si>
  <si>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</si>
  <si>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</si>
  <si>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</si>
  <si>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</si>
  <si>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</si>
  <si>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</si>
  <si>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</si>
  <si>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</si>
  <si>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</si>
  <si>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</si>
  <si>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</si>
  <si>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</si>
  <si>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</si>
  <si>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</si>
  <si>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</si>
  <si>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</si>
  <si>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</si>
  <si>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</si>
  <si>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FXIT</t>
  </si>
  <si>
    <t>RSHA</t>
  </si>
  <si>
    <t>EQMX
EQMX ETF</t>
  </si>
  <si>
    <t>FXGD
FXGD ETF</t>
  </si>
  <si>
    <t>SBGB
SBGB ETF</t>
  </si>
  <si>
    <t>FXTB
FXTB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</si>
  <si>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</si>
  <si>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</si>
  <si>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</si>
  <si>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</si>
  <si>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</si>
  <si>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</si>
  <si>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</si>
  <si>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</si>
  <si>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СбербанкИндексМосбиржиОФЗ</t>
  </si>
  <si>
    <t>FinEx USD CASH EQUIVALENTS ETF</t>
  </si>
  <si>
    <t>FinEx Gold ETF USD</t>
  </si>
  <si>
    <t>FinEx USA IT UCITS ETF</t>
  </si>
  <si>
    <t>БПИФ ВТБ-Индекс Мосбиржи</t>
  </si>
  <si>
    <t>БПИФ ВТБ Акции компаний США</t>
  </si>
  <si>
    <t>commission</t>
  </si>
  <si>
    <t>Списание комиссий</t>
  </si>
  <si>
    <t>БПИФ СберИндексМосбиржиОФЗ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</si>
  <si>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</si>
  <si>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</si>
  <si>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</si>
  <si>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</si>
  <si>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</si>
  <si>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</si>
  <si>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</si>
  <si>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</si>
  <si>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</si>
  <si>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</si>
  <si>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</si>
  <si>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</si>
  <si>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Норвежский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</si>
  <si>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</si>
  <si>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</si>
  <si>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</si>
  <si>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</si>
  <si>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</si>
  <si>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</si>
  <si>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</si>
  <si>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</si>
  <si>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iFXIT ETF</t>
  </si>
  <si>
    <t>VTBA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</si>
</sst>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6166</v>
      </c>
      <c r="F2" s="6" t="n">
        <v>115.55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0.0312</v>
      </c>
      <c r="L2" s="6" t="n">
        <v>98.26</v>
      </c>
      <c r="M2" s="17" t="n">
        <v>51.85</v>
      </c>
      <c r="N2" s="16"/>
      <c r="O2" s="16" t="s">
        <v>20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1360</v>
      </c>
      <c r="F3" s="6" t="n">
        <v>207.1214892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0.1546</v>
      </c>
      <c r="L3" s="6" t="n">
        <v>87.36</v>
      </c>
      <c r="M3" s="17" t="n">
        <v>20.5</v>
      </c>
      <c r="N3" s="16"/>
      <c r="O3" s="16" t="s">
        <v>23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15000</v>
      </c>
      <c r="F4" s="6" t="n">
        <v>15.175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0.0333</v>
      </c>
      <c r="L4" s="6" t="n">
        <v>12.45</v>
      </c>
      <c r="M4" s="17" t="n">
        <v>16.57</v>
      </c>
      <c r="N4" s="16"/>
      <c r="O4" s="16" t="s">
        <v>26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1660</v>
      </c>
      <c r="F5" s="6" t="n">
        <v>91.66340813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0.032</v>
      </c>
      <c r="L5" s="6" t="n">
        <v>74.55</v>
      </c>
      <c r="M5" s="17" t="n">
        <v>11.07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=J6/J9</f>
      </c>
      <c r="N6" s="16"/>
      <c r="O6" s="16" t="s">
        <v>31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32</v>
      </c>
      <c r="D7" s="16" t="s">
        <v>19</v>
      </c>
      <c r="E7" s="7" t="n">
        <v>128.9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33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=SUM(J7:J7)</f>
      </c>
      <c r="K8" s="4"/>
      <c r="L8" s="4"/>
      <c r="M8" s="10" t="s">
        <f>=J8/J9</f>
      </c>
      <c r="N8" s="16"/>
      <c r="O8" s="16" t="s">
        <v>35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36</v>
      </c>
      <c r="I9" s="4"/>
      <c r="J9" s="5" t="s">
        <f>=J6+J8</f>
      </c>
      <c r="K9" s="17"/>
      <c r="L9" s="6"/>
      <c r="M9" s="17"/>
      <c r="N9" s="16"/>
      <c r="O9" s="16" t="s">
        <v>37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75.93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43966</v>
      </c>
      <c r="B2" s="6" t="n">
        <v>1000000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43966</v>
      </c>
      <c r="B3" s="6" t="n">
        <v>2700</v>
      </c>
      <c r="C3" s="16" t="s">
        <v>52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43977</v>
      </c>
      <c r="B4" s="6" t="n">
        <v>150</v>
      </c>
      <c r="C4" s="16" t="s">
        <v>52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43979</v>
      </c>
      <c r="B5" s="6" t="n">
        <v>1100</v>
      </c>
      <c r="C5" s="16" t="s">
        <v>52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43979</v>
      </c>
      <c r="B6" s="6" t="n">
        <v>3600</v>
      </c>
      <c r="C6" s="16" t="s">
        <v>52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43979</v>
      </c>
      <c r="B7" s="6" t="n">
        <v>400</v>
      </c>
      <c r="C7" s="16" t="s">
        <v>52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44145</v>
      </c>
      <c r="B8" s="6" t="n">
        <v>39</v>
      </c>
      <c r="C8" s="16" t="s">
        <v>52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46213.623356481</v>
      </c>
      <c r="B9" s="5" t="n">
        <v>-1374081.68</v>
      </c>
      <c r="C9" s="14" t="s">
        <v>53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54</v>
      </c>
      <c r="D10" s="16"/>
      <c r="E10" s="16"/>
      <c r="F10" s="7"/>
      <c r="G10" s="2" t="s">
        <v>55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56</v>
      </c>
      <c r="D11" s="16"/>
      <c r="E11" s="16"/>
      <c r="F11" s="7"/>
      <c r="G11" s="14" t="s">
        <v>57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43966</v>
      </c>
      <c r="B2" s="6" t="n">
        <v>200076.5</v>
      </c>
      <c r="C2" s="0" t="s">
        <v>58</v>
      </c>
      <c r="D2" s="11" t="n">
        <v>43966</v>
      </c>
      <c r="E2" s="6" t="n">
        <v>70250</v>
      </c>
      <c r="F2" s="0" t="s">
        <v>58</v>
      </c>
      <c r="G2" s="11" t="n">
        <v>43966</v>
      </c>
      <c r="H2" s="6" t="n">
        <v>140204</v>
      </c>
      <c r="I2" s="0" t="s">
        <v>58</v>
      </c>
      <c r="J2" s="11" t="n">
        <v>43966</v>
      </c>
      <c r="K2" s="6" t="n">
        <v>140235</v>
      </c>
      <c r="L2" s="0" t="s">
        <v>58</v>
      </c>
    </row>
    <row collapsed="false" customFormat="false" customHeight="false" hidden="false" ht="12.1" outlineLevel="0" r="3">
      <c r="A3" s="11" t="n">
        <v>43966</v>
      </c>
      <c r="B3" s="6" t="n">
        <v>100170</v>
      </c>
      <c r="C3" s="0" t="s">
        <v>58</v>
      </c>
      <c r="D3" s="11" t="n">
        <v>43966</v>
      </c>
      <c r="E3" s="6" t="n">
        <v>50103</v>
      </c>
      <c r="F3" s="0" t="s">
        <v>58</v>
      </c>
      <c r="G3" s="11" t="n">
        <v>43977</v>
      </c>
      <c r="H3" s="6" t="n">
        <v>1253.2</v>
      </c>
      <c r="I3" s="0" t="s">
        <v>58</v>
      </c>
      <c r="J3" s="11" t="n">
        <v>43977</v>
      </c>
      <c r="K3" s="6" t="n">
        <v>7991.5</v>
      </c>
      <c r="L3" s="0" t="s">
        <v>58</v>
      </c>
    </row>
    <row collapsed="false" customFormat="false" customHeight="false" hidden="false" ht="12.1" outlineLevel="0" r="4">
      <c r="A4" s="11" t="n">
        <v>43977</v>
      </c>
      <c r="B4" s="6" t="n">
        <v>-13722.4</v>
      </c>
      <c r="C4" s="0" t="s">
        <v>59</v>
      </c>
      <c r="D4" s="11" t="n">
        <v>43977</v>
      </c>
      <c r="E4" s="6" t="n">
        <v>6736</v>
      </c>
      <c r="F4" s="0" t="s">
        <v>58</v>
      </c>
      <c r="G4" s="11" t="n">
        <v>43979</v>
      </c>
      <c r="H4" s="6" t="n">
        <v>37402</v>
      </c>
      <c r="I4" s="0" t="s">
        <v>58</v>
      </c>
      <c r="J4" s="11" t="n">
        <v>43979</v>
      </c>
      <c r="K4" s="6" t="n">
        <v>-52895</v>
      </c>
      <c r="L4" s="0" t="s">
        <v>59</v>
      </c>
    </row>
    <row collapsed="false" customFormat="false" customHeight="false" hidden="false" ht="12.1" outlineLevel="0" r="5">
      <c r="A5" s="11" t="n">
        <v>43979</v>
      </c>
      <c r="B5" s="6" t="n">
        <v>362500.2</v>
      </c>
      <c r="C5" s="0" t="s">
        <v>58</v>
      </c>
      <c r="D5" s="11" t="n">
        <v>43977</v>
      </c>
      <c r="E5" s="6" t="n">
        <v>841.4</v>
      </c>
      <c r="F5" s="0" t="s">
        <v>58</v>
      </c>
      <c r="G5" s="11" t="n">
        <v>43986</v>
      </c>
      <c r="H5" s="6" t="n">
        <v>-24989</v>
      </c>
      <c r="I5" s="0" t="s">
        <v>59</v>
      </c>
      <c r="J5" s="11" t="n">
        <v>43986</v>
      </c>
      <c r="K5" s="6" t="n">
        <v>16790.8</v>
      </c>
      <c r="L5" s="0" t="s">
        <v>58</v>
      </c>
    </row>
    <row collapsed="false" customFormat="false" customHeight="false" hidden="false" ht="12.1" outlineLevel="0" r="6">
      <c r="A6" s="11" t="n">
        <v>43986</v>
      </c>
      <c r="B6" s="6" t="n">
        <v>-10048.9</v>
      </c>
      <c r="C6" s="0" t="s">
        <v>59</v>
      </c>
      <c r="D6" s="11" t="n">
        <v>43979</v>
      </c>
      <c r="E6" s="6" t="n">
        <v>-32678.6</v>
      </c>
      <c r="F6" s="0" t="s">
        <v>59</v>
      </c>
      <c r="G6" s="11" t="n">
        <v>44053</v>
      </c>
      <c r="H6" s="6" t="n">
        <v>13714.8</v>
      </c>
      <c r="I6" s="0" t="s">
        <v>58</v>
      </c>
      <c r="J6" s="11" t="n">
        <v>44053</v>
      </c>
      <c r="K6" s="6" t="n">
        <v>1501</v>
      </c>
      <c r="L6" s="0" t="s">
        <v>58</v>
      </c>
    </row>
    <row collapsed="false" customFormat="false" customHeight="false" hidden="false" ht="12.1" outlineLevel="0" r="7">
      <c r="A7" s="11" t="n">
        <v>44053</v>
      </c>
      <c r="B7" s="6" t="n">
        <v>4440</v>
      </c>
      <c r="C7" s="0" t="s">
        <v>58</v>
      </c>
      <c r="D7" s="11" t="n">
        <v>43986</v>
      </c>
      <c r="E7" s="6" t="n">
        <v>18314.4</v>
      </c>
      <c r="F7" s="0" t="s">
        <v>58</v>
      </c>
      <c r="G7" s="11" t="n">
        <v>44114</v>
      </c>
      <c r="H7" s="6" t="n">
        <v>-2498</v>
      </c>
      <c r="I7" s="0" t="s">
        <v>59</v>
      </c>
      <c r="J7" s="11" t="n">
        <v>44114</v>
      </c>
      <c r="K7" s="6" t="n">
        <v>-7878</v>
      </c>
      <c r="L7" s="0" t="s">
        <v>59</v>
      </c>
    </row>
    <row collapsed="false" customFormat="false" customHeight="false" hidden="false" ht="12.1" outlineLevel="0" r="8">
      <c r="A8" s="11" t="n">
        <v>44114</v>
      </c>
      <c r="B8" s="6" t="n">
        <v>10291.2</v>
      </c>
      <c r="C8" s="0" t="s">
        <v>58</v>
      </c>
      <c r="D8" s="11" t="n">
        <v>44053</v>
      </c>
      <c r="E8" s="6" t="n">
        <v>-20456</v>
      </c>
      <c r="F8" s="0" t="s">
        <v>59</v>
      </c>
      <c r="G8" s="11" t="n">
        <v>44145</v>
      </c>
      <c r="H8" s="6" t="n">
        <v>3761.4</v>
      </c>
      <c r="I8" s="0" t="s">
        <v>58</v>
      </c>
      <c r="J8" s="11" t="n">
        <v>44145</v>
      </c>
      <c r="K8" s="6" t="n">
        <v>5439</v>
      </c>
      <c r="L8" s="0" t="s">
        <v>58</v>
      </c>
    </row>
    <row collapsed="false" customFormat="false" customHeight="false" hidden="false" ht="12.1" outlineLevel="0" r="9">
      <c r="A9" s="11" t="n">
        <v>44114</v>
      </c>
      <c r="B9" s="6" t="n">
        <v>857.6</v>
      </c>
      <c r="C9" s="0" t="s">
        <v>58</v>
      </c>
      <c r="D9" s="11" t="n">
        <v>44145</v>
      </c>
      <c r="E9" s="6" t="n">
        <v>7744</v>
      </c>
      <c r="F9" s="0" t="s">
        <v>58</v>
      </c>
      <c r="G9" s="11" t="n">
        <v>44175</v>
      </c>
      <c r="H9" s="6" t="n">
        <v>6309</v>
      </c>
      <c r="I9" s="0" t="s">
        <v>58</v>
      </c>
      <c r="J9" s="11" t="n">
        <v>44175</v>
      </c>
      <c r="K9" s="6" t="n">
        <v>8289.6</v>
      </c>
      <c r="L9" s="0" t="s">
        <v>58</v>
      </c>
    </row>
    <row collapsed="false" customFormat="false" customHeight="false" hidden="false" ht="12.1" outlineLevel="0" r="10">
      <c r="A10" s="11" t="n">
        <v>44145</v>
      </c>
      <c r="B10" s="6" t="n">
        <v>-16851.9</v>
      </c>
      <c r="C10" s="0" t="s">
        <v>59</v>
      </c>
      <c r="D10" s="11" t="n">
        <v>44175</v>
      </c>
      <c r="E10" s="6" t="n">
        <v>10111.2</v>
      </c>
      <c r="F10" s="0" t="s">
        <v>58</v>
      </c>
      <c r="G10" s="11" t="n">
        <v>44207</v>
      </c>
      <c r="H10" s="6" t="n">
        <v>11338.2</v>
      </c>
      <c r="I10" s="0" t="s">
        <v>58</v>
      </c>
      <c r="J10" s="11" t="n">
        <v>44207</v>
      </c>
      <c r="K10" s="6" t="n">
        <v>6076.8</v>
      </c>
      <c r="L10" s="0" t="s">
        <v>58</v>
      </c>
    </row>
    <row collapsed="false" customFormat="false" customHeight="false" hidden="false" ht="12.1" outlineLevel="0" r="11">
      <c r="A11" s="11" t="n">
        <v>44175</v>
      </c>
      <c r="B11" s="6" t="n">
        <v>-24948.5</v>
      </c>
      <c r="C11" s="0" t="s">
        <v>59</v>
      </c>
      <c r="D11" s="11" t="n">
        <v>44207</v>
      </c>
      <c r="E11" s="6" t="n">
        <v>6519.8</v>
      </c>
      <c r="F11" s="0" t="s">
        <v>58</v>
      </c>
      <c r="G11" s="11" t="n">
        <v>46213</v>
      </c>
      <c r="H11" s="8" t="s">
        <f>=-Портфель!J4</f>
      </c>
      <c r="I11" s="0" t="s">
        <v>60</v>
      </c>
      <c r="J11" s="11" t="n">
        <v>46213</v>
      </c>
      <c r="K11" s="8" t="s">
        <f>=-Портфель!J5</f>
      </c>
      <c r="L11" s="0" t="s">
        <v>60</v>
      </c>
    </row>
    <row collapsed="false" customFormat="false" customHeight="false" hidden="false" ht="12.1" outlineLevel="0" r="12">
      <c r="A12" s="11" t="n">
        <v>44207</v>
      </c>
      <c r="B12" s="6" t="n">
        <v>-23824.9</v>
      </c>
      <c r="C12" s="0" t="s">
        <v>59</v>
      </c>
      <c r="D12" s="11" t="n">
        <v>46213</v>
      </c>
      <c r="E12" s="8" t="s">
        <f>=-Портфель!J3</f>
      </c>
      <c r="F12" s="0" t="s">
        <v>60</v>
      </c>
      <c r="G12" s="0"/>
      <c r="H12" s="10" t="s">
        <f>=XIRR(H2:H11,G2:G11)</f>
      </c>
      <c r="I12" s="0"/>
      <c r="J12" s="0"/>
      <c r="K12" s="10" t="s">
        <f>=XIRR(K2:K11,J2:J11)</f>
      </c>
      <c r="L12" s="0"/>
    </row>
    <row collapsed="false" customFormat="false" customHeight="false" hidden="false" ht="12.1" outlineLevel="0" r="13">
      <c r="A13" s="11" t="n">
        <v>46213</v>
      </c>
      <c r="B13" s="8" t="s">
        <f>=-Портфель!J2</f>
      </c>
      <c r="C13" s="0" t="s">
        <v>60</v>
      </c>
      <c r="D13" s="0"/>
      <c r="E13" s="10" t="s">
        <f>=XIRR(E2:E12,D2:D12)</f>
      </c>
      <c r="F13" s="0"/>
      <c r="G13" s="0"/>
      <c r="H13" s="8" t="s">
        <f>=-SUM(H2:H11)</f>
      </c>
      <c r="I13" s="0" t="s">
        <v>61</v>
      </c>
      <c r="J13" s="0"/>
      <c r="K13" s="8" t="s">
        <f>=-SUM(K2:K11)</f>
      </c>
      <c r="L13" s="0" t="s">
        <v>61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8" t="s">
        <f>=-SUM(E2:E12)</f>
      </c>
      <c r="F14" s="0" t="s">
        <v>61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62</v>
      </c>
      <c r="C1" s="0"/>
      <c r="D1" s="0"/>
      <c r="E1" s="4" t="s">
        <v>63</v>
      </c>
      <c r="F1" s="0"/>
    </row>
    <row collapsed="false" customFormat="false" customHeight="false" hidden="false" ht="12.1" outlineLevel="0" r="2">
      <c r="A2" s="11" t="n">
        <v>43966</v>
      </c>
      <c r="B2" s="6" t="n">
        <v>247304</v>
      </c>
      <c r="C2" s="0" t="s">
        <v>58</v>
      </c>
      <c r="D2" s="11" t="n">
        <v>43966</v>
      </c>
      <c r="E2" s="6" t="n">
        <v>200230.4</v>
      </c>
      <c r="F2" s="0" t="s">
        <v>58</v>
      </c>
    </row>
    <row collapsed="false" customFormat="false" customHeight="false" hidden="false" ht="12.1" outlineLevel="0" r="3">
      <c r="A3" s="11" t="n">
        <v>43966</v>
      </c>
      <c r="B3" s="6" t="n">
        <v>-46655</v>
      </c>
      <c r="C3" s="0" t="s">
        <v>59</v>
      </c>
      <c r="D3" s="11" t="n">
        <v>43966</v>
      </c>
      <c r="E3" s="6" t="n">
        <v>-98900.3</v>
      </c>
      <c r="F3" s="0" t="s">
        <v>59</v>
      </c>
    </row>
    <row collapsed="false" customFormat="false" customHeight="false" hidden="false" ht="12.1" outlineLevel="0" r="4">
      <c r="A4" s="11" t="n">
        <v>43966</v>
      </c>
      <c r="B4" s="6" t="n">
        <v>-201060</v>
      </c>
      <c r="C4" s="0" t="s">
        <v>59</v>
      </c>
      <c r="D4" s="11" t="n">
        <v>43966</v>
      </c>
      <c r="E4" s="6" t="n">
        <v>200880.4</v>
      </c>
      <c r="F4" s="0" t="s">
        <v>58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43977</v>
      </c>
      <c r="E5" s="6" t="n">
        <v>-2980.4</v>
      </c>
      <c r="F5" s="0" t="s">
        <v>59</v>
      </c>
    </row>
    <row collapsed="false" customFormat="false" customHeight="false" hidden="false" ht="12.1" outlineLevel="0" r="6">
      <c r="A6" s="0"/>
      <c r="B6" s="8" t="s">
        <f>=-SUM(B2:B4)</f>
      </c>
      <c r="C6" s="0" t="s">
        <v>61</v>
      </c>
      <c r="D6" s="11" t="n">
        <v>43979</v>
      </c>
      <c r="E6" s="6" t="n">
        <v>-309669.4</v>
      </c>
      <c r="F6" s="0" t="s">
        <v>59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43966</v>
      </c>
      <c r="B2" s="6" t="n">
        <v>1350</v>
      </c>
      <c r="C2" s="6" t="n">
        <v>127587.75389702</v>
      </c>
      <c r="D2" s="11" t="n">
        <v>43966</v>
      </c>
      <c r="E2" s="6" t="n">
        <v>210</v>
      </c>
      <c r="F2" s="6" t="n">
        <v>18440.625</v>
      </c>
      <c r="G2" s="11" t="n">
        <v>43966</v>
      </c>
      <c r="H2" s="6" t="n">
        <v>9100</v>
      </c>
      <c r="I2" s="6" t="n">
        <v>112907.6460177</v>
      </c>
      <c r="J2" s="11" t="n">
        <v>43966</v>
      </c>
      <c r="K2" s="6" t="n">
        <v>1030</v>
      </c>
      <c r="L2" s="6" t="n">
        <v>77657.016129032</v>
      </c>
    </row>
    <row collapsed="false" customFormat="false" customHeight="false" hidden="false" ht="12.1" outlineLevel="0" r="3">
      <c r="A3" s="11" t="n">
        <v>43966</v>
      </c>
      <c r="B3" s="6" t="n">
        <v>1060</v>
      </c>
      <c r="C3" s="6" t="n">
        <v>100170</v>
      </c>
      <c r="D3" s="11" t="n">
        <v>43966</v>
      </c>
      <c r="E3" s="6" t="n">
        <v>570</v>
      </c>
      <c r="F3" s="6" t="n">
        <v>50103</v>
      </c>
      <c r="G3" s="11" t="n">
        <v>43977</v>
      </c>
      <c r="H3" s="6" t="n">
        <v>100</v>
      </c>
      <c r="I3" s="6" t="n">
        <v>1253.2</v>
      </c>
      <c r="J3" s="11" t="n">
        <v>43977</v>
      </c>
      <c r="K3" s="6" t="n">
        <v>110</v>
      </c>
      <c r="L3" s="6" t="n">
        <v>7991.5</v>
      </c>
    </row>
    <row collapsed="false" customFormat="false" customHeight="false" hidden="false" ht="12.1" outlineLevel="0" r="4">
      <c r="A4" s="11" t="n">
        <v>43979</v>
      </c>
      <c r="B4" s="6" t="n">
        <v>3612</v>
      </c>
      <c r="C4" s="6" t="n">
        <v>362500.2</v>
      </c>
      <c r="D4" s="11" t="n">
        <v>43977</v>
      </c>
      <c r="E4" s="6" t="n">
        <v>80</v>
      </c>
      <c r="F4" s="6" t="n">
        <v>6736</v>
      </c>
      <c r="G4" s="11" t="n">
        <v>43979</v>
      </c>
      <c r="H4" s="6" t="n">
        <v>3000</v>
      </c>
      <c r="I4" s="6" t="n">
        <v>37402</v>
      </c>
      <c r="J4" s="11" t="n">
        <v>43986</v>
      </c>
      <c r="K4" s="6" t="n">
        <v>240</v>
      </c>
      <c r="L4" s="6" t="n">
        <v>16790.8</v>
      </c>
    </row>
    <row collapsed="false" customFormat="false" customHeight="false" hidden="false" ht="12.1" outlineLevel="0" r="5">
      <c r="A5" s="11" t="n">
        <v>44053</v>
      </c>
      <c r="B5" s="6" t="n">
        <v>40</v>
      </c>
      <c r="C5" s="6" t="n">
        <v>4440</v>
      </c>
      <c r="D5" s="11" t="n">
        <v>43977</v>
      </c>
      <c r="E5" s="6" t="n">
        <v>10</v>
      </c>
      <c r="F5" s="6" t="n">
        <v>841.4</v>
      </c>
      <c r="G5" s="11" t="n">
        <v>44053</v>
      </c>
      <c r="H5" s="6" t="n">
        <v>1100</v>
      </c>
      <c r="I5" s="6" t="n">
        <v>13714.8</v>
      </c>
      <c r="J5" s="11" t="n">
        <v>44053</v>
      </c>
      <c r="K5" s="6" t="n">
        <v>20</v>
      </c>
      <c r="L5" s="6" t="n">
        <v>1501</v>
      </c>
    </row>
    <row collapsed="false" customFormat="false" customHeight="false" hidden="false" ht="12.1" outlineLevel="0" r="6">
      <c r="A6" s="11" t="n">
        <v>44114</v>
      </c>
      <c r="B6" s="6" t="n">
        <v>96</v>
      </c>
      <c r="C6" s="6" t="n">
        <v>10291.2</v>
      </c>
      <c r="D6" s="11" t="n">
        <v>43986</v>
      </c>
      <c r="E6" s="6" t="n">
        <v>230</v>
      </c>
      <c r="F6" s="6" t="n">
        <v>18314.4</v>
      </c>
      <c r="G6" s="11" t="n">
        <v>44145</v>
      </c>
      <c r="H6" s="6" t="n">
        <v>300</v>
      </c>
      <c r="I6" s="6" t="n">
        <v>3761.4</v>
      </c>
      <c r="J6" s="11" t="n">
        <v>44145</v>
      </c>
      <c r="K6" s="6" t="n">
        <v>70</v>
      </c>
      <c r="L6" s="6" t="n">
        <v>5439</v>
      </c>
    </row>
    <row collapsed="false" customFormat="false" customHeight="false" hidden="false" ht="12.1" outlineLevel="0" r="7">
      <c r="A7" s="11" t="n">
        <v>44114</v>
      </c>
      <c r="B7" s="6" t="n">
        <v>8</v>
      </c>
      <c r="C7" s="6" t="n">
        <v>857.6</v>
      </c>
      <c r="D7" s="11" t="n">
        <v>44145</v>
      </c>
      <c r="E7" s="6" t="n">
        <v>80</v>
      </c>
      <c r="F7" s="6" t="n">
        <v>7744</v>
      </c>
      <c r="G7" s="11" t="n">
        <v>44175</v>
      </c>
      <c r="H7" s="6" t="n">
        <v>500</v>
      </c>
      <c r="I7" s="6" t="n">
        <v>6309</v>
      </c>
      <c r="J7" s="11" t="n">
        <v>44175</v>
      </c>
      <c r="K7" s="6" t="n">
        <v>110</v>
      </c>
      <c r="L7" s="6" t="n">
        <v>8289.6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44175</v>
      </c>
      <c r="E8" s="6" t="n">
        <v>110</v>
      </c>
      <c r="F8" s="6" t="n">
        <v>10111.2</v>
      </c>
      <c r="G8" s="11" t="n">
        <v>44207</v>
      </c>
      <c r="H8" s="6" t="n">
        <v>900</v>
      </c>
      <c r="I8" s="6" t="n">
        <v>11338.2</v>
      </c>
      <c r="J8" s="11" t="n">
        <v>44207</v>
      </c>
      <c r="K8" s="6" t="n">
        <v>80</v>
      </c>
      <c r="L8" s="6" t="n">
        <v>6076.8</v>
      </c>
    </row>
    <row collapsed="false" customFormat="false" customHeight="false" hidden="false" ht="12.1" outlineLevel="0" r="9">
      <c r="A9" s="0"/>
      <c r="B9" s="6" t="n">
        <v>115.55</v>
      </c>
      <c r="C9" s="0" t="s">
        <v>68</v>
      </c>
      <c r="D9" s="11" t="n">
        <v>44207</v>
      </c>
      <c r="E9" s="6" t="n">
        <v>70</v>
      </c>
      <c r="F9" s="6" t="n">
        <v>6519.8</v>
      </c>
      <c r="G9" s="0"/>
      <c r="H9" s="5" t="s">
        <f>=SUM(I2:I8)/SUM(H2:H8)</f>
      </c>
      <c r="I9" s="0" t="s">
        <v>11</v>
      </c>
      <c r="J9" s="0"/>
      <c r="K9" s="5" t="s">
        <f>=SUM(L2:L8)/SUM(K2:K8)</f>
      </c>
      <c r="L9" s="0" t="s">
        <v>11</v>
      </c>
    </row>
    <row collapsed="false" customFormat="false" customHeight="false" hidden="false" ht="12.1" outlineLevel="0" r="10">
      <c r="A10" s="0"/>
      <c r="B10" s="6" t="n">
        <v>6166</v>
      </c>
      <c r="C10" s="0" t="s">
        <v>69</v>
      </c>
      <c r="D10" s="0"/>
      <c r="E10" s="5" t="s">
        <f>=SUM(F2:F9)/SUM(E2:E9)</f>
      </c>
      <c r="F10" s="0" t="s">
        <v>11</v>
      </c>
      <c r="G10" s="0"/>
      <c r="H10" s="6" t="n">
        <v>15.175</v>
      </c>
      <c r="I10" s="0" t="s">
        <v>68</v>
      </c>
      <c r="J10" s="0"/>
      <c r="K10" s="6" t="n">
        <v>91.66340813</v>
      </c>
      <c r="L10" s="0" t="s">
        <v>68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70</v>
      </c>
      <c r="D11" s="0"/>
      <c r="E11" s="6" t="n">
        <v>207.1214892</v>
      </c>
      <c r="F11" s="0" t="s">
        <v>68</v>
      </c>
      <c r="G11" s="0"/>
      <c r="H11" s="6" t="n">
        <v>15000</v>
      </c>
      <c r="I11" s="0" t="s">
        <v>69</v>
      </c>
      <c r="J11" s="0"/>
      <c r="K11" s="6" t="n">
        <v>1660</v>
      </c>
      <c r="L11" s="0" t="s">
        <v>69</v>
      </c>
    </row>
    <row collapsed="false" customFormat="false" customHeight="false" hidden="false" ht="12.1" outlineLevel="0" r="12">
      <c r="A12" s="0"/>
      <c r="B12" s="0"/>
      <c r="C12" s="0"/>
      <c r="D12" s="0"/>
      <c r="E12" s="6" t="n">
        <v>1360</v>
      </c>
      <c r="F12" s="0" t="s">
        <v>69</v>
      </c>
      <c r="G12" s="0"/>
      <c r="H12" s="5" t="s">
        <f>=H11*(ABS(H10)-ABS(H9))</f>
      </c>
      <c r="I12" s="0" t="s">
        <v>70</v>
      </c>
      <c r="J12" s="0"/>
      <c r="K12" s="5" t="s">
        <f>=K11*(ABS(K10)-ABS(K9))</f>
      </c>
      <c r="L12" s="0" t="s">
        <v>70</v>
      </c>
    </row>
    <row collapsed="false" customFormat="false" customHeight="false" hidden="false" ht="12.1" outlineLevel="0" r="13">
      <c r="A13" s="0"/>
      <c r="B13" s="0"/>
      <c r="C13" s="0"/>
      <c r="D13" s="0"/>
      <c r="E13" s="5" t="s">
        <f>=E12*(ABS(E11)-ABS(E10))</f>
      </c>
      <c r="F13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74</v>
      </c>
    </row>
    <row collapsed="false" customFormat="false" customHeight="false" hidden="false" ht="12.1" outlineLevel="0" r="2">
      <c r="A2" s="21" t="n">
        <v>43966</v>
      </c>
      <c r="B2" s="22" t="s">
        <v>75</v>
      </c>
      <c r="C2" s="22" t="s">
        <v>52</v>
      </c>
      <c r="D2" s="22" t="s">
        <v>75</v>
      </c>
      <c r="E2" s="22" t="s">
        <v>75</v>
      </c>
      <c r="F2" s="22" t="s">
        <v>19</v>
      </c>
      <c r="G2" s="23" t="n">
        <v>1</v>
      </c>
      <c r="H2" s="24" t="n">
        <v>1</v>
      </c>
      <c r="I2" s="24" t="n">
        <v>1000000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43966</v>
      </c>
      <c r="B3" s="16" t="s">
        <v>24</v>
      </c>
      <c r="C3" s="16" t="s">
        <v>76</v>
      </c>
      <c r="D3" s="16" t="s">
        <v>58</v>
      </c>
      <c r="E3" s="16" t="s">
        <v>17</v>
      </c>
      <c r="F3" s="16" t="s">
        <v>19</v>
      </c>
      <c r="G3" s="7" t="n">
        <v>113</v>
      </c>
      <c r="H3" s="6" t="n">
        <v>1240</v>
      </c>
      <c r="I3" s="6" t="n">
        <v>-140120</v>
      </c>
      <c r="J3" s="6" t="n">
        <v>-0</v>
      </c>
      <c r="K3" s="6" t="n">
        <v>-84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43966</v>
      </c>
      <c r="B4" s="16" t="s">
        <v>27</v>
      </c>
      <c r="C4" s="16" t="s">
        <v>77</v>
      </c>
      <c r="D4" s="16" t="s">
        <v>58</v>
      </c>
      <c r="E4" s="16" t="s">
        <v>17</v>
      </c>
      <c r="F4" s="16" t="s">
        <v>19</v>
      </c>
      <c r="G4" s="7" t="n">
        <v>186</v>
      </c>
      <c r="H4" s="6" t="n">
        <v>753.5</v>
      </c>
      <c r="I4" s="6" t="n">
        <v>-140151</v>
      </c>
      <c r="J4" s="6" t="n">
        <v>-0</v>
      </c>
      <c r="K4" s="6" t="n">
        <v>-84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43966</v>
      </c>
      <c r="B5" s="16" t="s">
        <v>21</v>
      </c>
      <c r="C5" s="16" t="s">
        <v>78</v>
      </c>
      <c r="D5" s="16" t="s">
        <v>58</v>
      </c>
      <c r="E5" s="16" t="s">
        <v>17</v>
      </c>
      <c r="F5" s="16" t="s">
        <v>19</v>
      </c>
      <c r="G5" s="7" t="n">
        <v>80</v>
      </c>
      <c r="H5" s="6" t="n">
        <v>877.6</v>
      </c>
      <c r="I5" s="6" t="n">
        <v>-70208</v>
      </c>
      <c r="J5" s="6" t="n">
        <v>-0</v>
      </c>
      <c r="K5" s="6" t="n">
        <v>-42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43966</v>
      </c>
      <c r="B6" s="16" t="s">
        <v>62</v>
      </c>
      <c r="C6" s="16" t="s">
        <v>79</v>
      </c>
      <c r="D6" s="16" t="s">
        <v>58</v>
      </c>
      <c r="E6" s="16" t="s">
        <v>17</v>
      </c>
      <c r="F6" s="16" t="s">
        <v>19</v>
      </c>
      <c r="G6" s="7" t="n">
        <v>37</v>
      </c>
      <c r="H6" s="6" t="n">
        <v>6680</v>
      </c>
      <c r="I6" s="6" t="n">
        <v>-247160</v>
      </c>
      <c r="J6" s="6" t="n">
        <v>-0</v>
      </c>
      <c r="K6" s="6" t="n">
        <v>-144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43966</v>
      </c>
      <c r="B7" s="16" t="s">
        <v>16</v>
      </c>
      <c r="C7" s="16" t="s">
        <v>80</v>
      </c>
      <c r="D7" s="16" t="s">
        <v>58</v>
      </c>
      <c r="E7" s="16" t="s">
        <v>17</v>
      </c>
      <c r="F7" s="16" t="s">
        <v>19</v>
      </c>
      <c r="G7" s="7" t="n">
        <v>2117</v>
      </c>
      <c r="H7" s="6" t="n">
        <v>94.5</v>
      </c>
      <c r="I7" s="6" t="n">
        <v>-200056.5</v>
      </c>
      <c r="J7" s="6" t="n">
        <v>-0</v>
      </c>
      <c r="K7" s="6" t="n">
        <v>-20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43966</v>
      </c>
      <c r="B8" s="16" t="s">
        <v>63</v>
      </c>
      <c r="C8" s="16" t="s">
        <v>81</v>
      </c>
      <c r="D8" s="16" t="s">
        <v>58</v>
      </c>
      <c r="E8" s="16" t="s">
        <v>17</v>
      </c>
      <c r="F8" s="16" t="s">
        <v>19</v>
      </c>
      <c r="G8" s="7" t="n">
        <v>276</v>
      </c>
      <c r="H8" s="6" t="n">
        <v>725.4</v>
      </c>
      <c r="I8" s="6" t="n">
        <v>-200210.4</v>
      </c>
      <c r="J8" s="6" t="n">
        <v>-0</v>
      </c>
      <c r="K8" s="6" t="n">
        <v>-20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5" t="n">
        <v>43966</v>
      </c>
      <c r="B9" s="26" t="s">
        <v>62</v>
      </c>
      <c r="C9" s="26" t="s">
        <v>79</v>
      </c>
      <c r="D9" s="26" t="s">
        <v>59</v>
      </c>
      <c r="E9" s="26" t="s">
        <v>17</v>
      </c>
      <c r="F9" s="26" t="s">
        <v>19</v>
      </c>
      <c r="G9" s="27" t="n">
        <v>-7</v>
      </c>
      <c r="H9" s="28" t="n">
        <v>6665</v>
      </c>
      <c r="I9" s="28" t="n">
        <v>46655</v>
      </c>
      <c r="J9" s="28" t="n">
        <v>0</v>
      </c>
      <c r="K9" s="28" t="n">
        <v>-0</v>
      </c>
      <c r="L9" s="28" t="n">
        <v>-0</v>
      </c>
      <c r="M9" s="6" t="s">
        <f>=I9+J9+K9+L9</f>
      </c>
      <c r="N9" s="26"/>
    </row>
    <row collapsed="false" customFormat="false" customHeight="false" hidden="false" ht="12.1" outlineLevel="0" r="10">
      <c r="A10" s="25" t="n">
        <v>43966</v>
      </c>
      <c r="B10" s="26" t="s">
        <v>63</v>
      </c>
      <c r="C10" s="26" t="s">
        <v>81</v>
      </c>
      <c r="D10" s="26" t="s">
        <v>59</v>
      </c>
      <c r="E10" s="26" t="s">
        <v>17</v>
      </c>
      <c r="F10" s="26" t="s">
        <v>19</v>
      </c>
      <c r="G10" s="27" t="n">
        <v>-137</v>
      </c>
      <c r="H10" s="28" t="n">
        <v>721.9</v>
      </c>
      <c r="I10" s="28" t="n">
        <v>98900.3</v>
      </c>
      <c r="J10" s="28" t="n">
        <v>0</v>
      </c>
      <c r="K10" s="28" t="n">
        <v>-0</v>
      </c>
      <c r="L10" s="28" t="n">
        <v>-0</v>
      </c>
      <c r="M10" s="6" t="s">
        <f>=I10+J10+K10+L10</f>
      </c>
      <c r="N10" s="26"/>
    </row>
    <row collapsed="false" customFormat="false" customHeight="false" hidden="false" ht="12.1" outlineLevel="0" r="11">
      <c r="A11" s="20" t="n">
        <v>43966</v>
      </c>
      <c r="B11" s="16" t="s">
        <v>16</v>
      </c>
      <c r="C11" s="16" t="s">
        <v>80</v>
      </c>
      <c r="D11" s="16" t="s">
        <v>58</v>
      </c>
      <c r="E11" s="16" t="s">
        <v>17</v>
      </c>
      <c r="F11" s="16" t="s">
        <v>19</v>
      </c>
      <c r="G11" s="7" t="n">
        <v>1060</v>
      </c>
      <c r="H11" s="6" t="n">
        <v>94.5</v>
      </c>
      <c r="I11" s="6" t="n">
        <v>-100170</v>
      </c>
      <c r="J11" s="6" t="n">
        <v>-0</v>
      </c>
      <c r="K11" s="6" t="n">
        <v>-0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43966</v>
      </c>
      <c r="B12" s="16" t="s">
        <v>21</v>
      </c>
      <c r="C12" s="16" t="s">
        <v>78</v>
      </c>
      <c r="D12" s="16" t="s">
        <v>58</v>
      </c>
      <c r="E12" s="16" t="s">
        <v>17</v>
      </c>
      <c r="F12" s="16" t="s">
        <v>19</v>
      </c>
      <c r="G12" s="7" t="n">
        <v>57</v>
      </c>
      <c r="H12" s="6" t="n">
        <v>879</v>
      </c>
      <c r="I12" s="6" t="n">
        <v>-50103</v>
      </c>
      <c r="J12" s="6" t="n">
        <v>-0</v>
      </c>
      <c r="K12" s="6" t="n">
        <v>-0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43966</v>
      </c>
      <c r="B13" s="22" t="s">
        <v>75</v>
      </c>
      <c r="C13" s="22" t="s">
        <v>52</v>
      </c>
      <c r="D13" s="22" t="s">
        <v>75</v>
      </c>
      <c r="E13" s="22" t="s">
        <v>75</v>
      </c>
      <c r="F13" s="22" t="s">
        <v>19</v>
      </c>
      <c r="G13" s="23" t="n">
        <v>1</v>
      </c>
      <c r="H13" s="24" t="n">
        <v>1</v>
      </c>
      <c r="I13" s="24" t="n">
        <v>2700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2"/>
    </row>
    <row collapsed="false" customFormat="false" customHeight="false" hidden="false" ht="12.1" outlineLevel="0" r="14">
      <c r="A14" s="25" t="n">
        <v>43966</v>
      </c>
      <c r="B14" s="26" t="s">
        <v>62</v>
      </c>
      <c r="C14" s="26" t="s">
        <v>79</v>
      </c>
      <c r="D14" s="26" t="s">
        <v>59</v>
      </c>
      <c r="E14" s="26" t="s">
        <v>17</v>
      </c>
      <c r="F14" s="26" t="s">
        <v>19</v>
      </c>
      <c r="G14" s="27" t="n">
        <v>-30</v>
      </c>
      <c r="H14" s="28" t="n">
        <v>6702</v>
      </c>
      <c r="I14" s="28" t="n">
        <v>201060</v>
      </c>
      <c r="J14" s="28" t="n">
        <v>0</v>
      </c>
      <c r="K14" s="28" t="n">
        <v>-0</v>
      </c>
      <c r="L14" s="28" t="n">
        <v>-0</v>
      </c>
      <c r="M14" s="6" t="s">
        <f>=I14+J14+K14+L14</f>
      </c>
      <c r="N14" s="26"/>
    </row>
    <row collapsed="false" customFormat="false" customHeight="false" hidden="false" ht="12.1" outlineLevel="0" r="15">
      <c r="A15" s="20" t="n">
        <v>43966</v>
      </c>
      <c r="B15" s="16" t="s">
        <v>63</v>
      </c>
      <c r="C15" s="16" t="s">
        <v>81</v>
      </c>
      <c r="D15" s="16" t="s">
        <v>58</v>
      </c>
      <c r="E15" s="16" t="s">
        <v>17</v>
      </c>
      <c r="F15" s="16" t="s">
        <v>19</v>
      </c>
      <c r="G15" s="7" t="n">
        <v>277</v>
      </c>
      <c r="H15" s="6" t="n">
        <v>725.2</v>
      </c>
      <c r="I15" s="6" t="n">
        <v>-200880.4</v>
      </c>
      <c r="J15" s="6" t="n">
        <v>-0</v>
      </c>
      <c r="K15" s="6" t="n">
        <v>-0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9" t="n">
        <v>43966</v>
      </c>
      <c r="B16" s="30" t="s">
        <v>82</v>
      </c>
      <c r="C16" s="30" t="s">
        <v>83</v>
      </c>
      <c r="D16" s="30" t="s">
        <v>82</v>
      </c>
      <c r="E16" s="30" t="s">
        <v>82</v>
      </c>
      <c r="F16" s="30" t="s">
        <v>19</v>
      </c>
      <c r="G16" s="31" t="n">
        <v>1</v>
      </c>
      <c r="H16" s="32" t="n">
        <v>-240</v>
      </c>
      <c r="I16" s="32" t="n">
        <v>-240</v>
      </c>
      <c r="J16" s="32" t="n">
        <v>0</v>
      </c>
      <c r="K16" s="32" t="n">
        <v>-0</v>
      </c>
      <c r="L16" s="32" t="n">
        <v>-0</v>
      </c>
      <c r="M16" s="6" t="s">
        <f>=I16+J16+K16+L16</f>
      </c>
      <c r="N16" s="30"/>
    </row>
    <row collapsed="false" customFormat="false" customHeight="false" hidden="false" ht="12.1" outlineLevel="0" r="17">
      <c r="A17" s="25" t="n">
        <v>43977</v>
      </c>
      <c r="B17" s="26" t="s">
        <v>16</v>
      </c>
      <c r="C17" s="26" t="s">
        <v>80</v>
      </c>
      <c r="D17" s="26" t="s">
        <v>59</v>
      </c>
      <c r="E17" s="26" t="s">
        <v>17</v>
      </c>
      <c r="F17" s="26" t="s">
        <v>19</v>
      </c>
      <c r="G17" s="27" t="n">
        <v>-136</v>
      </c>
      <c r="H17" s="28" t="n">
        <v>100.9</v>
      </c>
      <c r="I17" s="28" t="n">
        <v>13722.4</v>
      </c>
      <c r="J17" s="28" t="n">
        <v>0</v>
      </c>
      <c r="K17" s="28" t="n">
        <v>-0</v>
      </c>
      <c r="L17" s="28" t="n">
        <v>-0</v>
      </c>
      <c r="M17" s="6" t="s">
        <f>=I17+J17+K17+L17</f>
      </c>
      <c r="N17" s="26"/>
    </row>
    <row collapsed="false" customFormat="false" customHeight="false" hidden="false" ht="12.1" outlineLevel="0" r="18">
      <c r="A18" s="25" t="n">
        <v>43977</v>
      </c>
      <c r="B18" s="26" t="s">
        <v>63</v>
      </c>
      <c r="C18" s="26" t="s">
        <v>81</v>
      </c>
      <c r="D18" s="26" t="s">
        <v>59</v>
      </c>
      <c r="E18" s="26" t="s">
        <v>17</v>
      </c>
      <c r="F18" s="26" t="s">
        <v>19</v>
      </c>
      <c r="G18" s="27" t="n">
        <v>-4</v>
      </c>
      <c r="H18" s="28" t="n">
        <v>745.1</v>
      </c>
      <c r="I18" s="28" t="n">
        <v>2980.4</v>
      </c>
      <c r="J18" s="28" t="n">
        <v>0</v>
      </c>
      <c r="K18" s="28" t="n">
        <v>-0</v>
      </c>
      <c r="L18" s="28" t="n">
        <v>-0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43977</v>
      </c>
      <c r="B19" s="16" t="s">
        <v>24</v>
      </c>
      <c r="C19" s="16" t="s">
        <v>76</v>
      </c>
      <c r="D19" s="16" t="s">
        <v>58</v>
      </c>
      <c r="E19" s="16" t="s">
        <v>17</v>
      </c>
      <c r="F19" s="16" t="s">
        <v>19</v>
      </c>
      <c r="G19" s="7" t="n">
        <v>1</v>
      </c>
      <c r="H19" s="6" t="n">
        <v>1253.2</v>
      </c>
      <c r="I19" s="6" t="n">
        <v>-1253.2</v>
      </c>
      <c r="J19" s="6" t="n">
        <v>-0</v>
      </c>
      <c r="K19" s="6" t="n">
        <v>-0</v>
      </c>
      <c r="L19" s="6" t="n">
        <v>-0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43977</v>
      </c>
      <c r="B20" s="16" t="s">
        <v>27</v>
      </c>
      <c r="C20" s="16" t="s">
        <v>77</v>
      </c>
      <c r="D20" s="16" t="s">
        <v>58</v>
      </c>
      <c r="E20" s="16" t="s">
        <v>17</v>
      </c>
      <c r="F20" s="16" t="s">
        <v>19</v>
      </c>
      <c r="G20" s="7" t="n">
        <v>11</v>
      </c>
      <c r="H20" s="6" t="n">
        <v>726.5</v>
      </c>
      <c r="I20" s="6" t="n">
        <v>-7991.5</v>
      </c>
      <c r="J20" s="6" t="n">
        <v>-0</v>
      </c>
      <c r="K20" s="6" t="n">
        <v>-0</v>
      </c>
      <c r="L20" s="6" t="n">
        <v>-0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43977</v>
      </c>
      <c r="B21" s="16" t="s">
        <v>21</v>
      </c>
      <c r="C21" s="16" t="s">
        <v>78</v>
      </c>
      <c r="D21" s="16" t="s">
        <v>58</v>
      </c>
      <c r="E21" s="16" t="s">
        <v>17</v>
      </c>
      <c r="F21" s="16" t="s">
        <v>19</v>
      </c>
      <c r="G21" s="7" t="n">
        <v>8</v>
      </c>
      <c r="H21" s="6" t="n">
        <v>842</v>
      </c>
      <c r="I21" s="6" t="n">
        <v>-6736</v>
      </c>
      <c r="J21" s="6" t="n">
        <v>-0</v>
      </c>
      <c r="K21" s="6" t="n">
        <v>-0</v>
      </c>
      <c r="L21" s="6" t="n">
        <v>-0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43977</v>
      </c>
      <c r="B22" s="22" t="s">
        <v>75</v>
      </c>
      <c r="C22" s="22" t="s">
        <v>52</v>
      </c>
      <c r="D22" s="22" t="s">
        <v>75</v>
      </c>
      <c r="E22" s="22" t="s">
        <v>75</v>
      </c>
      <c r="F22" s="22" t="s">
        <v>19</v>
      </c>
      <c r="G22" s="23" t="n">
        <v>150</v>
      </c>
      <c r="H22" s="24" t="n">
        <v>1</v>
      </c>
      <c r="I22" s="24" t="n">
        <v>150</v>
      </c>
      <c r="J22" s="24" t="n">
        <v>0</v>
      </c>
      <c r="K22" s="24" t="n">
        <v>-0</v>
      </c>
      <c r="L22" s="24" t="n">
        <v>-0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43977</v>
      </c>
      <c r="B23" s="16" t="s">
        <v>21</v>
      </c>
      <c r="C23" s="16" t="s">
        <v>78</v>
      </c>
      <c r="D23" s="16" t="s">
        <v>58</v>
      </c>
      <c r="E23" s="16" t="s">
        <v>17</v>
      </c>
      <c r="F23" s="16" t="s">
        <v>19</v>
      </c>
      <c r="G23" s="7" t="n">
        <v>1</v>
      </c>
      <c r="H23" s="6" t="n">
        <v>841.4</v>
      </c>
      <c r="I23" s="6" t="n">
        <v>-841.4</v>
      </c>
      <c r="J23" s="6" t="n">
        <v>-0</v>
      </c>
      <c r="K23" s="6" t="n">
        <v>-0</v>
      </c>
      <c r="L23" s="6" t="n">
        <v>-0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43979</v>
      </c>
      <c r="B24" s="22" t="s">
        <v>75</v>
      </c>
      <c r="C24" s="22" t="s">
        <v>52</v>
      </c>
      <c r="D24" s="22" t="s">
        <v>75</v>
      </c>
      <c r="E24" s="22" t="s">
        <v>75</v>
      </c>
      <c r="F24" s="22" t="s">
        <v>19</v>
      </c>
      <c r="G24" s="23" t="n">
        <v>1100</v>
      </c>
      <c r="H24" s="24" t="n">
        <v>1</v>
      </c>
      <c r="I24" s="24" t="n">
        <v>1100</v>
      </c>
      <c r="J24" s="24" t="n">
        <v>0</v>
      </c>
      <c r="K24" s="24" t="n">
        <v>-0</v>
      </c>
      <c r="L24" s="24" t="n">
        <v>-0</v>
      </c>
      <c r="M24" s="6" t="s">
        <f>=I24+J24+K24+L24</f>
      </c>
      <c r="N24" s="22"/>
    </row>
    <row collapsed="false" customFormat="false" customHeight="false" hidden="false" ht="12.1" outlineLevel="0" r="25">
      <c r="A25" s="25" t="n">
        <v>43979</v>
      </c>
      <c r="B25" s="26" t="s">
        <v>63</v>
      </c>
      <c r="C25" s="26" t="s">
        <v>81</v>
      </c>
      <c r="D25" s="26" t="s">
        <v>59</v>
      </c>
      <c r="E25" s="26" t="s">
        <v>17</v>
      </c>
      <c r="F25" s="26" t="s">
        <v>19</v>
      </c>
      <c r="G25" s="27" t="n">
        <v>-412</v>
      </c>
      <c r="H25" s="28" t="n">
        <v>751.7</v>
      </c>
      <c r="I25" s="28" t="n">
        <v>309700.4</v>
      </c>
      <c r="J25" s="28" t="n">
        <v>0</v>
      </c>
      <c r="K25" s="28" t="n">
        <v>-31</v>
      </c>
      <c r="L25" s="28" t="n">
        <v>-0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43979</v>
      </c>
      <c r="B26" s="16" t="s">
        <v>16</v>
      </c>
      <c r="C26" s="16" t="s">
        <v>80</v>
      </c>
      <c r="D26" s="16" t="s">
        <v>58</v>
      </c>
      <c r="E26" s="16" t="s">
        <v>17</v>
      </c>
      <c r="F26" s="16" t="s">
        <v>19</v>
      </c>
      <c r="G26" s="7" t="n">
        <v>3612</v>
      </c>
      <c r="H26" s="6" t="n">
        <v>100.35</v>
      </c>
      <c r="I26" s="6" t="n">
        <v>-362464.2</v>
      </c>
      <c r="J26" s="6" t="n">
        <v>-0</v>
      </c>
      <c r="K26" s="6" t="n">
        <v>-36</v>
      </c>
      <c r="L26" s="6" t="n">
        <v>-0</v>
      </c>
      <c r="M26" s="6" t="s">
        <f>=I26+J26+K26+L26</f>
      </c>
      <c r="N26" s="16"/>
    </row>
    <row collapsed="false" customFormat="false" customHeight="false" hidden="false" ht="12.1" outlineLevel="0" r="27">
      <c r="A27" s="25" t="n">
        <v>43979</v>
      </c>
      <c r="B27" s="26" t="s">
        <v>27</v>
      </c>
      <c r="C27" s="26" t="s">
        <v>77</v>
      </c>
      <c r="D27" s="26" t="s">
        <v>59</v>
      </c>
      <c r="E27" s="26" t="s">
        <v>17</v>
      </c>
      <c r="F27" s="26" t="s">
        <v>19</v>
      </c>
      <c r="G27" s="27" t="n">
        <v>-73</v>
      </c>
      <c r="H27" s="28" t="n">
        <v>725</v>
      </c>
      <c r="I27" s="28" t="n">
        <v>52925</v>
      </c>
      <c r="J27" s="28" t="n">
        <v>0</v>
      </c>
      <c r="K27" s="28" t="n">
        <v>-30</v>
      </c>
      <c r="L27" s="28" t="n">
        <v>-0</v>
      </c>
      <c r="M27" s="6" t="s">
        <f>=I27+J27+K27+L27</f>
      </c>
      <c r="N27" s="26"/>
    </row>
    <row collapsed="false" customFormat="false" customHeight="false" hidden="false" ht="12.1" outlineLevel="0" r="28">
      <c r="A28" s="20" t="n">
        <v>43979</v>
      </c>
      <c r="B28" s="16" t="s">
        <v>24</v>
      </c>
      <c r="C28" s="16" t="s">
        <v>76</v>
      </c>
      <c r="D28" s="16" t="s">
        <v>58</v>
      </c>
      <c r="E28" s="16" t="s">
        <v>17</v>
      </c>
      <c r="F28" s="16" t="s">
        <v>19</v>
      </c>
      <c r="G28" s="7" t="n">
        <v>30</v>
      </c>
      <c r="H28" s="6" t="n">
        <v>1246</v>
      </c>
      <c r="I28" s="6" t="n">
        <v>-37380</v>
      </c>
      <c r="J28" s="6" t="n">
        <v>-0</v>
      </c>
      <c r="K28" s="6" t="n">
        <v>-22</v>
      </c>
      <c r="L28" s="6" t="n">
        <v>-0</v>
      </c>
      <c r="M28" s="6" t="s">
        <f>=I28+J28+K28+L28</f>
      </c>
      <c r="N28" s="16"/>
    </row>
    <row collapsed="false" customFormat="false" customHeight="false" hidden="false" ht="12.1" outlineLevel="0" r="29">
      <c r="A29" s="25" t="n">
        <v>43979</v>
      </c>
      <c r="B29" s="26" t="s">
        <v>21</v>
      </c>
      <c r="C29" s="26" t="s">
        <v>78</v>
      </c>
      <c r="D29" s="26" t="s">
        <v>59</v>
      </c>
      <c r="E29" s="26" t="s">
        <v>17</v>
      </c>
      <c r="F29" s="26" t="s">
        <v>19</v>
      </c>
      <c r="G29" s="27" t="n">
        <v>-39</v>
      </c>
      <c r="H29" s="28" t="n">
        <v>838.4</v>
      </c>
      <c r="I29" s="28" t="n">
        <v>32697.6</v>
      </c>
      <c r="J29" s="28" t="n">
        <v>0</v>
      </c>
      <c r="K29" s="28" t="n">
        <v>-19</v>
      </c>
      <c r="L29" s="28" t="n">
        <v>-0</v>
      </c>
      <c r="M29" s="6" t="s">
        <f>=I29+J29+K29+L29</f>
      </c>
      <c r="N29" s="26"/>
    </row>
    <row collapsed="false" customFormat="false" customHeight="false" hidden="false" ht="12.1" outlineLevel="0" r="30">
      <c r="A30" s="21" t="n">
        <v>43979</v>
      </c>
      <c r="B30" s="22" t="s">
        <v>75</v>
      </c>
      <c r="C30" s="22" t="s">
        <v>52</v>
      </c>
      <c r="D30" s="22" t="s">
        <v>75</v>
      </c>
      <c r="E30" s="22" t="s">
        <v>75</v>
      </c>
      <c r="F30" s="22" t="s">
        <v>19</v>
      </c>
      <c r="G30" s="23" t="n">
        <v>3600</v>
      </c>
      <c r="H30" s="24" t="n">
        <v>1</v>
      </c>
      <c r="I30" s="24" t="n">
        <v>3600</v>
      </c>
      <c r="J30" s="24" t="n">
        <v>0</v>
      </c>
      <c r="K30" s="24" t="n">
        <v>-0</v>
      </c>
      <c r="L30" s="24" t="n">
        <v>-0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43979</v>
      </c>
      <c r="B31" s="22" t="s">
        <v>75</v>
      </c>
      <c r="C31" s="22" t="s">
        <v>52</v>
      </c>
      <c r="D31" s="22" t="s">
        <v>75</v>
      </c>
      <c r="E31" s="22" t="s">
        <v>75</v>
      </c>
      <c r="F31" s="22" t="s">
        <v>19</v>
      </c>
      <c r="G31" s="23" t="n">
        <v>400</v>
      </c>
      <c r="H31" s="24" t="n">
        <v>1</v>
      </c>
      <c r="I31" s="24" t="n">
        <v>400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5" t="n">
        <v>43986</v>
      </c>
      <c r="B32" s="26" t="s">
        <v>16</v>
      </c>
      <c r="C32" s="26" t="s">
        <v>80</v>
      </c>
      <c r="D32" s="26" t="s">
        <v>59</v>
      </c>
      <c r="E32" s="26" t="s">
        <v>17</v>
      </c>
      <c r="F32" s="26" t="s">
        <v>19</v>
      </c>
      <c r="G32" s="27" t="n">
        <v>-98</v>
      </c>
      <c r="H32" s="28" t="n">
        <v>102.55</v>
      </c>
      <c r="I32" s="28" t="n">
        <v>10049.9</v>
      </c>
      <c r="J32" s="28" t="n">
        <v>0</v>
      </c>
      <c r="K32" s="28" t="n">
        <v>-1</v>
      </c>
      <c r="L32" s="28" t="n">
        <v>-0</v>
      </c>
      <c r="M32" s="6" t="s">
        <f>=I32+J32+K32+L32</f>
      </c>
      <c r="N32" s="26"/>
    </row>
    <row collapsed="false" customFormat="false" customHeight="false" hidden="false" ht="12.1" outlineLevel="0" r="33">
      <c r="A33" s="25" t="n">
        <v>43986</v>
      </c>
      <c r="B33" s="26" t="s">
        <v>24</v>
      </c>
      <c r="C33" s="26" t="s">
        <v>76</v>
      </c>
      <c r="D33" s="26" t="s">
        <v>59</v>
      </c>
      <c r="E33" s="26" t="s">
        <v>17</v>
      </c>
      <c r="F33" s="26" t="s">
        <v>19</v>
      </c>
      <c r="G33" s="27" t="n">
        <v>-20</v>
      </c>
      <c r="H33" s="28" t="n">
        <v>1250.2</v>
      </c>
      <c r="I33" s="28" t="n">
        <v>25004</v>
      </c>
      <c r="J33" s="28" t="n">
        <v>0</v>
      </c>
      <c r="K33" s="28" t="n">
        <v>-15</v>
      </c>
      <c r="L33" s="28" t="n">
        <v>-0</v>
      </c>
      <c r="M33" s="6" t="s">
        <f>=I33+J33+K33+L33</f>
      </c>
      <c r="N33" s="26"/>
    </row>
    <row collapsed="false" customFormat="false" customHeight="false" hidden="false" ht="12.1" outlineLevel="0" r="34">
      <c r="A34" s="20" t="n">
        <v>43986</v>
      </c>
      <c r="B34" s="16" t="s">
        <v>27</v>
      </c>
      <c r="C34" s="16" t="s">
        <v>77</v>
      </c>
      <c r="D34" s="16" t="s">
        <v>58</v>
      </c>
      <c r="E34" s="16" t="s">
        <v>17</v>
      </c>
      <c r="F34" s="16" t="s">
        <v>19</v>
      </c>
      <c r="G34" s="7" t="n">
        <v>24</v>
      </c>
      <c r="H34" s="6" t="n">
        <v>699.2</v>
      </c>
      <c r="I34" s="6" t="n">
        <v>-16780.8</v>
      </c>
      <c r="J34" s="6" t="n">
        <v>-0</v>
      </c>
      <c r="K34" s="6" t="n">
        <v>-10</v>
      </c>
      <c r="L34" s="6" t="n">
        <v>-0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43986</v>
      </c>
      <c r="B35" s="16" t="s">
        <v>21</v>
      </c>
      <c r="C35" s="16" t="s">
        <v>78</v>
      </c>
      <c r="D35" s="16" t="s">
        <v>58</v>
      </c>
      <c r="E35" s="16" t="s">
        <v>17</v>
      </c>
      <c r="F35" s="16" t="s">
        <v>19</v>
      </c>
      <c r="G35" s="7" t="n">
        <v>23</v>
      </c>
      <c r="H35" s="6" t="n">
        <v>795.8</v>
      </c>
      <c r="I35" s="6" t="n">
        <v>-18303.4</v>
      </c>
      <c r="J35" s="6" t="n">
        <v>-0</v>
      </c>
      <c r="K35" s="6" t="n">
        <v>-11</v>
      </c>
      <c r="L35" s="6" t="n">
        <v>-0</v>
      </c>
      <c r="M35" s="6" t="s">
        <f>=I35+J35+K35+L35</f>
      </c>
      <c r="N35" s="16"/>
    </row>
    <row collapsed="false" customFormat="false" customHeight="false" hidden="false" ht="12.1" outlineLevel="0" r="36">
      <c r="A36" s="25" t="n">
        <v>44053</v>
      </c>
      <c r="B36" s="26" t="s">
        <v>21</v>
      </c>
      <c r="C36" s="26" t="s">
        <v>78</v>
      </c>
      <c r="D36" s="26" t="s">
        <v>59</v>
      </c>
      <c r="E36" s="26" t="s">
        <v>17</v>
      </c>
      <c r="F36" s="26" t="s">
        <v>19</v>
      </c>
      <c r="G36" s="27" t="n">
        <v>-20</v>
      </c>
      <c r="H36" s="28" t="n">
        <v>1022.8</v>
      </c>
      <c r="I36" s="28" t="n">
        <v>20456</v>
      </c>
      <c r="J36" s="28" t="n">
        <v>0</v>
      </c>
      <c r="K36" s="28" t="n">
        <v>-0</v>
      </c>
      <c r="L36" s="28" t="n">
        <v>-0</v>
      </c>
      <c r="M36" s="6" t="s">
        <f>=I36+J36+K36+L36</f>
      </c>
      <c r="N36" s="26"/>
    </row>
    <row collapsed="false" customFormat="false" customHeight="false" hidden="false" ht="12.1" outlineLevel="0" r="37">
      <c r="A37" s="20" t="n">
        <v>44053</v>
      </c>
      <c r="B37" s="16" t="s">
        <v>16</v>
      </c>
      <c r="C37" s="16" t="s">
        <v>80</v>
      </c>
      <c r="D37" s="16" t="s">
        <v>58</v>
      </c>
      <c r="E37" s="16" t="s">
        <v>17</v>
      </c>
      <c r="F37" s="16" t="s">
        <v>19</v>
      </c>
      <c r="G37" s="7" t="n">
        <v>40</v>
      </c>
      <c r="H37" s="6" t="n">
        <v>111</v>
      </c>
      <c r="I37" s="6" t="n">
        <v>-4440</v>
      </c>
      <c r="J37" s="6" t="n">
        <v>-0</v>
      </c>
      <c r="K37" s="6" t="n">
        <v>-0</v>
      </c>
      <c r="L37" s="6" t="n">
        <v>-0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44053</v>
      </c>
      <c r="B38" s="16" t="s">
        <v>24</v>
      </c>
      <c r="C38" s="16" t="s">
        <v>76</v>
      </c>
      <c r="D38" s="16" t="s">
        <v>58</v>
      </c>
      <c r="E38" s="16" t="s">
        <v>17</v>
      </c>
      <c r="F38" s="16" t="s">
        <v>19</v>
      </c>
      <c r="G38" s="7" t="n">
        <v>11</v>
      </c>
      <c r="H38" s="6" t="n">
        <v>1246.8</v>
      </c>
      <c r="I38" s="6" t="n">
        <v>-13714.8</v>
      </c>
      <c r="J38" s="6" t="n">
        <v>-0</v>
      </c>
      <c r="K38" s="6" t="n">
        <v>-0</v>
      </c>
      <c r="L38" s="6" t="n">
        <v>-0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44053</v>
      </c>
      <c r="B39" s="16" t="s">
        <v>27</v>
      </c>
      <c r="C39" s="16" t="s">
        <v>77</v>
      </c>
      <c r="D39" s="16" t="s">
        <v>58</v>
      </c>
      <c r="E39" s="16" t="s">
        <v>17</v>
      </c>
      <c r="F39" s="16" t="s">
        <v>19</v>
      </c>
      <c r="G39" s="7" t="n">
        <v>2</v>
      </c>
      <c r="H39" s="6" t="n">
        <v>750.5</v>
      </c>
      <c r="I39" s="6" t="n">
        <v>-1501</v>
      </c>
      <c r="J39" s="6" t="n">
        <v>-0</v>
      </c>
      <c r="K39" s="6" t="n">
        <v>-0</v>
      </c>
      <c r="L39" s="6" t="n">
        <v>-0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44114</v>
      </c>
      <c r="B40" s="26" t="s">
        <v>24</v>
      </c>
      <c r="C40" s="26" t="s">
        <v>76</v>
      </c>
      <c r="D40" s="26" t="s">
        <v>59</v>
      </c>
      <c r="E40" s="26" t="s">
        <v>17</v>
      </c>
      <c r="F40" s="26" t="s">
        <v>19</v>
      </c>
      <c r="G40" s="27" t="n">
        <v>-2</v>
      </c>
      <c r="H40" s="28" t="n">
        <v>1249</v>
      </c>
      <c r="I40" s="28" t="n">
        <v>2498</v>
      </c>
      <c r="J40" s="28" t="n">
        <v>0</v>
      </c>
      <c r="K40" s="28" t="n">
        <v>-0</v>
      </c>
      <c r="L40" s="28" t="n">
        <v>-0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44114</v>
      </c>
      <c r="B41" s="26" t="s">
        <v>27</v>
      </c>
      <c r="C41" s="26" t="s">
        <v>77</v>
      </c>
      <c r="D41" s="26" t="s">
        <v>59</v>
      </c>
      <c r="E41" s="26" t="s">
        <v>17</v>
      </c>
      <c r="F41" s="26" t="s">
        <v>19</v>
      </c>
      <c r="G41" s="27" t="n">
        <v>-10</v>
      </c>
      <c r="H41" s="28" t="n">
        <v>787.8</v>
      </c>
      <c r="I41" s="28" t="n">
        <v>7878</v>
      </c>
      <c r="J41" s="28" t="n">
        <v>0</v>
      </c>
      <c r="K41" s="28" t="n">
        <v>-0</v>
      </c>
      <c r="L41" s="28" t="n">
        <v>-0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44114</v>
      </c>
      <c r="B42" s="16" t="s">
        <v>16</v>
      </c>
      <c r="C42" s="16" t="s">
        <v>80</v>
      </c>
      <c r="D42" s="16" t="s">
        <v>58</v>
      </c>
      <c r="E42" s="16" t="s">
        <v>17</v>
      </c>
      <c r="F42" s="16" t="s">
        <v>19</v>
      </c>
      <c r="G42" s="7" t="n">
        <v>96</v>
      </c>
      <c r="H42" s="6" t="n">
        <v>107.2</v>
      </c>
      <c r="I42" s="6" t="n">
        <v>-10291.2</v>
      </c>
      <c r="J42" s="6" t="n">
        <v>-0</v>
      </c>
      <c r="K42" s="6" t="n">
        <v>-0</v>
      </c>
      <c r="L42" s="6" t="n">
        <v>-0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44114</v>
      </c>
      <c r="B43" s="16" t="s">
        <v>16</v>
      </c>
      <c r="C43" s="16" t="s">
        <v>80</v>
      </c>
      <c r="D43" s="16" t="s">
        <v>58</v>
      </c>
      <c r="E43" s="16" t="s">
        <v>17</v>
      </c>
      <c r="F43" s="16" t="s">
        <v>19</v>
      </c>
      <c r="G43" s="7" t="n">
        <v>8</v>
      </c>
      <c r="H43" s="6" t="n">
        <v>107.2</v>
      </c>
      <c r="I43" s="6" t="n">
        <v>-857.6</v>
      </c>
      <c r="J43" s="6" t="n">
        <v>-0</v>
      </c>
      <c r="K43" s="6" t="n">
        <v>-0</v>
      </c>
      <c r="L43" s="6" t="n">
        <v>-0</v>
      </c>
      <c r="M43" s="6" t="s">
        <f>=I43+J43+K43+L43</f>
      </c>
      <c r="N43" s="16"/>
    </row>
    <row collapsed="false" customFormat="false" customHeight="false" hidden="false" ht="12.1" outlineLevel="0" r="44">
      <c r="A44" s="25" t="n">
        <v>44145</v>
      </c>
      <c r="B44" s="26" t="s">
        <v>16</v>
      </c>
      <c r="C44" s="26" t="s">
        <v>80</v>
      </c>
      <c r="D44" s="26" t="s">
        <v>59</v>
      </c>
      <c r="E44" s="26" t="s">
        <v>17</v>
      </c>
      <c r="F44" s="26" t="s">
        <v>19</v>
      </c>
      <c r="G44" s="27" t="n">
        <v>-149</v>
      </c>
      <c r="H44" s="28" t="n">
        <v>113.1</v>
      </c>
      <c r="I44" s="28" t="n">
        <v>16851.9</v>
      </c>
      <c r="J44" s="28" t="n">
        <v>0</v>
      </c>
      <c r="K44" s="28" t="n">
        <v>-0</v>
      </c>
      <c r="L44" s="28" t="n">
        <v>-0</v>
      </c>
      <c r="M44" s="6" t="s">
        <f>=I44+J44+K44+L44</f>
      </c>
      <c r="N44" s="26"/>
    </row>
    <row collapsed="false" customFormat="false" customHeight="false" hidden="false" ht="12.1" outlineLevel="0" r="45">
      <c r="A45" s="20" t="n">
        <v>44145</v>
      </c>
      <c r="B45" s="16" t="s">
        <v>24</v>
      </c>
      <c r="C45" s="16" t="s">
        <v>76</v>
      </c>
      <c r="D45" s="16" t="s">
        <v>58</v>
      </c>
      <c r="E45" s="16" t="s">
        <v>17</v>
      </c>
      <c r="F45" s="16" t="s">
        <v>19</v>
      </c>
      <c r="G45" s="7" t="n">
        <v>3</v>
      </c>
      <c r="H45" s="6" t="n">
        <v>1253.8</v>
      </c>
      <c r="I45" s="6" t="n">
        <v>-3761.4</v>
      </c>
      <c r="J45" s="6" t="n">
        <v>-0</v>
      </c>
      <c r="K45" s="6" t="n">
        <v>-0</v>
      </c>
      <c r="L45" s="6" t="n">
        <v>-0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44145</v>
      </c>
      <c r="B46" s="16" t="s">
        <v>27</v>
      </c>
      <c r="C46" s="16" t="s">
        <v>77</v>
      </c>
      <c r="D46" s="16" t="s">
        <v>58</v>
      </c>
      <c r="E46" s="16" t="s">
        <v>17</v>
      </c>
      <c r="F46" s="16" t="s">
        <v>19</v>
      </c>
      <c r="G46" s="7" t="n">
        <v>7</v>
      </c>
      <c r="H46" s="6" t="n">
        <v>777</v>
      </c>
      <c r="I46" s="6" t="n">
        <v>-5439</v>
      </c>
      <c r="J46" s="6" t="n">
        <v>-0</v>
      </c>
      <c r="K46" s="6" t="n">
        <v>-0</v>
      </c>
      <c r="L46" s="6" t="n">
        <v>-0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44145</v>
      </c>
      <c r="B47" s="16" t="s">
        <v>21</v>
      </c>
      <c r="C47" s="16" t="s">
        <v>78</v>
      </c>
      <c r="D47" s="16" t="s">
        <v>58</v>
      </c>
      <c r="E47" s="16" t="s">
        <v>17</v>
      </c>
      <c r="F47" s="16" t="s">
        <v>19</v>
      </c>
      <c r="G47" s="7" t="n">
        <v>8</v>
      </c>
      <c r="H47" s="6" t="n">
        <v>968</v>
      </c>
      <c r="I47" s="6" t="n">
        <v>-7744</v>
      </c>
      <c r="J47" s="6" t="n">
        <v>-0</v>
      </c>
      <c r="K47" s="6" t="n">
        <v>-0</v>
      </c>
      <c r="L47" s="6" t="n">
        <v>-0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44145</v>
      </c>
      <c r="B48" s="22" t="s">
        <v>75</v>
      </c>
      <c r="C48" s="22" t="s">
        <v>52</v>
      </c>
      <c r="D48" s="22" t="s">
        <v>75</v>
      </c>
      <c r="E48" s="22" t="s">
        <v>75</v>
      </c>
      <c r="F48" s="22" t="s">
        <v>19</v>
      </c>
      <c r="G48" s="23" t="n">
        <v>39</v>
      </c>
      <c r="H48" s="24" t="n">
        <v>1</v>
      </c>
      <c r="I48" s="24" t="n">
        <v>39</v>
      </c>
      <c r="J48" s="24" t="n">
        <v>0</v>
      </c>
      <c r="K48" s="24" t="n">
        <v>-0</v>
      </c>
      <c r="L48" s="24" t="n">
        <v>-0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44175.372916667</v>
      </c>
      <c r="B49" s="16" t="s">
        <v>21</v>
      </c>
      <c r="C49" s="16" t="s">
        <v>78</v>
      </c>
      <c r="D49" s="16" t="s">
        <v>58</v>
      </c>
      <c r="E49" s="16" t="s">
        <v>17</v>
      </c>
      <c r="F49" s="16" t="s">
        <v>19</v>
      </c>
      <c r="G49" s="7" t="n">
        <v>11</v>
      </c>
      <c r="H49" s="6" t="n">
        <v>919.2</v>
      </c>
      <c r="I49" s="6" t="n">
        <v>-10111.2</v>
      </c>
      <c r="J49" s="6" t="n">
        <v>-0</v>
      </c>
      <c r="K49" s="6" t="n">
        <v>-0</v>
      </c>
      <c r="L49" s="6" t="n">
        <v>-0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44175.372916667</v>
      </c>
      <c r="B50" s="16" t="s">
        <v>24</v>
      </c>
      <c r="C50" s="16" t="s">
        <v>76</v>
      </c>
      <c r="D50" s="16" t="s">
        <v>58</v>
      </c>
      <c r="E50" s="16" t="s">
        <v>17</v>
      </c>
      <c r="F50" s="16" t="s">
        <v>19</v>
      </c>
      <c r="G50" s="7" t="n">
        <v>5</v>
      </c>
      <c r="H50" s="6" t="n">
        <v>1261.8</v>
      </c>
      <c r="I50" s="6" t="n">
        <v>-6309</v>
      </c>
      <c r="J50" s="6" t="n">
        <v>-0</v>
      </c>
      <c r="K50" s="6" t="n">
        <v>-0</v>
      </c>
      <c r="L50" s="6" t="n">
        <v>-0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44175.372916667</v>
      </c>
      <c r="B51" s="16" t="s">
        <v>27</v>
      </c>
      <c r="C51" s="16" t="s">
        <v>77</v>
      </c>
      <c r="D51" s="16" t="s">
        <v>58</v>
      </c>
      <c r="E51" s="16" t="s">
        <v>17</v>
      </c>
      <c r="F51" s="16" t="s">
        <v>19</v>
      </c>
      <c r="G51" s="7" t="n">
        <v>11</v>
      </c>
      <c r="H51" s="6" t="n">
        <v>753.6</v>
      </c>
      <c r="I51" s="6" t="n">
        <v>-8289.6</v>
      </c>
      <c r="J51" s="6" t="n">
        <v>-0</v>
      </c>
      <c r="K51" s="6" t="n">
        <v>-0</v>
      </c>
      <c r="L51" s="6" t="n">
        <v>-0</v>
      </c>
      <c r="M51" s="6" t="s">
        <f>=I51+J51+K51+L51</f>
      </c>
      <c r="N51" s="16"/>
    </row>
    <row collapsed="false" customFormat="false" customHeight="false" hidden="false" ht="12.1" outlineLevel="0" r="52">
      <c r="A52" s="25" t="n">
        <v>44175.372916667</v>
      </c>
      <c r="B52" s="26" t="s">
        <v>16</v>
      </c>
      <c r="C52" s="26" t="s">
        <v>80</v>
      </c>
      <c r="D52" s="26" t="s">
        <v>59</v>
      </c>
      <c r="E52" s="26" t="s">
        <v>17</v>
      </c>
      <c r="F52" s="26" t="s">
        <v>19</v>
      </c>
      <c r="G52" s="27" t="n">
        <v>-205</v>
      </c>
      <c r="H52" s="28" t="n">
        <v>121.7</v>
      </c>
      <c r="I52" s="28" t="n">
        <v>24948.5</v>
      </c>
      <c r="J52" s="28" t="n">
        <v>0</v>
      </c>
      <c r="K52" s="28" t="n">
        <v>-0</v>
      </c>
      <c r="L52" s="28" t="n">
        <v>-0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44207.552083333</v>
      </c>
      <c r="B53" s="26" t="s">
        <v>16</v>
      </c>
      <c r="C53" s="26" t="s">
        <v>80</v>
      </c>
      <c r="D53" s="26" t="s">
        <v>59</v>
      </c>
      <c r="E53" s="26" t="s">
        <v>17</v>
      </c>
      <c r="F53" s="26" t="s">
        <v>19</v>
      </c>
      <c r="G53" s="27" t="n">
        <v>-179</v>
      </c>
      <c r="H53" s="28" t="n">
        <v>133.1</v>
      </c>
      <c r="I53" s="28" t="n">
        <v>23824.9</v>
      </c>
      <c r="J53" s="28" t="n">
        <v>0</v>
      </c>
      <c r="K53" s="28" t="n">
        <v>-0</v>
      </c>
      <c r="L53" s="28" t="n">
        <v>-0</v>
      </c>
      <c r="M53" s="6" t="s">
        <f>=I53+J53+K53+L53</f>
      </c>
      <c r="N53" s="26"/>
    </row>
    <row collapsed="false" customFormat="false" customHeight="false" hidden="false" ht="12.1" outlineLevel="0" r="54">
      <c r="A54" s="20" t="n">
        <v>44207.552083333</v>
      </c>
      <c r="B54" s="16" t="s">
        <v>24</v>
      </c>
      <c r="C54" s="16" t="s">
        <v>84</v>
      </c>
      <c r="D54" s="16" t="s">
        <v>58</v>
      </c>
      <c r="E54" s="16" t="s">
        <v>17</v>
      </c>
      <c r="F54" s="16" t="s">
        <v>19</v>
      </c>
      <c r="G54" s="7" t="n">
        <v>9</v>
      </c>
      <c r="H54" s="6" t="n">
        <v>1259.8</v>
      </c>
      <c r="I54" s="6" t="n">
        <v>-11338.2</v>
      </c>
      <c r="J54" s="6" t="n">
        <v>-0</v>
      </c>
      <c r="K54" s="6" t="n">
        <v>-0</v>
      </c>
      <c r="L54" s="6" t="n">
        <v>-0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44207.552083333</v>
      </c>
      <c r="B55" s="16" t="s">
        <v>21</v>
      </c>
      <c r="C55" s="16" t="s">
        <v>78</v>
      </c>
      <c r="D55" s="16" t="s">
        <v>58</v>
      </c>
      <c r="E55" s="16" t="s">
        <v>17</v>
      </c>
      <c r="F55" s="16" t="s">
        <v>19</v>
      </c>
      <c r="G55" s="7" t="n">
        <v>7</v>
      </c>
      <c r="H55" s="6" t="n">
        <v>931.4</v>
      </c>
      <c r="I55" s="6" t="n">
        <v>-6519.8</v>
      </c>
      <c r="J55" s="6" t="n">
        <v>-0</v>
      </c>
      <c r="K55" s="6" t="n">
        <v>-0</v>
      </c>
      <c r="L55" s="6" t="n">
        <v>-0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44207.552083333</v>
      </c>
      <c r="B56" s="16" t="s">
        <v>27</v>
      </c>
      <c r="C56" s="16" t="s">
        <v>77</v>
      </c>
      <c r="D56" s="16" t="s">
        <v>58</v>
      </c>
      <c r="E56" s="16" t="s">
        <v>17</v>
      </c>
      <c r="F56" s="16" t="s">
        <v>19</v>
      </c>
      <c r="G56" s="7" t="n">
        <v>8</v>
      </c>
      <c r="H56" s="6" t="n">
        <v>759.6</v>
      </c>
      <c r="I56" s="6" t="n">
        <v>-6076.8</v>
      </c>
      <c r="J56" s="6" t="n">
        <v>-0</v>
      </c>
      <c r="K56" s="6" t="n">
        <v>-0</v>
      </c>
      <c r="L56" s="6" t="n">
        <v>-0</v>
      </c>
      <c r="M56" s="6" t="s">
        <f>=I56+J56+K56+L56</f>
      </c>
      <c r="N56" s="16"/>
    </row>
    <row collapsed="false" customFormat="false" customHeight="false" hidden="false" ht="12.1" outlineLevel="0"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85</v>
      </c>
      <c r="M57" s="5" t="s">
        <f>=SUM(M2:M56)</f>
      </c>
      <c r="N57" s="4"/>
    </row>
  </sheetData>
  <autoFilter ref="A1:N5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45</v>
      </c>
      <c r="B1" s="34" t="s">
        <v>86</v>
      </c>
      <c r="C1" s="34" t="s">
        <v>0</v>
      </c>
      <c r="D1" s="34" t="s">
        <v>2</v>
      </c>
      <c r="E1" s="34" t="s">
        <v>87</v>
      </c>
      <c r="F1" s="34" t="s">
        <v>88</v>
      </c>
      <c r="G1" s="34" t="s">
        <v>89</v>
      </c>
      <c r="H1" s="34" t="s">
        <v>49</v>
      </c>
      <c r="I1" s="34" t="s">
        <v>90</v>
      </c>
      <c r="J1" s="34" t="s">
        <v>91</v>
      </c>
      <c r="K1" s="34" t="s">
        <v>92</v>
      </c>
      <c r="L1" s="34" t="s">
        <v>93</v>
      </c>
      <c r="M1" s="34" t="s">
        <v>94</v>
      </c>
      <c r="N1" s="34" t="s">
        <v>95</v>
      </c>
      <c r="O1" s="34" t="s">
        <v>96</v>
      </c>
    </row>
    <row collapsed="false" customFormat="false" customHeight="false" hidden="false" ht="12.1" outlineLevel="0" r="2">
      <c r="A2" s="33" t="n">
        <v>43966</v>
      </c>
      <c r="B2" s="16" t="s">
        <v>97</v>
      </c>
      <c r="C2" s="16" t="s">
        <v>16</v>
      </c>
      <c r="D2" s="16" t="s">
        <v>18</v>
      </c>
      <c r="E2" s="17" t="n">
        <v>1350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2248</v>
      </c>
      <c r="J2" s="17" t="n">
        <v>94.509447331129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43966</v>
      </c>
      <c r="B3" s="16" t="s">
        <v>97</v>
      </c>
      <c r="C3" s="16" t="s">
        <v>16</v>
      </c>
      <c r="D3" s="16" t="s">
        <v>18</v>
      </c>
      <c r="E3" s="17" t="n">
        <v>1060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2248</v>
      </c>
      <c r="J3" s="17" t="n">
        <v>94.5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43979</v>
      </c>
      <c r="B4" s="16" t="s">
        <v>97</v>
      </c>
      <c r="C4" s="16" t="s">
        <v>16</v>
      </c>
      <c r="D4" s="16" t="s">
        <v>18</v>
      </c>
      <c r="E4" s="17" t="n">
        <v>3612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2235</v>
      </c>
      <c r="J4" s="17" t="n">
        <v>100.35996677741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44053</v>
      </c>
      <c r="B5" s="16" t="s">
        <v>97</v>
      </c>
      <c r="C5" s="16" t="s">
        <v>16</v>
      </c>
      <c r="D5" s="16" t="s">
        <v>18</v>
      </c>
      <c r="E5" s="17" t="n">
        <v>40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2161</v>
      </c>
      <c r="J5" s="17" t="n">
        <v>111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44114</v>
      </c>
      <c r="B6" s="16" t="s">
        <v>97</v>
      </c>
      <c r="C6" s="16" t="s">
        <v>16</v>
      </c>
      <c r="D6" s="16" t="s">
        <v>18</v>
      </c>
      <c r="E6" s="17" t="n">
        <v>96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2100</v>
      </c>
      <c r="J6" s="17" t="n">
        <v>107.2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44114</v>
      </c>
      <c r="B7" s="16" t="s">
        <v>97</v>
      </c>
      <c r="C7" s="16" t="s">
        <v>16</v>
      </c>
      <c r="D7" s="16" t="s">
        <v>18</v>
      </c>
      <c r="E7" s="17" t="n">
        <v>8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2100</v>
      </c>
      <c r="J7" s="17" t="n">
        <v>107.2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43966</v>
      </c>
      <c r="B8" s="16" t="s">
        <v>97</v>
      </c>
      <c r="C8" s="16" t="s">
        <v>21</v>
      </c>
      <c r="D8" s="16" t="s">
        <v>22</v>
      </c>
      <c r="E8" s="17" t="n">
        <v>210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2248</v>
      </c>
      <c r="J8" s="17" t="n">
        <v>87.8125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43966</v>
      </c>
      <c r="B9" s="16" t="s">
        <v>97</v>
      </c>
      <c r="C9" s="16" t="s">
        <v>21</v>
      </c>
      <c r="D9" s="16" t="s">
        <v>22</v>
      </c>
      <c r="E9" s="17" t="n">
        <v>570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2248</v>
      </c>
      <c r="J9" s="17" t="n">
        <v>87.9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43977</v>
      </c>
      <c r="B10" s="16" t="s">
        <v>97</v>
      </c>
      <c r="C10" s="16" t="s">
        <v>21</v>
      </c>
      <c r="D10" s="16" t="s">
        <v>22</v>
      </c>
      <c r="E10" s="17" t="n">
        <v>80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2237</v>
      </c>
      <c r="J10" s="17" t="n">
        <v>84.2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43977</v>
      </c>
      <c r="B11" s="16" t="s">
        <v>97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2237</v>
      </c>
      <c r="J11" s="17" t="n">
        <v>84.14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43986</v>
      </c>
      <c r="B12" s="16" t="s">
        <v>97</v>
      </c>
      <c r="C12" s="16" t="s">
        <v>21</v>
      </c>
      <c r="D12" s="16" t="s">
        <v>22</v>
      </c>
      <c r="E12" s="17" t="n">
        <v>230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2228</v>
      </c>
      <c r="J12" s="17" t="n">
        <v>79.627826086957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44145</v>
      </c>
      <c r="B13" s="16" t="s">
        <v>97</v>
      </c>
      <c r="C13" s="16" t="s">
        <v>21</v>
      </c>
      <c r="D13" s="16" t="s">
        <v>22</v>
      </c>
      <c r="E13" s="17" t="n">
        <v>80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2069</v>
      </c>
      <c r="J13" s="17" t="n">
        <v>96.8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 t="n">
        <v>44175</v>
      </c>
      <c r="B14" s="16" t="s">
        <v>97</v>
      </c>
      <c r="C14" s="16" t="s">
        <v>21</v>
      </c>
      <c r="D14" s="16" t="s">
        <v>22</v>
      </c>
      <c r="E14" s="17" t="n">
        <v>110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2039</v>
      </c>
      <c r="J14" s="17" t="n">
        <v>91.92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3" t="n">
        <v>44207</v>
      </c>
      <c r="B15" s="16" t="s">
        <v>97</v>
      </c>
      <c r="C15" s="16" t="s">
        <v>21</v>
      </c>
      <c r="D15" s="16" t="s">
        <v>22</v>
      </c>
      <c r="E15" s="17" t="n">
        <v>70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2007</v>
      </c>
      <c r="J15" s="17" t="n">
        <v>93.14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3" t="n">
        <v>43966</v>
      </c>
      <c r="B16" s="16" t="s">
        <v>97</v>
      </c>
      <c r="C16" s="16" t="s">
        <v>24</v>
      </c>
      <c r="D16" s="16" t="s">
        <v>25</v>
      </c>
      <c r="E16" s="17" t="n">
        <v>9100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2248</v>
      </c>
      <c r="J16" s="17" t="n">
        <v>12.407433628319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3" t="n">
        <v>43977</v>
      </c>
      <c r="B17" s="16" t="s">
        <v>97</v>
      </c>
      <c r="C17" s="16" t="s">
        <v>24</v>
      </c>
      <c r="D17" s="16" t="s">
        <v>25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2237</v>
      </c>
      <c r="J17" s="17" t="n">
        <v>12.532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3" t="n">
        <v>43979</v>
      </c>
      <c r="B18" s="16" t="s">
        <v>97</v>
      </c>
      <c r="C18" s="16" t="s">
        <v>24</v>
      </c>
      <c r="D18" s="16" t="s">
        <v>25</v>
      </c>
      <c r="E18" s="17" t="n">
        <v>3000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2235</v>
      </c>
      <c r="J18" s="17" t="n">
        <v>12.467333333333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3" t="n">
        <v>44053</v>
      </c>
      <c r="B19" s="16" t="s">
        <v>97</v>
      </c>
      <c r="C19" s="16" t="s">
        <v>24</v>
      </c>
      <c r="D19" s="16" t="s">
        <v>25</v>
      </c>
      <c r="E19" s="17" t="n">
        <v>1100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2161</v>
      </c>
      <c r="J19" s="17" t="n">
        <v>12.468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3" t="n">
        <v>44145</v>
      </c>
      <c r="B20" s="16" t="s">
        <v>97</v>
      </c>
      <c r="C20" s="16" t="s">
        <v>24</v>
      </c>
      <c r="D20" s="16" t="s">
        <v>25</v>
      </c>
      <c r="E20" s="17" t="n">
        <v>300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2069</v>
      </c>
      <c r="J20" s="17" t="n">
        <v>12.538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3" t="n">
        <v>44175</v>
      </c>
      <c r="B21" s="16" t="s">
        <v>97</v>
      </c>
      <c r="C21" s="16" t="s">
        <v>24</v>
      </c>
      <c r="D21" s="16" t="s">
        <v>25</v>
      </c>
      <c r="E21" s="17" t="n">
        <v>500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2039</v>
      </c>
      <c r="J21" s="17" t="n">
        <v>12.618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3" t="n">
        <v>44207</v>
      </c>
      <c r="B22" s="16" t="s">
        <v>97</v>
      </c>
      <c r="C22" s="16" t="s">
        <v>24</v>
      </c>
      <c r="D22" s="16" t="s">
        <v>25</v>
      </c>
      <c r="E22" s="17" t="n">
        <v>900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2007</v>
      </c>
      <c r="J22" s="17" t="n">
        <v>12.598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3" t="n">
        <v>43966</v>
      </c>
      <c r="B23" s="16" t="s">
        <v>97</v>
      </c>
      <c r="C23" s="16" t="s">
        <v>27</v>
      </c>
      <c r="D23" s="16" t="s">
        <v>28</v>
      </c>
      <c r="E23" s="17" t="n">
        <v>1030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2248</v>
      </c>
      <c r="J23" s="17" t="n">
        <v>75.395161290323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3" t="n">
        <v>43977</v>
      </c>
      <c r="B24" s="16" t="s">
        <v>97</v>
      </c>
      <c r="C24" s="16" t="s">
        <v>27</v>
      </c>
      <c r="D24" s="16" t="s">
        <v>28</v>
      </c>
      <c r="E24" s="17" t="n">
        <v>110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2237</v>
      </c>
      <c r="J24" s="17" t="n">
        <v>72.65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3" t="n">
        <v>43986</v>
      </c>
      <c r="B25" s="16" t="s">
        <v>97</v>
      </c>
      <c r="C25" s="16" t="s">
        <v>27</v>
      </c>
      <c r="D25" s="16" t="s">
        <v>28</v>
      </c>
      <c r="E25" s="17" t="n">
        <v>240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2228</v>
      </c>
      <c r="J25" s="17" t="n">
        <v>69.961666666667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3" t="n">
        <v>44053</v>
      </c>
      <c r="B26" s="16" t="s">
        <v>97</v>
      </c>
      <c r="C26" s="16" t="s">
        <v>27</v>
      </c>
      <c r="D26" s="16" t="s">
        <v>28</v>
      </c>
      <c r="E26" s="17" t="n">
        <v>20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2161</v>
      </c>
      <c r="J26" s="17" t="n">
        <v>75.05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3" t="n">
        <v>44145</v>
      </c>
      <c r="B27" s="16" t="s">
        <v>97</v>
      </c>
      <c r="C27" s="16" t="s">
        <v>27</v>
      </c>
      <c r="D27" s="16" t="s">
        <v>28</v>
      </c>
      <c r="E27" s="17" t="n">
        <v>70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2069</v>
      </c>
      <c r="J27" s="17" t="n">
        <v>77.7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3" t="n">
        <v>44175</v>
      </c>
      <c r="B28" s="16" t="s">
        <v>97</v>
      </c>
      <c r="C28" s="16" t="s">
        <v>27</v>
      </c>
      <c r="D28" s="16" t="s">
        <v>28</v>
      </c>
      <c r="E28" s="17" t="n">
        <v>110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2039</v>
      </c>
      <c r="J28" s="17" t="n">
        <v>75.36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3" t="n">
        <v>44207</v>
      </c>
      <c r="B29" s="16" t="s">
        <v>97</v>
      </c>
      <c r="C29" s="16" t="s">
        <v>27</v>
      </c>
      <c r="D29" s="16" t="s">
        <v>28</v>
      </c>
      <c r="E29" s="17" t="n">
        <v>80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2007</v>
      </c>
      <c r="J29" s="17" t="n">
        <v>75.96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3"/>
      <c r="B30" s="16"/>
      <c r="C30" s="16"/>
      <c r="D30" s="16"/>
      <c r="E30" s="17"/>
      <c r="F30" s="7"/>
      <c r="G30" s="17"/>
      <c r="H30" s="16"/>
      <c r="I30" s="7"/>
      <c r="J30" s="17"/>
      <c r="K30" s="4" t="s">
        <v>36</v>
      </c>
      <c r="L30" s="8" t="s">
        <f>=SUBTOTAL(109,L2:L29)</f>
      </c>
      <c r="M30" s="8" t="s">
        <f>=SUBTOTAL(109,M2:M29)</f>
      </c>
      <c r="N30" s="8" t="s">
        <f>=MAX(0,M30*0.13)</f>
      </c>
    </row>
  </sheetData>
  <autoFilter ref="A1:O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98</v>
      </c>
      <c r="D1" s="34" t="s">
        <v>99</v>
      </c>
      <c r="E1" s="34" t="s">
        <v>100</v>
      </c>
      <c r="F1" s="34" t="s">
        <v>101</v>
      </c>
      <c r="G1" s="34" t="s">
        <v>87</v>
      </c>
      <c r="H1" s="34" t="s">
        <v>102</v>
      </c>
      <c r="I1" s="34" t="s">
        <v>103</v>
      </c>
      <c r="J1" s="34" t="s">
        <v>104</v>
      </c>
      <c r="K1" s="34" t="s">
        <v>105</v>
      </c>
    </row>
    <row collapsed="false" customFormat="false" customHeight="false" hidden="false" ht="12.1" outlineLevel="0" r="2">
      <c r="A2" s="16" t="s">
        <v>24</v>
      </c>
      <c r="B2" s="16" t="s">
        <v>25</v>
      </c>
      <c r="C2" s="35" t="n">
        <v>43966</v>
      </c>
      <c r="D2" s="36" t="n">
        <v>43986</v>
      </c>
      <c r="E2" s="17" t="n">
        <v>1240.7434</v>
      </c>
      <c r="F2" s="17" t="n">
        <v>1249.45</v>
      </c>
      <c r="G2" s="17" t="n">
        <v>20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24</v>
      </c>
      <c r="B3" s="16" t="s">
        <v>25</v>
      </c>
      <c r="C3" s="35" t="n">
        <v>43966</v>
      </c>
      <c r="D3" s="36" t="n">
        <v>44114</v>
      </c>
      <c r="E3" s="17" t="n">
        <v>1240.7434</v>
      </c>
      <c r="F3" s="17" t="n">
        <v>1249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</v>
      </c>
      <c r="B4" s="16" t="s">
        <v>28</v>
      </c>
      <c r="C4" s="35" t="n">
        <v>43966</v>
      </c>
      <c r="D4" s="36" t="n">
        <v>43979</v>
      </c>
      <c r="E4" s="17" t="n">
        <v>753.9516</v>
      </c>
      <c r="F4" s="17" t="n">
        <v>724.589</v>
      </c>
      <c r="G4" s="17" t="n">
        <v>73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27</v>
      </c>
      <c r="B5" s="16" t="s">
        <v>28</v>
      </c>
      <c r="C5" s="35" t="n">
        <v>43966</v>
      </c>
      <c r="D5" s="36" t="n">
        <v>44114</v>
      </c>
      <c r="E5" s="17" t="n">
        <v>753.9516</v>
      </c>
      <c r="F5" s="17" t="n">
        <v>787.8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21</v>
      </c>
      <c r="B6" s="16" t="s">
        <v>22</v>
      </c>
      <c r="C6" s="35" t="n">
        <v>43966</v>
      </c>
      <c r="D6" s="36" t="n">
        <v>43979</v>
      </c>
      <c r="E6" s="17" t="n">
        <v>878.125</v>
      </c>
      <c r="F6" s="17" t="n">
        <v>837.9128</v>
      </c>
      <c r="G6" s="17" t="n">
        <v>39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21</v>
      </c>
      <c r="B7" s="16" t="s">
        <v>22</v>
      </c>
      <c r="C7" s="35" t="n">
        <v>43966</v>
      </c>
      <c r="D7" s="36" t="n">
        <v>44053</v>
      </c>
      <c r="E7" s="17" t="n">
        <v>878.125</v>
      </c>
      <c r="F7" s="17" t="n">
        <v>1022.8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62</v>
      </c>
      <c r="B8" s="16" t="s">
        <v>106</v>
      </c>
      <c r="C8" s="35" t="n">
        <v>43966</v>
      </c>
      <c r="D8" s="36" t="n">
        <v>43966</v>
      </c>
      <c r="E8" s="17" t="n">
        <v>6683.8919</v>
      </c>
      <c r="F8" s="17" t="n">
        <v>6665</v>
      </c>
      <c r="G8" s="17" t="n">
        <v>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62</v>
      </c>
      <c r="B9" s="16" t="s">
        <v>106</v>
      </c>
      <c r="C9" s="35" t="n">
        <v>43966</v>
      </c>
      <c r="D9" s="36" t="n">
        <v>43966</v>
      </c>
      <c r="E9" s="17" t="n">
        <v>6683.8919</v>
      </c>
      <c r="F9" s="17" t="n">
        <v>6702</v>
      </c>
      <c r="G9" s="17" t="n">
        <v>30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5" t="n">
        <v>43966</v>
      </c>
      <c r="D10" s="36" t="n">
        <v>43977</v>
      </c>
      <c r="E10" s="17" t="n">
        <v>94.5094</v>
      </c>
      <c r="F10" s="17" t="n">
        <v>100.9</v>
      </c>
      <c r="G10" s="17" t="n">
        <v>136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5" t="n">
        <v>43966</v>
      </c>
      <c r="D11" s="36" t="n">
        <v>43986</v>
      </c>
      <c r="E11" s="17" t="n">
        <v>94.5094</v>
      </c>
      <c r="F11" s="17" t="n">
        <v>102.5398</v>
      </c>
      <c r="G11" s="17" t="n">
        <v>98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5" t="n">
        <v>43966</v>
      </c>
      <c r="D12" s="36" t="n">
        <v>44145</v>
      </c>
      <c r="E12" s="17" t="n">
        <v>94.5094</v>
      </c>
      <c r="F12" s="17" t="n">
        <v>113.1</v>
      </c>
      <c r="G12" s="17" t="n">
        <v>149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5" t="n">
        <v>43966</v>
      </c>
      <c r="D13" s="36" t="n">
        <v>44175</v>
      </c>
      <c r="E13" s="17" t="n">
        <v>94.5094</v>
      </c>
      <c r="F13" s="17" t="n">
        <v>121.7</v>
      </c>
      <c r="G13" s="17" t="n">
        <v>205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5" t="n">
        <v>43966</v>
      </c>
      <c r="D14" s="36" t="n">
        <v>44207</v>
      </c>
      <c r="E14" s="17" t="n">
        <v>94.5094</v>
      </c>
      <c r="F14" s="17" t="n">
        <v>133.1</v>
      </c>
      <c r="G14" s="17" t="n">
        <v>179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63</v>
      </c>
      <c r="B15" s="16" t="s">
        <v>107</v>
      </c>
      <c r="C15" s="35" t="n">
        <v>43966</v>
      </c>
      <c r="D15" s="36" t="n">
        <v>43966</v>
      </c>
      <c r="E15" s="17" t="n">
        <v>725.4725</v>
      </c>
      <c r="F15" s="17" t="n">
        <v>721.9</v>
      </c>
      <c r="G15" s="17" t="n">
        <v>137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63</v>
      </c>
      <c r="B16" s="16" t="s">
        <v>107</v>
      </c>
      <c r="C16" s="35" t="n">
        <v>43966</v>
      </c>
      <c r="D16" s="36" t="n">
        <v>43977</v>
      </c>
      <c r="E16" s="17" t="n">
        <v>725.4725</v>
      </c>
      <c r="F16" s="17" t="n">
        <v>745.1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63</v>
      </c>
      <c r="B17" s="16" t="s">
        <v>107</v>
      </c>
      <c r="C17" s="35" t="n">
        <v>43966</v>
      </c>
      <c r="D17" s="36" t="n">
        <v>43979</v>
      </c>
      <c r="E17" s="17" t="n">
        <v>725.4725</v>
      </c>
      <c r="F17" s="17" t="n">
        <v>751.6248</v>
      </c>
      <c r="G17" s="17" t="n">
        <v>135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63</v>
      </c>
      <c r="B18" s="16" t="s">
        <v>107</v>
      </c>
      <c r="C18" s="35" t="n">
        <v>43966</v>
      </c>
      <c r="D18" s="36" t="n">
        <v>43979</v>
      </c>
      <c r="E18" s="17" t="n">
        <v>725.2</v>
      </c>
      <c r="F18" s="17" t="n">
        <v>751.6248</v>
      </c>
      <c r="G18" s="17" t="n">
        <v>277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2026-07-10T14:57:39.00Z</dcterms:created>
  <dc:creator>izi-invest.ru</dc:creator>
  <cp:revision>0</cp:revision>
</cp:coreProperties>
</file>