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Купон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<sst xmlns="http://schemas.openxmlformats.org/spreadsheetml/2006/main" count="627" uniqueCount="158">
  <si>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</si>
  <si>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</si>
  <si>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</si>
  <si>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</si>
  <si>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</si>
  <si>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</si>
  <si>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</si>
  <si>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</si>
  <si>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</si>
  <si>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</si>
  <si>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</si>
  <si>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</si>
  <si>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</si>
  <si>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</si>
  <si>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</si>
  <si>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</si>
  <si>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FXRE</t>
  </si>
  <si>
    <t>etf</t>
  </si>
  <si>
    <t>FXRE ETF</t>
  </si>
  <si>
    <t>RUR</t>
  </si>
  <si>
    <t>AMD</t>
  </si>
  <si>
    <t>Сумма по фондам:</t>
  </si>
  <si>
    <t>BYN</t>
  </si>
  <si>
    <t>Рубль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</si>
  <si>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</si>
  <si>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</si>
  <si>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</si>
  <si>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</si>
  <si>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</si>
  <si>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</si>
  <si>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</si>
  <si>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</si>
  <si>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</si>
  <si>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</si>
  <si>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</si>
  <si>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</si>
  <si>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</si>
  <si>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</si>
  <si>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</si>
  <si>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</si>
  <si>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</si>
  <si>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</si>
  <si>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</si>
  <si>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</si>
  <si>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</si>
  <si>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</si>
  <si>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</si>
  <si>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</si>
  <si>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Купон по RU000A0JW5C7 - НорНик БО5 10шт. по 57.84 RUR - налог 75 RUR (данные из БД)</t>
  </si>
  <si>
    <t>Амортизация НорНик БО5: 10 шт. по 1000 RUR.  (данные из БД)</t>
  </si>
  <si>
    <t>Зачисление купона №10 по бумаге НорНик БО5 (данные из сделок)</t>
  </si>
  <si>
    <t>Погашение бумаги НорНик БО5 (данные из сделок)</t>
  </si>
  <si>
    <t>Купон по RU000A1028C7 - КИВИФ 1Р01 15шт. по 20.94 RUR - налог 41 RUR (данные из БД)</t>
  </si>
  <si>
    <t>Купон по RU000A102A15 - СПбГО35003 10шт. по 29.01 RUR - налог 38 RUR (данные из БД)</t>
  </si>
  <si>
    <t>Купон по RU000A100YT4 - Экспоб Б02 10шт. по 17.01 RUR - налог 22 RUR (данные из БД)</t>
  </si>
  <si>
    <t>Купон по RU000A0ZYFC6 - МТС 001P-3 10шт. по 38.39 RUR - налог 50 RUR (данные из БД)</t>
  </si>
  <si>
    <t>Купон по RU000A102KG6 - Пионер 1P5 10шт. по 24.31 RUR - налог 32 RUR (данные из БД)</t>
  </si>
  <si>
    <t>Купон по RU000A1018K1 - Татнфт1P1 23шт. по 16.08 RUR - налог 48 RUR (данные из БД)</t>
  </si>
  <si>
    <t>Купон по RU000A100V61 - ОбувьРо1Р1 43шт. по 29.92 RUR - налог 167 RUR (данные из БД)</t>
  </si>
  <si>
    <t>Купон по RU000A102KG6 - Пионер 1P5 25шт. по 24.31 RUR - налог 79 RUR (данные из БД)</t>
  </si>
  <si>
    <t>Амортизация ОбувьРо1Р1: 43 шт. по 250 RUR.  (данные из БД)</t>
  </si>
  <si>
    <t>Амортизация по бумаге ОбувьРо1Р1 (данные из сделок)</t>
  </si>
  <si>
    <t>Амортизация ОбувьРо1Р1: 63 шт. по 250 RUR.  (данные из БД)</t>
  </si>
  <si>
    <t>Купон по RU000A100V61 - ОбувьРо1Р1 63шт. по 22.44 RUR - налог 184 RUR (данные из БД)</t>
  </si>
  <si>
    <t>Прочий доход</t>
  </si>
  <si>
    <t>Купон по RU000A100V61 - ОбувьРо1Р1 63шт. по 14.96 RUR - налог 123 RUR (данные из БД)</t>
  </si>
  <si>
    <t>Купон по RU000A100V61 - ОбувьРо1Р1 63шт. по 7.48 RUR - налог 61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</si>
  <si>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</si>
  <si>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</si>
  <si>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</si>
  <si>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</si>
  <si>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</si>
  <si>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</si>
  <si>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</si>
  <si>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</si>
  <si>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RU000A1028C7</t>
  </si>
  <si>
    <t>RU000A0JW5C7</t>
  </si>
  <si>
    <t>RU000A1018K1</t>
  </si>
  <si>
    <t>RU000A100YT4</t>
  </si>
  <si>
    <t>RU000A0ZYFC6</t>
  </si>
  <si>
    <t>RUSE</t>
  </si>
  <si>
    <t>RU000A102A15</t>
  </si>
  <si>
    <t>FXKZ</t>
  </si>
  <si>
    <t>FXGD</t>
  </si>
  <si>
    <t>FXCN</t>
  </si>
  <si>
    <t>RU000A102KG6</t>
  </si>
  <si>
    <t>RU000A100V61</t>
  </si>
  <si>
    <t>FXDM</t>
  </si>
  <si>
    <t>sell</t>
  </si>
  <si>
    <t>FXRE
FXRE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</si>
  <si>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</si>
  <si>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</si>
  <si>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</si>
  <si>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</si>
  <si>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</si>
  <si>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</si>
  <si>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</si>
  <si>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</si>
  <si>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КИВИ Финанс 001P-01</t>
  </si>
  <si>
    <t>bond</t>
  </si>
  <si>
    <t>ГМК Нор.Никель ПАО об БО-05</t>
  </si>
  <si>
    <t>ПАО "Татнефть" БО-001P-01</t>
  </si>
  <si>
    <t>Экспобанк БО-02</t>
  </si>
  <si>
    <t>Мобильные ТелеСистемы 001P-03</t>
  </si>
  <si>
    <t>ITI FUNDS RTS EQUITY ETF</t>
  </si>
  <si>
    <t>Санкт-Петербург обл. 35003</t>
  </si>
  <si>
    <t>FinEx FFIN KZT UCITS ETF</t>
  </si>
  <si>
    <t>FinEx Gold ETF USD</t>
  </si>
  <si>
    <t>FINEX CHINA UCITS ETF</t>
  </si>
  <si>
    <t>dohod</t>
  </si>
  <si>
    <t>Зачисление купона №10 по бумаге НорНик БО5</t>
  </si>
  <si>
    <t>Погашение бумаги</t>
  </si>
  <si>
    <t>Погашение бумаги НорНик БО5</t>
  </si>
  <si>
    <t>amort</t>
  </si>
  <si>
    <t>ГК Пионер БО 001P-05</t>
  </si>
  <si>
    <t>Обувь России 001P-01</t>
  </si>
  <si>
    <t>FinEx Ex-USA ETF USD</t>
  </si>
  <si>
    <t>FinEx US REIT UCITS ETF USD</t>
  </si>
  <si>
    <t>Амортизация по б</t>
  </si>
  <si>
    <t>Амортизация по бумаге ОбувьРо1Р1</t>
  </si>
  <si>
    <t>Остаток:</t>
  </si>
  <si>
    <t>Портфель</t>
  </si>
  <si>
    <t>Кол.</t>
  </si>
  <si>
    <t>Купон</t>
  </si>
  <si>
    <t>Налог</t>
  </si>
  <si>
    <t>Сумма 
до налога</t>
  </si>
  <si>
    <t>Сумма 
после налога</t>
  </si>
  <si>
    <t>Сбер ИИС</t>
  </si>
  <si>
    <t>НорНик БО5</t>
  </si>
  <si>
    <t>КИВИФ 1Р01</t>
  </si>
  <si>
    <t>СПбГО35003</t>
  </si>
  <si>
    <t>Экспоб Б02</t>
  </si>
  <si>
    <t>МТС 001P-3</t>
  </si>
  <si>
    <t>Пионер 1P5</t>
  </si>
  <si>
    <t>Татнфт1P1</t>
  </si>
  <si>
    <t>ОбувьРо1Р1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</si>
  <si>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</si>
  <si>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</si>
  <si>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</si>
  <si>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</si>
  <si>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</si>
  <si>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</si>
  <si>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</si>
  <si>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</si>
  <si>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</si>
  <si>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</si>
  <si>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</si>
  <si>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</si>
  <si>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</si>
  <si>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</si>
  <si>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</si>
  <si>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</si>
  <si>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</si>
  <si>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RUSE ETF</t>
  </si>
  <si>
    <t>FXKZ ETF</t>
  </si>
  <si>
    <t>FXGD ETF</t>
  </si>
  <si>
    <t>FXCN ETF</t>
  </si>
  <si>
    <t>FXDM ETF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</si>
</sst>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821</v>
      </c>
      <c r="F2" s="6" t="n">
        <v>77.51496739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0.0039</v>
      </c>
      <c r="L2" s="6" t="n">
        <v>76.25</v>
      </c>
      <c r="M2" s="17" t="n">
        <v>99.88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=J3/J6</f>
      </c>
      <c r="N3" s="16"/>
      <c r="O3" s="16" t="s">
        <v>22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19</v>
      </c>
      <c r="E4" s="7" t="n">
        <v>78.19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/>
      <c r="N4" s="16"/>
      <c r="O4" s="16" t="s">
        <v>24</v>
      </c>
      <c r="P4" s="17" t="n">
        <v>56.031439643197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25</v>
      </c>
      <c r="I5" s="4"/>
      <c r="J5" s="5" t="s">
        <f>=SUM(J4:J4)</f>
      </c>
      <c r="K5" s="4"/>
      <c r="L5" s="4"/>
      <c r="M5" s="10" t="s">
        <f>=J5/J6</f>
      </c>
      <c r="N5" s="16"/>
      <c r="O5" s="16" t="s">
        <v>26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27</v>
      </c>
      <c r="I6" s="4"/>
      <c r="J6" s="5" t="s">
        <f>=J3+J5</f>
      </c>
      <c r="K6" s="17"/>
      <c r="L6" s="6"/>
      <c r="M6" s="17"/>
      <c r="N6" s="16"/>
      <c r="O6" s="16" t="s">
        <v>28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29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30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31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32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34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35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36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38</v>
      </c>
      <c r="P17" s="17" t="n">
        <v>76.6342</v>
      </c>
      <c r="Q17" s="6" t="s">
        <f>=P17/$P$13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  <c r="I1" s="18" t="s">
        <v>46</v>
      </c>
    </row>
    <row collapsed="false" customFormat="false" customHeight="false" hidden="false" ht="12.1" outlineLevel="0" r="2">
      <c r="A2" s="13" t="n">
        <v>44222</v>
      </c>
      <c r="B2" s="6" t="n">
        <v>50000</v>
      </c>
      <c r="C2" s="6" t="n">
        <v>50000</v>
      </c>
      <c r="D2" s="16" t="s">
        <v>47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44236</v>
      </c>
      <c r="B3" s="6" t="n">
        <v>50000</v>
      </c>
      <c r="C3" s="6" t="n">
        <v>50000</v>
      </c>
      <c r="D3" s="16" t="s">
        <v>47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44239</v>
      </c>
      <c r="B4" s="6" t="n">
        <v>-503.4</v>
      </c>
      <c r="C4" s="6" t="n">
        <v>-503.4</v>
      </c>
      <c r="D4" s="16" t="s">
        <v>48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44239</v>
      </c>
      <c r="B5" s="6" t="n">
        <v>-10000</v>
      </c>
      <c r="C5" s="6" t="n">
        <v>-10000</v>
      </c>
      <c r="D5" s="16" t="s">
        <v>49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44242</v>
      </c>
      <c r="B6" s="6" t="n">
        <v>578.4</v>
      </c>
      <c r="C6" s="6" t="n">
        <v>578.4</v>
      </c>
      <c r="D6" s="16" t="s">
        <v>50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44242</v>
      </c>
      <c r="B7" s="6" t="n">
        <v>10000</v>
      </c>
      <c r="C7" s="6" t="n">
        <v>10000</v>
      </c>
      <c r="D7" s="16" t="s">
        <v>51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44284</v>
      </c>
      <c r="B8" s="6" t="n">
        <v>2000</v>
      </c>
      <c r="C8" s="6" t="n">
        <v>2000</v>
      </c>
      <c r="D8" s="16" t="s">
        <v>47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44299</v>
      </c>
      <c r="B9" s="6" t="n">
        <v>-273.1</v>
      </c>
      <c r="C9" s="6" t="n">
        <v>-273.1</v>
      </c>
      <c r="D9" s="16" t="s">
        <v>52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44302</v>
      </c>
      <c r="B10" s="6" t="n">
        <v>2000</v>
      </c>
      <c r="C10" s="6" t="n">
        <v>2000</v>
      </c>
      <c r="D10" s="16" t="s">
        <v>47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44306</v>
      </c>
      <c r="B11" s="6" t="n">
        <v>-252.1</v>
      </c>
      <c r="C11" s="6" t="n">
        <v>-252.1</v>
      </c>
      <c r="D11" s="16" t="s">
        <v>53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44315</v>
      </c>
      <c r="B12" s="6" t="n">
        <v>-148.1</v>
      </c>
      <c r="C12" s="6" t="n">
        <v>-148.1</v>
      </c>
      <c r="D12" s="16" t="s">
        <v>54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44316</v>
      </c>
      <c r="B13" s="6" t="n">
        <v>1000</v>
      </c>
      <c r="C13" s="6" t="n">
        <v>1000</v>
      </c>
      <c r="D13" s="16" t="s">
        <v>47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44322</v>
      </c>
      <c r="B14" s="6" t="n">
        <v>-333.9</v>
      </c>
      <c r="C14" s="6" t="n">
        <v>-333.9</v>
      </c>
      <c r="D14" s="16" t="s">
        <v>55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44333</v>
      </c>
      <c r="B15" s="6" t="n">
        <v>1200</v>
      </c>
      <c r="C15" s="6" t="n">
        <v>1200</v>
      </c>
      <c r="D15" s="16" t="s">
        <v>47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44349</v>
      </c>
      <c r="B16" s="6" t="n">
        <v>1000</v>
      </c>
      <c r="C16" s="6" t="n">
        <v>1000</v>
      </c>
      <c r="D16" s="16" t="s">
        <v>47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44364</v>
      </c>
      <c r="B17" s="6" t="n">
        <v>1000</v>
      </c>
      <c r="C17" s="6" t="n">
        <v>1000</v>
      </c>
      <c r="D17" s="16" t="s">
        <v>47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44369</v>
      </c>
      <c r="B18" s="6" t="n">
        <v>-211.1</v>
      </c>
      <c r="C18" s="6" t="n">
        <v>-211.1</v>
      </c>
      <c r="D18" s="16" t="s">
        <v>56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44369</v>
      </c>
      <c r="B19" s="6" t="n">
        <v>-321.84</v>
      </c>
      <c r="C19" s="6" t="n">
        <v>-321.84</v>
      </c>
      <c r="D19" s="16" t="s">
        <v>57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44370</v>
      </c>
      <c r="B20" s="6" t="n">
        <v>1000</v>
      </c>
      <c r="C20" s="6" t="n">
        <v>1000</v>
      </c>
      <c r="D20" s="16" t="s">
        <v>47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44371</v>
      </c>
      <c r="B21" s="6" t="n">
        <v>-1119.56</v>
      </c>
      <c r="C21" s="6" t="n">
        <v>-1119.56</v>
      </c>
      <c r="D21" s="16" t="s">
        <v>58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44372</v>
      </c>
      <c r="B22" s="6" t="n">
        <v>1000</v>
      </c>
      <c r="C22" s="6" t="n">
        <v>1000</v>
      </c>
      <c r="D22" s="16" t="s">
        <v>47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44384</v>
      </c>
      <c r="B23" s="6" t="n">
        <v>1000</v>
      </c>
      <c r="C23" s="6" t="n">
        <v>1000</v>
      </c>
      <c r="D23" s="16" t="s">
        <v>47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44405</v>
      </c>
      <c r="B24" s="6" t="n">
        <v>3100</v>
      </c>
      <c r="C24" s="6" t="n">
        <v>3100</v>
      </c>
      <c r="D24" s="16" t="s">
        <v>47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44460</v>
      </c>
      <c r="B25" s="6" t="n">
        <v>-528.75</v>
      </c>
      <c r="C25" s="6" t="n">
        <v>-528.75</v>
      </c>
      <c r="D25" s="16" t="s">
        <v>59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44462</v>
      </c>
      <c r="B26" s="6" t="n">
        <v>-1119.56</v>
      </c>
      <c r="C26" s="6" t="n">
        <v>-1119.56</v>
      </c>
      <c r="D26" s="16" t="s">
        <v>58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44551</v>
      </c>
      <c r="B27" s="6" t="n">
        <v>-528.75</v>
      </c>
      <c r="C27" s="6" t="n">
        <v>-528.75</v>
      </c>
      <c r="D27" s="16" t="s">
        <v>59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44551</v>
      </c>
      <c r="B28" s="6" t="n">
        <v>500</v>
      </c>
      <c r="C28" s="6" t="n">
        <v>500</v>
      </c>
      <c r="D28" s="16" t="s">
        <v>47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44552</v>
      </c>
      <c r="B29" s="6" t="n">
        <v>-10750</v>
      </c>
      <c r="C29" s="6" t="n">
        <v>-10750</v>
      </c>
      <c r="D29" s="16" t="s">
        <v>60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44553</v>
      </c>
      <c r="B30" s="6" t="n">
        <v>-1119.56</v>
      </c>
      <c r="C30" s="6" t="n">
        <v>-1119.56</v>
      </c>
      <c r="D30" s="16" t="s">
        <v>58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44553</v>
      </c>
      <c r="B31" s="6" t="n">
        <v>1200</v>
      </c>
      <c r="C31" s="6" t="n">
        <v>1200</v>
      </c>
      <c r="D31" s="16" t="s">
        <v>47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44553</v>
      </c>
      <c r="B32" s="6" t="n">
        <v>10750</v>
      </c>
      <c r="C32" s="6" t="n">
        <v>10750</v>
      </c>
      <c r="D32" s="16" t="s">
        <v>61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44643</v>
      </c>
      <c r="B33" s="6" t="n">
        <v>-15750</v>
      </c>
      <c r="C33" s="6" t="n">
        <v>-15750</v>
      </c>
      <c r="D33" s="16" t="s">
        <v>62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44644</v>
      </c>
      <c r="B34" s="6" t="n">
        <v>-1229.72</v>
      </c>
      <c r="C34" s="6" t="n">
        <v>-1229.72</v>
      </c>
      <c r="D34" s="16" t="s">
        <v>63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44698.420833333</v>
      </c>
      <c r="B35" s="6" t="n">
        <v>-14092</v>
      </c>
      <c r="C35" s="6" t="n">
        <v>0</v>
      </c>
      <c r="D35" s="16" t="s">
        <v>64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44734</v>
      </c>
      <c r="B36" s="6" t="n">
        <v>-15750</v>
      </c>
      <c r="C36" s="6" t="n">
        <v>-15750</v>
      </c>
      <c r="D36" s="16" t="s">
        <v>62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44735</v>
      </c>
      <c r="B37" s="6" t="n">
        <v>-819.48</v>
      </c>
      <c r="C37" s="6" t="n">
        <v>-819.48</v>
      </c>
      <c r="D37" s="16" t="s">
        <v>65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44825</v>
      </c>
      <c r="B38" s="6" t="n">
        <v>-15750</v>
      </c>
      <c r="C38" s="6" t="n">
        <v>-15750</v>
      </c>
      <c r="D38" s="16" t="s">
        <v>62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44826</v>
      </c>
      <c r="B39" s="6" t="n">
        <v>-410.24</v>
      </c>
      <c r="C39" s="6" t="n">
        <v>-410.24</v>
      </c>
      <c r="D39" s="16" t="s">
        <v>66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2" t="n">
        <v>46078.429201389</v>
      </c>
      <c r="B40" s="5" t="n">
        <v>-63717.98</v>
      </c>
      <c r="C40" s="5" t="n">
        <v>-63717.98</v>
      </c>
      <c r="D40" s="14" t="s">
        <v>67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/>
      <c r="B41" s="9" t="s">
        <f>=XIRR(B2:B40,A2:A40)</f>
      </c>
      <c r="C41" s="9" t="s">
        <f>=XIRR(C2:C40,A2:A40)</f>
      </c>
      <c r="D41" s="16" t="s">
        <v>68</v>
      </c>
      <c r="E41" s="16"/>
      <c r="F41" s="16"/>
      <c r="G41" s="7"/>
      <c r="H41" s="2" t="s">
        <v>69</v>
      </c>
      <c r="I41" s="6" t="s">
        <f>=SUM(I2:I40)/365</f>
      </c>
    </row>
    <row collapsed="false" customFormat="false" customHeight="false" hidden="false" ht="12.1" outlineLevel="0" r="42">
      <c r="A42" s="13"/>
      <c r="B42" s="5" t="s">
        <f>=-SUM(B2:B40)</f>
      </c>
      <c r="C42" s="5" t="s">
        <f>=-SUM(C2:C40)</f>
      </c>
      <c r="D42" s="16" t="s">
        <v>70</v>
      </c>
      <c r="E42" s="16"/>
      <c r="F42" s="16"/>
      <c r="G42" s="7"/>
      <c r="H42" s="14" t="s">
        <v>71</v>
      </c>
      <c r="I42" s="9" t="s">
        <f>=B42/I41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44551</v>
      </c>
      <c r="B2" s="6" t="n">
        <v>40022.88</v>
      </c>
      <c r="C2" s="0" t="s">
        <v>72</v>
      </c>
    </row>
    <row collapsed="false" customFormat="false" customHeight="false" hidden="false" ht="12.1" outlineLevel="0" r="3">
      <c r="A3" s="11" t="n">
        <v>44571</v>
      </c>
      <c r="B3" s="6" t="n">
        <v>22581.36</v>
      </c>
      <c r="C3" s="0" t="s">
        <v>72</v>
      </c>
    </row>
    <row collapsed="false" customFormat="false" customHeight="false" hidden="false" ht="12.1" outlineLevel="0" r="4">
      <c r="A4" s="11" t="n">
        <v>46078</v>
      </c>
      <c r="B4" s="8" t="s">
        <f>=-Портфель!J2</f>
      </c>
      <c r="C4" s="0" t="s">
        <v>73</v>
      </c>
    </row>
    <row collapsed="false" customFormat="false" customHeight="false" hidden="false" ht="12.1" outlineLevel="0" r="5">
      <c r="A5" s="0"/>
      <c r="B5" s="10" t="s">
        <f>=XIRR(B2:B4,A2:A4)</f>
      </c>
      <c r="C5" s="0"/>
    </row>
    <row collapsed="false" customFormat="false" customHeight="false" hidden="false" ht="12.1" outlineLevel="0" r="6">
      <c r="A6" s="0"/>
      <c r="B6" s="8" t="s">
        <f>=-SUM(B2:B4)</f>
      </c>
      <c r="C6" s="0" t="s">
        <v>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75</v>
      </c>
      <c r="C1" s="0"/>
      <c r="D1" s="0"/>
      <c r="E1" s="4" t="s">
        <v>76</v>
      </c>
      <c r="F1" s="0"/>
      <c r="G1" s="0"/>
      <c r="H1" s="4" t="s">
        <v>77</v>
      </c>
      <c r="I1" s="0"/>
      <c r="J1" s="0"/>
      <c r="K1" s="4" t="s">
        <v>78</v>
      </c>
      <c r="L1" s="0"/>
      <c r="M1" s="0"/>
      <c r="N1" s="4" t="s">
        <v>79</v>
      </c>
      <c r="O1" s="0"/>
      <c r="P1" s="0"/>
      <c r="Q1" s="4" t="s">
        <v>80</v>
      </c>
      <c r="R1" s="0"/>
      <c r="S1" s="0"/>
      <c r="T1" s="4" t="s">
        <v>81</v>
      </c>
      <c r="U1" s="0"/>
      <c r="V1" s="0"/>
      <c r="W1" s="4" t="s">
        <v>82</v>
      </c>
      <c r="X1" s="0"/>
      <c r="Y1" s="0"/>
      <c r="Z1" s="4" t="s">
        <v>83</v>
      </c>
      <c r="AA1" s="0"/>
      <c r="AB1" s="0"/>
      <c r="AC1" s="4" t="s">
        <v>84</v>
      </c>
      <c r="AD1" s="0"/>
      <c r="AE1" s="0"/>
      <c r="AF1" s="4" t="s">
        <v>85</v>
      </c>
      <c r="AG1" s="0"/>
      <c r="AH1" s="0"/>
      <c r="AI1" s="4" t="s">
        <v>86</v>
      </c>
      <c r="AJ1" s="0"/>
      <c r="AK1" s="0"/>
      <c r="AL1" s="4" t="s">
        <v>87</v>
      </c>
      <c r="AM1" s="0"/>
    </row>
    <row collapsed="false" customFormat="false" customHeight="false" hidden="false" ht="12.1" outlineLevel="0" r="2">
      <c r="A2" s="11" t="n">
        <v>44222</v>
      </c>
      <c r="B2" s="6" t="n">
        <v>15243.07</v>
      </c>
      <c r="C2" s="0" t="s">
        <v>72</v>
      </c>
      <c r="D2" s="11" t="n">
        <v>44222</v>
      </c>
      <c r="E2" s="6" t="n">
        <v>10588.94</v>
      </c>
      <c r="F2" s="0" t="s">
        <v>72</v>
      </c>
      <c r="G2" s="11" t="n">
        <v>44222</v>
      </c>
      <c r="H2" s="6" t="n">
        <v>23743.68</v>
      </c>
      <c r="I2" s="0" t="s">
        <v>72</v>
      </c>
      <c r="J2" s="11" t="n">
        <v>44237</v>
      </c>
      <c r="K2" s="6" t="n">
        <v>10054.96</v>
      </c>
      <c r="L2" s="0" t="s">
        <v>72</v>
      </c>
      <c r="M2" s="11" t="n">
        <v>44237</v>
      </c>
      <c r="N2" s="6" t="n">
        <v>10612.24</v>
      </c>
      <c r="O2" s="0" t="s">
        <v>72</v>
      </c>
      <c r="P2" s="11" t="n">
        <v>44237</v>
      </c>
      <c r="Q2" s="6" t="n">
        <v>4429.07</v>
      </c>
      <c r="R2" s="0" t="s">
        <v>72</v>
      </c>
      <c r="S2" s="11" t="n">
        <v>44237</v>
      </c>
      <c r="T2" s="6" t="n">
        <v>10174.64</v>
      </c>
      <c r="U2" s="0" t="s">
        <v>72</v>
      </c>
      <c r="V2" s="11" t="n">
        <v>44237</v>
      </c>
      <c r="W2" s="6" t="n">
        <v>4810.31</v>
      </c>
      <c r="X2" s="0" t="s">
        <v>72</v>
      </c>
      <c r="Y2" s="11" t="n">
        <v>44237</v>
      </c>
      <c r="Z2" s="6" t="n">
        <v>5532.24</v>
      </c>
      <c r="AA2" s="0" t="s">
        <v>72</v>
      </c>
      <c r="AB2" s="11" t="n">
        <v>44237</v>
      </c>
      <c r="AC2" s="6" t="n">
        <v>4663.23</v>
      </c>
      <c r="AD2" s="0" t="s">
        <v>72</v>
      </c>
      <c r="AE2" s="11" t="n">
        <v>44243</v>
      </c>
      <c r="AF2" s="6" t="n">
        <v>10159.55</v>
      </c>
      <c r="AG2" s="0" t="s">
        <v>72</v>
      </c>
      <c r="AH2" s="11" t="n">
        <v>44320</v>
      </c>
      <c r="AI2" s="6" t="n">
        <v>23414.07</v>
      </c>
      <c r="AJ2" s="0" t="s">
        <v>72</v>
      </c>
      <c r="AK2" s="11" t="n">
        <v>44320</v>
      </c>
      <c r="AL2" s="6" t="n">
        <v>16943.9</v>
      </c>
      <c r="AM2" s="0" t="s">
        <v>72</v>
      </c>
    </row>
    <row collapsed="false" customFormat="false" customHeight="false" hidden="false" ht="12.1" outlineLevel="0" r="3">
      <c r="A3" s="11" t="n">
        <v>44299</v>
      </c>
      <c r="B3" s="6" t="n">
        <v>-273.1</v>
      </c>
      <c r="C3" s="0" t="s">
        <v>52</v>
      </c>
      <c r="D3" s="11" t="n">
        <v>44239</v>
      </c>
      <c r="E3" s="6" t="n">
        <v>-503.4</v>
      </c>
      <c r="F3" s="0" t="s">
        <v>48</v>
      </c>
      <c r="G3" s="11" t="n">
        <v>44369</v>
      </c>
      <c r="H3" s="6" t="n">
        <v>-321.84</v>
      </c>
      <c r="I3" s="0" t="s">
        <v>57</v>
      </c>
      <c r="J3" s="11" t="n">
        <v>44315</v>
      </c>
      <c r="K3" s="6" t="n">
        <v>-148.1</v>
      </c>
      <c r="L3" s="0" t="s">
        <v>54</v>
      </c>
      <c r="M3" s="11" t="n">
        <v>44322</v>
      </c>
      <c r="N3" s="6" t="n">
        <v>-333.9</v>
      </c>
      <c r="O3" s="0" t="s">
        <v>55</v>
      </c>
      <c r="P3" s="11" t="n">
        <v>44320</v>
      </c>
      <c r="Q3" s="6" t="n">
        <v>-4495.88</v>
      </c>
      <c r="R3" s="0" t="s">
        <v>88</v>
      </c>
      <c r="S3" s="11" t="n">
        <v>44306</v>
      </c>
      <c r="T3" s="6" t="n">
        <v>-252.1</v>
      </c>
      <c r="U3" s="0" t="s">
        <v>53</v>
      </c>
      <c r="V3" s="11" t="n">
        <v>44320</v>
      </c>
      <c r="W3" s="6" t="n">
        <v>-5557.44</v>
      </c>
      <c r="X3" s="0" t="s">
        <v>88</v>
      </c>
      <c r="Y3" s="11" t="n">
        <v>44333</v>
      </c>
      <c r="Z3" s="6" t="n">
        <v>-5540.15</v>
      </c>
      <c r="AA3" s="0" t="s">
        <v>88</v>
      </c>
      <c r="AB3" s="11" t="n">
        <v>44350</v>
      </c>
      <c r="AC3" s="6" t="n">
        <v>3902.2</v>
      </c>
      <c r="AD3" s="0" t="s">
        <v>72</v>
      </c>
      <c r="AE3" s="11" t="n">
        <v>44369</v>
      </c>
      <c r="AF3" s="6" t="n">
        <v>-211.1</v>
      </c>
      <c r="AG3" s="0" t="s">
        <v>56</v>
      </c>
      <c r="AH3" s="11" t="n">
        <v>44334</v>
      </c>
      <c r="AI3" s="6" t="n">
        <v>20456.16</v>
      </c>
      <c r="AJ3" s="0" t="s">
        <v>72</v>
      </c>
      <c r="AK3" s="11" t="n">
        <v>44350</v>
      </c>
      <c r="AL3" s="6" t="n">
        <v>3485.42</v>
      </c>
      <c r="AM3" s="0" t="s">
        <v>72</v>
      </c>
    </row>
    <row collapsed="false" customFormat="false" customHeight="false" hidden="false" ht="12.1" outlineLevel="0" r="4">
      <c r="A4" s="11" t="n">
        <v>44320</v>
      </c>
      <c r="B4" s="6" t="n">
        <v>-15015.06</v>
      </c>
      <c r="C4" s="0" t="s">
        <v>88</v>
      </c>
      <c r="D4" s="11" t="n">
        <v>44239</v>
      </c>
      <c r="E4" s="6" t="n">
        <v>-10000</v>
      </c>
      <c r="F4" s="0" t="s">
        <v>49</v>
      </c>
      <c r="G4" s="11" t="n">
        <v>44371</v>
      </c>
      <c r="H4" s="6" t="n">
        <v>-22998.92</v>
      </c>
      <c r="I4" s="0" t="s">
        <v>88</v>
      </c>
      <c r="J4" s="11" t="n">
        <v>44320</v>
      </c>
      <c r="K4" s="6" t="n">
        <v>-10015.35</v>
      </c>
      <c r="L4" s="0" t="s">
        <v>88</v>
      </c>
      <c r="M4" s="11" t="n">
        <v>44334</v>
      </c>
      <c r="N4" s="6" t="n">
        <v>-10173.04</v>
      </c>
      <c r="O4" s="0" t="s">
        <v>88</v>
      </c>
      <c r="P4" s="0"/>
      <c r="Q4" s="10" t="s">
        <f>=XIRR(Q2:Q3,P2:P3)</f>
      </c>
      <c r="R4" s="0"/>
      <c r="S4" s="11" t="n">
        <v>44334</v>
      </c>
      <c r="T4" s="6" t="n">
        <v>-9687</v>
      </c>
      <c r="U4" s="0" t="s">
        <v>88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44425</v>
      </c>
      <c r="AC4" s="6" t="n">
        <v>3136.29</v>
      </c>
      <c r="AD4" s="0" t="s">
        <v>72</v>
      </c>
      <c r="AE4" s="11" t="n">
        <v>44371</v>
      </c>
      <c r="AF4" s="6" t="n">
        <v>9990.23</v>
      </c>
      <c r="AG4" s="0" t="s">
        <v>72</v>
      </c>
      <c r="AH4" s="11" t="n">
        <v>44371</v>
      </c>
      <c r="AI4" s="6" t="n">
        <v>-1119.56</v>
      </c>
      <c r="AJ4" s="0" t="s">
        <v>58</v>
      </c>
      <c r="AK4" s="11" t="n">
        <v>44365</v>
      </c>
      <c r="AL4" s="6" t="n">
        <v>912.04</v>
      </c>
      <c r="AM4" s="0" t="s">
        <v>72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0"/>
      <c r="E5" s="10" t="s">
        <f>=XIRR(E2:E4,D2:D4)</f>
      </c>
      <c r="F5" s="0"/>
      <c r="G5" s="0"/>
      <c r="H5" s="10" t="s">
        <f>=XIRR(H2:H4,G2:G4)</f>
      </c>
      <c r="I5" s="0"/>
      <c r="J5" s="0"/>
      <c r="K5" s="10" t="s">
        <f>=XIRR(K2:K4,J2:J4)</f>
      </c>
      <c r="L5" s="0"/>
      <c r="M5" s="0"/>
      <c r="N5" s="10" t="s">
        <f>=XIRR(N2:N4,M2:M4)</f>
      </c>
      <c r="O5" s="0"/>
      <c r="P5" s="0"/>
      <c r="Q5" s="8" t="s">
        <f>=-SUM(Q2:Q3)</f>
      </c>
      <c r="R5" s="0" t="s">
        <v>74</v>
      </c>
      <c r="S5" s="0"/>
      <c r="T5" s="10" t="s">
        <f>=XIRR(T2:T4,S2:S4)</f>
      </c>
      <c r="U5" s="0"/>
      <c r="V5" s="0"/>
      <c r="W5" s="8" t="s">
        <f>=-SUM(W2:W3)</f>
      </c>
      <c r="X5" s="0" t="s">
        <v>74</v>
      </c>
      <c r="Y5" s="0"/>
      <c r="Z5" s="8" t="s">
        <f>=-SUM(Z2:Z3)</f>
      </c>
      <c r="AA5" s="0" t="s">
        <v>74</v>
      </c>
      <c r="AB5" s="11" t="n">
        <v>44551</v>
      </c>
      <c r="AC5" s="6" t="n">
        <v>-8455.64</v>
      </c>
      <c r="AD5" s="0" t="s">
        <v>88</v>
      </c>
      <c r="AE5" s="11" t="n">
        <v>44378</v>
      </c>
      <c r="AF5" s="6" t="n">
        <v>4001.57</v>
      </c>
      <c r="AG5" s="0" t="s">
        <v>72</v>
      </c>
      <c r="AH5" s="11" t="n">
        <v>44462</v>
      </c>
      <c r="AI5" s="6" t="n">
        <v>-1119.56</v>
      </c>
      <c r="AJ5" s="0" t="s">
        <v>58</v>
      </c>
      <c r="AK5" s="11" t="n">
        <v>44370</v>
      </c>
      <c r="AL5" s="6" t="n">
        <v>911.22</v>
      </c>
      <c r="AM5" s="0" t="s">
        <v>72</v>
      </c>
    </row>
    <row collapsed="false" customFormat="false" customHeight="false" hidden="false" ht="12.1" outlineLevel="0" r="6">
      <c r="A6" s="0"/>
      <c r="B6" s="8" t="s">
        <f>=-SUM(B2:B4)</f>
      </c>
      <c r="C6" s="0" t="s">
        <v>74</v>
      </c>
      <c r="D6" s="0"/>
      <c r="E6" s="8" t="s">
        <f>=-SUM(E2:E4)</f>
      </c>
      <c r="F6" s="0" t="s">
        <v>74</v>
      </c>
      <c r="G6" s="0"/>
      <c r="H6" s="8" t="s">
        <f>=-SUM(H2:H4)</f>
      </c>
      <c r="I6" s="0" t="s">
        <v>74</v>
      </c>
      <c r="J6" s="0"/>
      <c r="K6" s="8" t="s">
        <f>=-SUM(K2:K4)</f>
      </c>
      <c r="L6" s="0" t="s">
        <v>74</v>
      </c>
      <c r="M6" s="0"/>
      <c r="N6" s="8" t="s">
        <f>=-SUM(N2:N4)</f>
      </c>
      <c r="O6" s="0" t="s">
        <v>74</v>
      </c>
      <c r="P6" s="0"/>
      <c r="Q6" s="0"/>
      <c r="R6" s="0"/>
      <c r="S6" s="0"/>
      <c r="T6" s="8" t="s">
        <f>=-SUM(T2:T4)</f>
      </c>
      <c r="U6" s="0" t="s">
        <v>74</v>
      </c>
      <c r="V6" s="0"/>
      <c r="W6" s="0"/>
      <c r="X6" s="0"/>
      <c r="Y6" s="0"/>
      <c r="Z6" s="0"/>
      <c r="AA6" s="0"/>
      <c r="AB6" s="0"/>
      <c r="AC6" s="10" t="s">
        <f>=XIRR(AC2:AC5,AB2:AB5)</f>
      </c>
      <c r="AD6" s="0"/>
      <c r="AE6" s="11" t="n">
        <v>44405</v>
      </c>
      <c r="AF6" s="6" t="n">
        <v>1003.1</v>
      </c>
      <c r="AG6" s="0" t="s">
        <v>72</v>
      </c>
      <c r="AH6" s="11" t="n">
        <v>44553</v>
      </c>
      <c r="AI6" s="6" t="n">
        <v>-1119.56</v>
      </c>
      <c r="AJ6" s="0" t="s">
        <v>58</v>
      </c>
      <c r="AK6" s="11" t="n">
        <v>44371</v>
      </c>
      <c r="AL6" s="6" t="n">
        <v>9183</v>
      </c>
      <c r="AM6" s="0" t="s">
        <v>72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8" t="s">
        <f>=-SUM(AC2:AC5)</f>
      </c>
      <c r="AD7" s="0" t="s">
        <v>74</v>
      </c>
      <c r="AE7" s="11" t="n">
        <v>44460</v>
      </c>
      <c r="AF7" s="6" t="n">
        <v>-528.75</v>
      </c>
      <c r="AG7" s="0" t="s">
        <v>59</v>
      </c>
      <c r="AH7" s="11" t="n">
        <v>44552</v>
      </c>
      <c r="AI7" s="6" t="n">
        <v>-10750</v>
      </c>
      <c r="AJ7" s="0" t="s">
        <v>60</v>
      </c>
      <c r="AK7" s="11" t="n">
        <v>44372</v>
      </c>
      <c r="AL7" s="6" t="n">
        <v>986.73</v>
      </c>
      <c r="AM7" s="0" t="s">
        <v>72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11" t="n">
        <v>44551</v>
      </c>
      <c r="AF8" s="6" t="n">
        <v>-528.75</v>
      </c>
      <c r="AG8" s="0" t="s">
        <v>59</v>
      </c>
      <c r="AH8" s="11" t="n">
        <v>44552</v>
      </c>
      <c r="AI8" s="6" t="n">
        <v>7160.94</v>
      </c>
      <c r="AJ8" s="0" t="s">
        <v>72</v>
      </c>
      <c r="AK8" s="11" t="n">
        <v>44551</v>
      </c>
      <c r="AL8" s="6" t="n">
        <v>-32738.98</v>
      </c>
      <c r="AM8" s="0" t="s">
        <v>88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11" t="n">
        <v>44550</v>
      </c>
      <c r="AF9" s="6" t="n">
        <v>-23480.45</v>
      </c>
      <c r="AG9" s="0" t="s">
        <v>88</v>
      </c>
      <c r="AH9" s="11" t="n">
        <v>44559</v>
      </c>
      <c r="AI9" s="6" t="n">
        <v>7305.08</v>
      </c>
      <c r="AJ9" s="0" t="s">
        <v>72</v>
      </c>
      <c r="AK9" s="0"/>
      <c r="AL9" s="10" t="s">
        <f>=XIRR(AL2:AL8,AK2:AK8)</f>
      </c>
      <c r="AM9" s="0"/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10" t="s">
        <f>=XIRR(AF2:AF9,AE2:AE9)</f>
      </c>
      <c r="AG10" s="0"/>
      <c r="AH10" s="11" t="n">
        <v>44644</v>
      </c>
      <c r="AI10" s="6" t="n">
        <v>-1229.72</v>
      </c>
      <c r="AJ10" s="0" t="s">
        <v>63</v>
      </c>
      <c r="AK10" s="0"/>
      <c r="AL10" s="8" t="s">
        <f>=-SUM(AL2:AL8)</f>
      </c>
      <c r="AM10" s="0" t="s">
        <v>74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8" t="s">
        <f>=-SUM(AF2:AF9)</f>
      </c>
      <c r="AG11" s="0" t="s">
        <v>74</v>
      </c>
      <c r="AH11" s="11" t="n">
        <v>44643</v>
      </c>
      <c r="AI11" s="6" t="n">
        <v>-15750</v>
      </c>
      <c r="AJ11" s="0" t="s">
        <v>62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44735</v>
      </c>
      <c r="AI12" s="6" t="n">
        <v>-819.48</v>
      </c>
      <c r="AJ12" s="0" t="s">
        <v>65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44734</v>
      </c>
      <c r="AI13" s="6" t="n">
        <v>-15750</v>
      </c>
      <c r="AJ13" s="0" t="s">
        <v>62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44826</v>
      </c>
      <c r="AI14" s="6" t="n">
        <v>-410.24</v>
      </c>
      <c r="AJ14" s="0" t="s">
        <v>66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44825</v>
      </c>
      <c r="AI15" s="6" t="n">
        <v>-15750</v>
      </c>
      <c r="AJ15" s="0" t="s">
        <v>62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10" t="s">
        <f>=XIRR(AI2:AI15,AH2:AH15)</f>
      </c>
      <c r="AJ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8" t="s">
        <f>=-SUM(AI2:AI15)</f>
      </c>
      <c r="AJ17" s="0" t="s">
        <v>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89</v>
      </c>
      <c r="C1" s="0"/>
    </row>
    <row collapsed="false" customFormat="false" customHeight="false" hidden="false" ht="12.1" outlineLevel="0" r="2">
      <c r="A2" s="11" t="n">
        <v>44551</v>
      </c>
      <c r="B2" s="6" t="n">
        <v>529</v>
      </c>
      <c r="C2" s="6" t="n">
        <v>40022.88</v>
      </c>
    </row>
    <row collapsed="false" customFormat="false" customHeight="false" hidden="false" ht="12.1" outlineLevel="0" r="3">
      <c r="A3" s="11" t="n">
        <v>44571</v>
      </c>
      <c r="B3" s="6" t="n">
        <v>292</v>
      </c>
      <c r="C3" s="6" t="n">
        <v>22581.36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</row>
    <row collapsed="false" customFormat="false" customHeight="false" hidden="false" ht="12.1" outlineLevel="0" r="5">
      <c r="A5" s="0"/>
      <c r="B5" s="6" t="n">
        <v>77.51496739</v>
      </c>
      <c r="C5" s="0" t="s">
        <v>90</v>
      </c>
    </row>
    <row collapsed="false" customFormat="false" customHeight="false" hidden="false" ht="12.1" outlineLevel="0" r="6">
      <c r="A6" s="0"/>
      <c r="B6" s="6" t="n">
        <v>821</v>
      </c>
      <c r="C6" s="0" t="s">
        <v>91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92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93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94</v>
      </c>
      <c r="L1" s="18" t="s">
        <v>95</v>
      </c>
      <c r="M1" s="18" t="s">
        <v>19</v>
      </c>
      <c r="N1" s="18" t="s">
        <v>96</v>
      </c>
    </row>
    <row collapsed="false" customFormat="false" customHeight="false" hidden="false" ht="12.1" outlineLevel="0" r="2">
      <c r="A2" s="21" t="n">
        <v>44222</v>
      </c>
      <c r="B2" s="22" t="s">
        <v>97</v>
      </c>
      <c r="C2" s="22" t="s">
        <v>47</v>
      </c>
      <c r="D2" s="22" t="s">
        <v>97</v>
      </c>
      <c r="E2" s="22" t="s">
        <v>97</v>
      </c>
      <c r="F2" s="22" t="s">
        <v>19</v>
      </c>
      <c r="G2" s="23" t="n">
        <v>1</v>
      </c>
      <c r="H2" s="24" t="n">
        <v>50000</v>
      </c>
      <c r="I2" s="24" t="n">
        <v>50000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44222.644872685</v>
      </c>
      <c r="B3" s="16" t="s">
        <v>75</v>
      </c>
      <c r="C3" s="16" t="s">
        <v>98</v>
      </c>
      <c r="D3" s="16" t="s">
        <v>72</v>
      </c>
      <c r="E3" s="16" t="s">
        <v>99</v>
      </c>
      <c r="F3" s="16" t="s">
        <v>19</v>
      </c>
      <c r="G3" s="7" t="n">
        <v>15</v>
      </c>
      <c r="H3" s="6" t="n">
        <v>100.96</v>
      </c>
      <c r="I3" s="6" t="n">
        <v>-15144</v>
      </c>
      <c r="J3" s="6" t="n">
        <v>-51.75</v>
      </c>
      <c r="K3" s="6" t="n">
        <v>-45.43</v>
      </c>
      <c r="L3" s="6" t="n">
        <v>-1.89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44222.645648148</v>
      </c>
      <c r="B4" s="16" t="s">
        <v>76</v>
      </c>
      <c r="C4" s="16" t="s">
        <v>100</v>
      </c>
      <c r="D4" s="16" t="s">
        <v>72</v>
      </c>
      <c r="E4" s="16" t="s">
        <v>99</v>
      </c>
      <c r="F4" s="16" t="s">
        <v>19</v>
      </c>
      <c r="G4" s="7" t="n">
        <v>10</v>
      </c>
      <c r="H4" s="6" t="n">
        <v>100.3</v>
      </c>
      <c r="I4" s="6" t="n">
        <v>-10030</v>
      </c>
      <c r="J4" s="6" t="n">
        <v>-527.6</v>
      </c>
      <c r="K4" s="6" t="n">
        <v>-30.09</v>
      </c>
      <c r="L4" s="6" t="n">
        <v>-1.25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44222.649814815</v>
      </c>
      <c r="B5" s="16" t="s">
        <v>77</v>
      </c>
      <c r="C5" s="16" t="s">
        <v>101</v>
      </c>
      <c r="D5" s="16" t="s">
        <v>72</v>
      </c>
      <c r="E5" s="16" t="s">
        <v>99</v>
      </c>
      <c r="F5" s="16" t="s">
        <v>19</v>
      </c>
      <c r="G5" s="7" t="n">
        <v>23</v>
      </c>
      <c r="H5" s="6" t="n">
        <v>102.27782608696</v>
      </c>
      <c r="I5" s="6" t="n">
        <v>-23523.9</v>
      </c>
      <c r="J5" s="6" t="n">
        <v>-146.28</v>
      </c>
      <c r="K5" s="6" t="n">
        <v>-70.57</v>
      </c>
      <c r="L5" s="6" t="n">
        <v>-2.93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44236</v>
      </c>
      <c r="B6" s="22" t="s">
        <v>97</v>
      </c>
      <c r="C6" s="22" t="s">
        <v>47</v>
      </c>
      <c r="D6" s="22" t="s">
        <v>97</v>
      </c>
      <c r="E6" s="22" t="s">
        <v>97</v>
      </c>
      <c r="F6" s="22" t="s">
        <v>19</v>
      </c>
      <c r="G6" s="23" t="n">
        <v>1</v>
      </c>
      <c r="H6" s="24" t="n">
        <v>50000</v>
      </c>
      <c r="I6" s="24" t="n">
        <v>50000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</row>
    <row collapsed="false" customFormat="false" customHeight="false" hidden="false" ht="12.1" outlineLevel="0" r="7">
      <c r="A7" s="20" t="n">
        <v>44237.416331019</v>
      </c>
      <c r="B7" s="16" t="s">
        <v>78</v>
      </c>
      <c r="C7" s="16" t="s">
        <v>102</v>
      </c>
      <c r="D7" s="16" t="s">
        <v>72</v>
      </c>
      <c r="E7" s="16" t="s">
        <v>99</v>
      </c>
      <c r="F7" s="16" t="s">
        <v>19</v>
      </c>
      <c r="G7" s="7" t="n">
        <v>10</v>
      </c>
      <c r="H7" s="6" t="n">
        <v>100.2</v>
      </c>
      <c r="I7" s="6" t="n">
        <v>-10020</v>
      </c>
      <c r="J7" s="6" t="n">
        <v>-27.7</v>
      </c>
      <c r="K7" s="6" t="n">
        <v>-6.01</v>
      </c>
      <c r="L7" s="6" t="n">
        <v>-1.25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44237.41650463</v>
      </c>
      <c r="B8" s="16" t="s">
        <v>79</v>
      </c>
      <c r="C8" s="16" t="s">
        <v>103</v>
      </c>
      <c r="D8" s="16" t="s">
        <v>72</v>
      </c>
      <c r="E8" s="16" t="s">
        <v>99</v>
      </c>
      <c r="F8" s="16" t="s">
        <v>19</v>
      </c>
      <c r="G8" s="7" t="n">
        <v>10</v>
      </c>
      <c r="H8" s="6" t="n">
        <v>103.98</v>
      </c>
      <c r="I8" s="6" t="n">
        <v>-10398</v>
      </c>
      <c r="J8" s="6" t="n">
        <v>-206.7</v>
      </c>
      <c r="K8" s="6" t="n">
        <v>-6.24</v>
      </c>
      <c r="L8" s="6" t="n">
        <v>-1.3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44237.416539352</v>
      </c>
      <c r="B9" s="16" t="s">
        <v>80</v>
      </c>
      <c r="C9" s="16" t="s">
        <v>104</v>
      </c>
      <c r="D9" s="16" t="s">
        <v>72</v>
      </c>
      <c r="E9" s="16" t="s">
        <v>17</v>
      </c>
      <c r="F9" s="16" t="s">
        <v>19</v>
      </c>
      <c r="G9" s="7" t="n">
        <v>2</v>
      </c>
      <c r="H9" s="6" t="n">
        <v>2213</v>
      </c>
      <c r="I9" s="6" t="n">
        <v>-4426</v>
      </c>
      <c r="J9" s="6" t="n">
        <v>0</v>
      </c>
      <c r="K9" s="6" t="n">
        <v>-2.66</v>
      </c>
      <c r="L9" s="6" t="n">
        <v>-0.41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44237.4165625</v>
      </c>
      <c r="B10" s="16" t="s">
        <v>81</v>
      </c>
      <c r="C10" s="16" t="s">
        <v>105</v>
      </c>
      <c r="D10" s="16" t="s">
        <v>72</v>
      </c>
      <c r="E10" s="16" t="s">
        <v>99</v>
      </c>
      <c r="F10" s="16" t="s">
        <v>19</v>
      </c>
      <c r="G10" s="7" t="n">
        <v>10</v>
      </c>
      <c r="H10" s="6" t="n">
        <v>99.9</v>
      </c>
      <c r="I10" s="6" t="n">
        <v>-9990</v>
      </c>
      <c r="J10" s="6" t="n">
        <v>-177.4</v>
      </c>
      <c r="K10" s="6" t="n">
        <v>-5.99</v>
      </c>
      <c r="L10" s="6" t="n">
        <v>-1.25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44237.417048611</v>
      </c>
      <c r="B11" s="16" t="s">
        <v>82</v>
      </c>
      <c r="C11" s="16" t="s">
        <v>106</v>
      </c>
      <c r="D11" s="16" t="s">
        <v>72</v>
      </c>
      <c r="E11" s="16" t="s">
        <v>17</v>
      </c>
      <c r="F11" s="16" t="s">
        <v>19</v>
      </c>
      <c r="G11" s="7" t="n">
        <v>19</v>
      </c>
      <c r="H11" s="6" t="n">
        <v>253</v>
      </c>
      <c r="I11" s="6" t="n">
        <v>-4807</v>
      </c>
      <c r="J11" s="6" t="n">
        <v>0</v>
      </c>
      <c r="K11" s="6" t="n">
        <v>-2.88</v>
      </c>
      <c r="L11" s="6" t="n">
        <v>-0.43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44237.417337963</v>
      </c>
      <c r="B12" s="16" t="s">
        <v>83</v>
      </c>
      <c r="C12" s="16" t="s">
        <v>107</v>
      </c>
      <c r="D12" s="16" t="s">
        <v>72</v>
      </c>
      <c r="E12" s="16" t="s">
        <v>17</v>
      </c>
      <c r="F12" s="16" t="s">
        <v>19</v>
      </c>
      <c r="G12" s="7" t="n">
        <v>6</v>
      </c>
      <c r="H12" s="6" t="n">
        <v>921.4</v>
      </c>
      <c r="I12" s="6" t="n">
        <v>-5528.4</v>
      </c>
      <c r="J12" s="6" t="n">
        <v>0</v>
      </c>
      <c r="K12" s="6" t="n">
        <v>-3.32</v>
      </c>
      <c r="L12" s="6" t="n">
        <v>-0.52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44237.780578704</v>
      </c>
      <c r="B13" s="16" t="s">
        <v>84</v>
      </c>
      <c r="C13" s="16" t="s">
        <v>108</v>
      </c>
      <c r="D13" s="16" t="s">
        <v>72</v>
      </c>
      <c r="E13" s="16" t="s">
        <v>17</v>
      </c>
      <c r="F13" s="16" t="s">
        <v>19</v>
      </c>
      <c r="G13" s="7" t="n">
        <v>1</v>
      </c>
      <c r="H13" s="6" t="n">
        <v>4660</v>
      </c>
      <c r="I13" s="6" t="n">
        <v>-4660</v>
      </c>
      <c r="J13" s="6" t="n">
        <v>0</v>
      </c>
      <c r="K13" s="6" t="n">
        <v>-2.8</v>
      </c>
      <c r="L13" s="6" t="n">
        <v>-0.43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44242</v>
      </c>
      <c r="B14" s="22" t="s">
        <v>109</v>
      </c>
      <c r="C14" s="22" t="s">
        <v>110</v>
      </c>
      <c r="D14" s="22" t="s">
        <v>109</v>
      </c>
      <c r="E14" s="22" t="s">
        <v>109</v>
      </c>
      <c r="F14" s="22" t="s">
        <v>19</v>
      </c>
      <c r="G14" s="23" t="n">
        <v>1</v>
      </c>
      <c r="H14" s="24" t="n">
        <v>578.4</v>
      </c>
      <c r="I14" s="24" t="n">
        <v>578.4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1" t="n">
        <v>44242</v>
      </c>
      <c r="B15" s="22" t="s">
        <v>111</v>
      </c>
      <c r="C15" s="22" t="s">
        <v>112</v>
      </c>
      <c r="D15" s="22" t="s">
        <v>113</v>
      </c>
      <c r="E15" s="22" t="s">
        <v>113</v>
      </c>
      <c r="F15" s="22" t="s">
        <v>19</v>
      </c>
      <c r="G15" s="23" t="n">
        <v>1</v>
      </c>
      <c r="H15" s="24" t="n">
        <v>10000</v>
      </c>
      <c r="I15" s="24" t="n">
        <v>10000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2"/>
    </row>
    <row collapsed="false" customFormat="false" customHeight="false" hidden="false" ht="12.1" outlineLevel="0" r="16">
      <c r="A16" s="20" t="n">
        <v>44243.496805556</v>
      </c>
      <c r="B16" s="16" t="s">
        <v>85</v>
      </c>
      <c r="C16" s="16" t="s">
        <v>114</v>
      </c>
      <c r="D16" s="16" t="s">
        <v>72</v>
      </c>
      <c r="E16" s="16" t="s">
        <v>99</v>
      </c>
      <c r="F16" s="16" t="s">
        <v>19</v>
      </c>
      <c r="G16" s="7" t="n">
        <v>10</v>
      </c>
      <c r="H16" s="6" t="n">
        <v>100</v>
      </c>
      <c r="I16" s="6" t="n">
        <v>-10000</v>
      </c>
      <c r="J16" s="6" t="n">
        <v>-152.3</v>
      </c>
      <c r="K16" s="6" t="n">
        <v>-6</v>
      </c>
      <c r="L16" s="6" t="n">
        <v>-1.25</v>
      </c>
      <c r="M16" s="6" t="s">
        <f>=I16+J16+K16+L16</f>
      </c>
      <c r="N16" s="16"/>
    </row>
    <row collapsed="false" customFormat="false" customHeight="false" hidden="false" ht="12.1" outlineLevel="0" r="17">
      <c r="A17" s="21" t="n">
        <v>44284</v>
      </c>
      <c r="B17" s="22" t="s">
        <v>97</v>
      </c>
      <c r="C17" s="22" t="s">
        <v>47</v>
      </c>
      <c r="D17" s="22" t="s">
        <v>97</v>
      </c>
      <c r="E17" s="22" t="s">
        <v>97</v>
      </c>
      <c r="F17" s="22" t="s">
        <v>19</v>
      </c>
      <c r="G17" s="23" t="n">
        <v>1</v>
      </c>
      <c r="H17" s="24" t="n">
        <v>2000</v>
      </c>
      <c r="I17" s="24" t="n">
        <v>2000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2"/>
    </row>
    <row collapsed="false" customFormat="false" customHeight="false" hidden="false" ht="12.1" outlineLevel="0" r="18">
      <c r="A18" s="21" t="n">
        <v>44302</v>
      </c>
      <c r="B18" s="22" t="s">
        <v>97</v>
      </c>
      <c r="C18" s="22" t="s">
        <v>47</v>
      </c>
      <c r="D18" s="22" t="s">
        <v>97</v>
      </c>
      <c r="E18" s="22" t="s">
        <v>97</v>
      </c>
      <c r="F18" s="22" t="s">
        <v>19</v>
      </c>
      <c r="G18" s="23" t="n">
        <v>1</v>
      </c>
      <c r="H18" s="24" t="n">
        <v>2000</v>
      </c>
      <c r="I18" s="24" t="n">
        <v>2000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</row>
    <row collapsed="false" customFormat="false" customHeight="false" hidden="false" ht="12.1" outlineLevel="0" r="19">
      <c r="A19" s="21" t="n">
        <v>44316</v>
      </c>
      <c r="B19" s="22" t="s">
        <v>97</v>
      </c>
      <c r="C19" s="22" t="s">
        <v>47</v>
      </c>
      <c r="D19" s="22" t="s">
        <v>97</v>
      </c>
      <c r="E19" s="22" t="s">
        <v>97</v>
      </c>
      <c r="F19" s="22" t="s">
        <v>19</v>
      </c>
      <c r="G19" s="23" t="n">
        <v>1</v>
      </c>
      <c r="H19" s="24" t="n">
        <v>1000</v>
      </c>
      <c r="I19" s="24" t="n">
        <v>1000</v>
      </c>
      <c r="J19" s="24" t="n">
        <v>0</v>
      </c>
      <c r="K19" s="24" t="n">
        <v>0</v>
      </c>
      <c r="L19" s="24" t="n">
        <v>0</v>
      </c>
      <c r="M19" s="6" t="s">
        <f>=I19+J19+K19+L19</f>
      </c>
      <c r="N19" s="22"/>
    </row>
    <row collapsed="false" customFormat="false" customHeight="false" hidden="false" ht="12.1" outlineLevel="0" r="20">
      <c r="A20" s="25" t="n">
        <v>44320.628425926</v>
      </c>
      <c r="B20" s="26" t="s">
        <v>78</v>
      </c>
      <c r="C20" s="26" t="s">
        <v>102</v>
      </c>
      <c r="D20" s="26" t="s">
        <v>88</v>
      </c>
      <c r="E20" s="26" t="s">
        <v>99</v>
      </c>
      <c r="F20" s="26" t="s">
        <v>19</v>
      </c>
      <c r="G20" s="27" t="n">
        <v>-10</v>
      </c>
      <c r="H20" s="28" t="n">
        <v>100.1</v>
      </c>
      <c r="I20" s="28" t="n">
        <v>10010</v>
      </c>
      <c r="J20" s="28" t="n">
        <v>12.6</v>
      </c>
      <c r="K20" s="28" t="n">
        <v>-6</v>
      </c>
      <c r="L20" s="28" t="n">
        <v>-1.25</v>
      </c>
      <c r="M20" s="6" t="s">
        <f>=I20+J20+K20+L20</f>
      </c>
      <c r="N20" s="26"/>
    </row>
    <row collapsed="false" customFormat="false" customHeight="false" hidden="false" ht="12.1" outlineLevel="0" r="21">
      <c r="A21" s="25" t="n">
        <v>44320.634710648</v>
      </c>
      <c r="B21" s="26" t="s">
        <v>75</v>
      </c>
      <c r="C21" s="26" t="s">
        <v>98</v>
      </c>
      <c r="D21" s="26" t="s">
        <v>88</v>
      </c>
      <c r="E21" s="26" t="s">
        <v>99</v>
      </c>
      <c r="F21" s="26" t="s">
        <v>19</v>
      </c>
      <c r="G21" s="27" t="n">
        <v>-15</v>
      </c>
      <c r="H21" s="28" t="n">
        <v>99.666666666667</v>
      </c>
      <c r="I21" s="28" t="n">
        <v>14950</v>
      </c>
      <c r="J21" s="28" t="n">
        <v>75.9</v>
      </c>
      <c r="K21" s="28" t="n">
        <v>-8.97</v>
      </c>
      <c r="L21" s="28" t="n">
        <v>-1.87</v>
      </c>
      <c r="M21" s="6" t="s">
        <f>=I21+J21+K21+L21</f>
      </c>
      <c r="N21" s="26"/>
    </row>
    <row collapsed="false" customFormat="false" customHeight="false" hidden="false" ht="12.1" outlineLevel="0" r="22">
      <c r="A22" s="20" t="n">
        <v>44320.636435185</v>
      </c>
      <c r="B22" s="16" t="s">
        <v>86</v>
      </c>
      <c r="C22" s="16" t="s">
        <v>115</v>
      </c>
      <c r="D22" s="16" t="s">
        <v>72</v>
      </c>
      <c r="E22" s="16" t="s">
        <v>99</v>
      </c>
      <c r="F22" s="16" t="s">
        <v>19</v>
      </c>
      <c r="G22" s="7" t="n">
        <v>23</v>
      </c>
      <c r="H22" s="6" t="n">
        <v>100.37956521739</v>
      </c>
      <c r="I22" s="6" t="n">
        <v>-23087.3</v>
      </c>
      <c r="J22" s="6" t="n">
        <v>-310.04</v>
      </c>
      <c r="K22" s="6" t="n">
        <v>-13.85</v>
      </c>
      <c r="L22" s="6" t="n">
        <v>-2.88</v>
      </c>
      <c r="M22" s="6" t="s">
        <f>=I22+J22+K22+L22</f>
      </c>
      <c r="N22" s="16"/>
    </row>
    <row collapsed="false" customFormat="false" customHeight="false" hidden="false" ht="12.1" outlineLevel="0" r="23">
      <c r="A23" s="25" t="n">
        <v>44320.637256944</v>
      </c>
      <c r="B23" s="26" t="s">
        <v>80</v>
      </c>
      <c r="C23" s="26" t="s">
        <v>104</v>
      </c>
      <c r="D23" s="26" t="s">
        <v>88</v>
      </c>
      <c r="E23" s="26" t="s">
        <v>17</v>
      </c>
      <c r="F23" s="26" t="s">
        <v>19</v>
      </c>
      <c r="G23" s="27" t="n">
        <v>-2</v>
      </c>
      <c r="H23" s="28" t="n">
        <v>2249.5</v>
      </c>
      <c r="I23" s="28" t="n">
        <v>4499</v>
      </c>
      <c r="J23" s="28" t="n">
        <v>0</v>
      </c>
      <c r="K23" s="28" t="n">
        <v>-2.7</v>
      </c>
      <c r="L23" s="28" t="n">
        <v>-0.42</v>
      </c>
      <c r="M23" s="6" t="s">
        <f>=I23+J23+K23+L23</f>
      </c>
      <c r="N23" s="26"/>
    </row>
    <row collapsed="false" customFormat="false" customHeight="false" hidden="false" ht="12.1" outlineLevel="0" r="24">
      <c r="A24" s="25" t="n">
        <v>44320.637662037</v>
      </c>
      <c r="B24" s="26" t="s">
        <v>82</v>
      </c>
      <c r="C24" s="26" t="s">
        <v>106</v>
      </c>
      <c r="D24" s="26" t="s">
        <v>88</v>
      </c>
      <c r="E24" s="26" t="s">
        <v>17</v>
      </c>
      <c r="F24" s="26" t="s">
        <v>19</v>
      </c>
      <c r="G24" s="27" t="n">
        <v>-19</v>
      </c>
      <c r="H24" s="28" t="n">
        <v>292.7</v>
      </c>
      <c r="I24" s="28" t="n">
        <v>5561.3</v>
      </c>
      <c r="J24" s="28" t="n">
        <v>0</v>
      </c>
      <c r="K24" s="28" t="n">
        <v>-3.34</v>
      </c>
      <c r="L24" s="28" t="n">
        <v>-0.52</v>
      </c>
      <c r="M24" s="6" t="s">
        <f>=I24+J24+K24+L24</f>
      </c>
      <c r="N24" s="26"/>
    </row>
    <row collapsed="false" customFormat="false" customHeight="false" hidden="false" ht="12.1" outlineLevel="0" r="25">
      <c r="A25" s="20" t="n">
        <v>44320.640925926</v>
      </c>
      <c r="B25" s="16" t="s">
        <v>87</v>
      </c>
      <c r="C25" s="16" t="s">
        <v>116</v>
      </c>
      <c r="D25" s="16" t="s">
        <v>72</v>
      </c>
      <c r="E25" s="16" t="s">
        <v>17</v>
      </c>
      <c r="F25" s="16" t="s">
        <v>19</v>
      </c>
      <c r="G25" s="7" t="n">
        <v>224</v>
      </c>
      <c r="H25" s="6" t="n">
        <v>75.59</v>
      </c>
      <c r="I25" s="6" t="n">
        <v>-16932.16</v>
      </c>
      <c r="J25" s="6" t="n">
        <v>0</v>
      </c>
      <c r="K25" s="6" t="n">
        <v>-10.16</v>
      </c>
      <c r="L25" s="6" t="n">
        <v>-1.58</v>
      </c>
      <c r="M25" s="6" t="s">
        <f>=I25+J25+K25+L25</f>
      </c>
      <c r="N25" s="16"/>
    </row>
    <row collapsed="false" customFormat="false" customHeight="false" hidden="false" ht="12.1" outlineLevel="0" r="26">
      <c r="A26" s="21" t="n">
        <v>44333</v>
      </c>
      <c r="B26" s="22" t="s">
        <v>97</v>
      </c>
      <c r="C26" s="22" t="s">
        <v>47</v>
      </c>
      <c r="D26" s="22" t="s">
        <v>97</v>
      </c>
      <c r="E26" s="22" t="s">
        <v>97</v>
      </c>
      <c r="F26" s="22" t="s">
        <v>19</v>
      </c>
      <c r="G26" s="23" t="n">
        <v>1</v>
      </c>
      <c r="H26" s="24" t="n">
        <v>1200</v>
      </c>
      <c r="I26" s="24" t="n">
        <v>1200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5" t="n">
        <v>44333.6925</v>
      </c>
      <c r="B27" s="26" t="s">
        <v>83</v>
      </c>
      <c r="C27" s="26" t="s">
        <v>107</v>
      </c>
      <c r="D27" s="26" t="s">
        <v>88</v>
      </c>
      <c r="E27" s="26" t="s">
        <v>17</v>
      </c>
      <c r="F27" s="26" t="s">
        <v>19</v>
      </c>
      <c r="G27" s="27" t="n">
        <v>-6</v>
      </c>
      <c r="H27" s="28" t="n">
        <v>924</v>
      </c>
      <c r="I27" s="28" t="n">
        <v>5544</v>
      </c>
      <c r="J27" s="28" t="n">
        <v>0</v>
      </c>
      <c r="K27" s="28" t="n">
        <v>-3.33</v>
      </c>
      <c r="L27" s="28" t="n">
        <v>-0.52</v>
      </c>
      <c r="M27" s="6" t="s">
        <f>=I27+J27+K27+L27</f>
      </c>
      <c r="N27" s="26"/>
    </row>
    <row collapsed="false" customFormat="false" customHeight="false" hidden="false" ht="12.1" outlineLevel="0" r="28">
      <c r="A28" s="25" t="n">
        <v>44334.444016204</v>
      </c>
      <c r="B28" s="26" t="s">
        <v>81</v>
      </c>
      <c r="C28" s="26" t="s">
        <v>105</v>
      </c>
      <c r="D28" s="26" t="s">
        <v>88</v>
      </c>
      <c r="E28" s="26" t="s">
        <v>99</v>
      </c>
      <c r="F28" s="26" t="s">
        <v>19</v>
      </c>
      <c r="G28" s="27" t="n">
        <v>-10</v>
      </c>
      <c r="H28" s="28" t="n">
        <v>96.459</v>
      </c>
      <c r="I28" s="28" t="n">
        <v>9645.9</v>
      </c>
      <c r="J28" s="28" t="n">
        <v>48.1</v>
      </c>
      <c r="K28" s="28" t="n">
        <v>-5.79</v>
      </c>
      <c r="L28" s="28" t="n">
        <v>-1.21</v>
      </c>
      <c r="M28" s="6" t="s">
        <f>=I28+J28+K28+L28</f>
      </c>
      <c r="N28" s="26"/>
    </row>
    <row collapsed="false" customFormat="false" customHeight="false" hidden="false" ht="12.1" outlineLevel="0" r="29">
      <c r="A29" s="25" t="n">
        <v>44334.444525463</v>
      </c>
      <c r="B29" s="26" t="s">
        <v>79</v>
      </c>
      <c r="C29" s="26" t="s">
        <v>103</v>
      </c>
      <c r="D29" s="26" t="s">
        <v>88</v>
      </c>
      <c r="E29" s="26" t="s">
        <v>99</v>
      </c>
      <c r="F29" s="26" t="s">
        <v>19</v>
      </c>
      <c r="G29" s="27" t="n">
        <v>-10</v>
      </c>
      <c r="H29" s="28" t="n">
        <v>101.53</v>
      </c>
      <c r="I29" s="28" t="n">
        <v>10153</v>
      </c>
      <c r="J29" s="28" t="n">
        <v>27.4</v>
      </c>
      <c r="K29" s="28" t="n">
        <v>-6.09</v>
      </c>
      <c r="L29" s="28" t="n">
        <v>-1.27</v>
      </c>
      <c r="M29" s="6" t="s">
        <f>=I29+J29+K29+L29</f>
      </c>
      <c r="N29" s="26"/>
    </row>
    <row collapsed="false" customFormat="false" customHeight="false" hidden="false" ht="12.1" outlineLevel="0" r="30">
      <c r="A30" s="20" t="n">
        <v>44334.461145833</v>
      </c>
      <c r="B30" s="16" t="s">
        <v>86</v>
      </c>
      <c r="C30" s="16" t="s">
        <v>115</v>
      </c>
      <c r="D30" s="16" t="s">
        <v>72</v>
      </c>
      <c r="E30" s="16" t="s">
        <v>99</v>
      </c>
      <c r="F30" s="16" t="s">
        <v>19</v>
      </c>
      <c r="G30" s="7" t="n">
        <v>20</v>
      </c>
      <c r="H30" s="6" t="n">
        <v>100.4</v>
      </c>
      <c r="I30" s="6" t="n">
        <v>-20080</v>
      </c>
      <c r="J30" s="6" t="n">
        <v>-361.6</v>
      </c>
      <c r="K30" s="6" t="n">
        <v>-12.05</v>
      </c>
      <c r="L30" s="6" t="n">
        <v>-2.51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44349</v>
      </c>
      <c r="B31" s="22" t="s">
        <v>97</v>
      </c>
      <c r="C31" s="22" t="s">
        <v>47</v>
      </c>
      <c r="D31" s="22" t="s">
        <v>97</v>
      </c>
      <c r="E31" s="22" t="s">
        <v>97</v>
      </c>
      <c r="F31" s="22" t="s">
        <v>19</v>
      </c>
      <c r="G31" s="23" t="n">
        <v>1</v>
      </c>
      <c r="H31" s="24" t="n">
        <v>1000</v>
      </c>
      <c r="I31" s="24" t="n">
        <v>1000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0" t="n">
        <v>44350.465798611</v>
      </c>
      <c r="B32" s="16" t="s">
        <v>87</v>
      </c>
      <c r="C32" s="16" t="s">
        <v>116</v>
      </c>
      <c r="D32" s="16" t="s">
        <v>72</v>
      </c>
      <c r="E32" s="16" t="s">
        <v>17</v>
      </c>
      <c r="F32" s="16" t="s">
        <v>19</v>
      </c>
      <c r="G32" s="7" t="n">
        <v>45</v>
      </c>
      <c r="H32" s="6" t="n">
        <v>77.4</v>
      </c>
      <c r="I32" s="6" t="n">
        <v>-3483</v>
      </c>
      <c r="J32" s="6" t="n">
        <v>0</v>
      </c>
      <c r="K32" s="6" t="n">
        <v>-2.09</v>
      </c>
      <c r="L32" s="6" t="n">
        <v>-0.33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44350.582858796</v>
      </c>
      <c r="B33" s="16" t="s">
        <v>84</v>
      </c>
      <c r="C33" s="16" t="s">
        <v>108</v>
      </c>
      <c r="D33" s="16" t="s">
        <v>72</v>
      </c>
      <c r="E33" s="16" t="s">
        <v>17</v>
      </c>
      <c r="F33" s="16" t="s">
        <v>19</v>
      </c>
      <c r="G33" s="7" t="n">
        <v>1</v>
      </c>
      <c r="H33" s="6" t="n">
        <v>3899.5</v>
      </c>
      <c r="I33" s="6" t="n">
        <v>-3899.5</v>
      </c>
      <c r="J33" s="6" t="n">
        <v>0</v>
      </c>
      <c r="K33" s="6" t="n">
        <v>-2.34</v>
      </c>
      <c r="L33" s="6" t="n">
        <v>-0.36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44364</v>
      </c>
      <c r="B34" s="22" t="s">
        <v>97</v>
      </c>
      <c r="C34" s="22" t="s">
        <v>47</v>
      </c>
      <c r="D34" s="22" t="s">
        <v>97</v>
      </c>
      <c r="E34" s="22" t="s">
        <v>97</v>
      </c>
      <c r="F34" s="22" t="s">
        <v>19</v>
      </c>
      <c r="G34" s="23" t="n">
        <v>1</v>
      </c>
      <c r="H34" s="24" t="n">
        <v>1000</v>
      </c>
      <c r="I34" s="24" t="n">
        <v>1000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44365.584837963</v>
      </c>
      <c r="B35" s="16" t="s">
        <v>87</v>
      </c>
      <c r="C35" s="16" t="s">
        <v>116</v>
      </c>
      <c r="D35" s="16" t="s">
        <v>72</v>
      </c>
      <c r="E35" s="16" t="s">
        <v>17</v>
      </c>
      <c r="F35" s="16" t="s">
        <v>19</v>
      </c>
      <c r="G35" s="7" t="n">
        <v>12</v>
      </c>
      <c r="H35" s="6" t="n">
        <v>75.95</v>
      </c>
      <c r="I35" s="6" t="n">
        <v>-911.4</v>
      </c>
      <c r="J35" s="6" t="n">
        <v>0</v>
      </c>
      <c r="K35" s="6" t="n">
        <v>-0.55</v>
      </c>
      <c r="L35" s="6" t="n">
        <v>-0.09</v>
      </c>
      <c r="M35" s="6" t="s">
        <f>=I35+J35+K35+L35</f>
      </c>
      <c r="N35" s="16"/>
    </row>
    <row collapsed="false" customFormat="false" customHeight="false" hidden="false" ht="12.1" outlineLevel="0" r="36">
      <c r="A36" s="21" t="n">
        <v>44370</v>
      </c>
      <c r="B36" s="22" t="s">
        <v>97</v>
      </c>
      <c r="C36" s="22" t="s">
        <v>47</v>
      </c>
      <c r="D36" s="22" t="s">
        <v>97</v>
      </c>
      <c r="E36" s="22" t="s">
        <v>97</v>
      </c>
      <c r="F36" s="22" t="s">
        <v>19</v>
      </c>
      <c r="G36" s="23" t="n">
        <v>1</v>
      </c>
      <c r="H36" s="24" t="n">
        <v>1000</v>
      </c>
      <c r="I36" s="24" t="n">
        <v>1000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/>
    </row>
    <row collapsed="false" customFormat="false" customHeight="false" hidden="false" ht="12.1" outlineLevel="0" r="37">
      <c r="A37" s="20" t="n">
        <v>44370.744722222</v>
      </c>
      <c r="B37" s="16" t="s">
        <v>87</v>
      </c>
      <c r="C37" s="16" t="s">
        <v>116</v>
      </c>
      <c r="D37" s="16" t="s">
        <v>72</v>
      </c>
      <c r="E37" s="16" t="s">
        <v>17</v>
      </c>
      <c r="F37" s="16" t="s">
        <v>19</v>
      </c>
      <c r="G37" s="7" t="n">
        <v>12</v>
      </c>
      <c r="H37" s="6" t="n">
        <v>75.88</v>
      </c>
      <c r="I37" s="6" t="n">
        <v>-910.56</v>
      </c>
      <c r="J37" s="6" t="n">
        <v>0</v>
      </c>
      <c r="K37" s="6" t="n">
        <v>-0.55</v>
      </c>
      <c r="L37" s="6" t="n">
        <v>-0.11</v>
      </c>
      <c r="M37" s="6" t="s">
        <f>=I37+J37+K37+L37</f>
      </c>
      <c r="N37" s="16"/>
    </row>
    <row collapsed="false" customFormat="false" customHeight="false" hidden="false" ht="12.1" outlineLevel="0" r="38">
      <c r="A38" s="25" t="n">
        <v>44371.463136574</v>
      </c>
      <c r="B38" s="26" t="s">
        <v>77</v>
      </c>
      <c r="C38" s="26" t="s">
        <v>101</v>
      </c>
      <c r="D38" s="26" t="s">
        <v>88</v>
      </c>
      <c r="E38" s="26" t="s">
        <v>99</v>
      </c>
      <c r="F38" s="26" t="s">
        <v>19</v>
      </c>
      <c r="G38" s="27" t="n">
        <v>-23</v>
      </c>
      <c r="H38" s="28" t="n">
        <v>100.0147826087</v>
      </c>
      <c r="I38" s="28" t="n">
        <v>23003.4</v>
      </c>
      <c r="J38" s="28" t="n">
        <v>12.19</v>
      </c>
      <c r="K38" s="28" t="n">
        <v>-13.8</v>
      </c>
      <c r="L38" s="28" t="n">
        <v>-2.87</v>
      </c>
      <c r="M38" s="6" t="s">
        <f>=I38+J38+K38+L38</f>
      </c>
      <c r="N38" s="26"/>
    </row>
    <row collapsed="false" customFormat="false" customHeight="false" hidden="false" ht="12.1" outlineLevel="0" r="39">
      <c r="A39" s="20" t="n">
        <v>44371.466030093</v>
      </c>
      <c r="B39" s="16" t="s">
        <v>87</v>
      </c>
      <c r="C39" s="16" t="s">
        <v>116</v>
      </c>
      <c r="D39" s="16" t="s">
        <v>72</v>
      </c>
      <c r="E39" s="16" t="s">
        <v>17</v>
      </c>
      <c r="F39" s="16" t="s">
        <v>19</v>
      </c>
      <c r="G39" s="7" t="n">
        <v>121</v>
      </c>
      <c r="H39" s="6" t="n">
        <v>75.84</v>
      </c>
      <c r="I39" s="6" t="n">
        <v>-9176.64</v>
      </c>
      <c r="J39" s="6" t="n">
        <v>0</v>
      </c>
      <c r="K39" s="6" t="n">
        <v>-5.51</v>
      </c>
      <c r="L39" s="6" t="n">
        <v>-0.85</v>
      </c>
      <c r="M39" s="6" t="s">
        <f>=I39+J39+K39+L39</f>
      </c>
      <c r="N39" s="16"/>
    </row>
    <row collapsed="false" customFormat="false" customHeight="false" hidden="false" ht="12.1" outlineLevel="0" r="40">
      <c r="A40" s="20" t="n">
        <v>44371.485902778</v>
      </c>
      <c r="B40" s="16" t="s">
        <v>85</v>
      </c>
      <c r="C40" s="16" t="s">
        <v>114</v>
      </c>
      <c r="D40" s="16" t="s">
        <v>72</v>
      </c>
      <c r="E40" s="16" t="s">
        <v>99</v>
      </c>
      <c r="F40" s="16" t="s">
        <v>19</v>
      </c>
      <c r="G40" s="7" t="n">
        <v>10</v>
      </c>
      <c r="H40" s="6" t="n">
        <v>99.75</v>
      </c>
      <c r="I40" s="6" t="n">
        <v>-9975</v>
      </c>
      <c r="J40" s="6" t="n">
        <v>-8</v>
      </c>
      <c r="K40" s="6" t="n">
        <v>-5.98</v>
      </c>
      <c r="L40" s="6" t="n">
        <v>-1.25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44372</v>
      </c>
      <c r="B41" s="22" t="s">
        <v>97</v>
      </c>
      <c r="C41" s="22" t="s">
        <v>47</v>
      </c>
      <c r="D41" s="22" t="s">
        <v>97</v>
      </c>
      <c r="E41" s="22" t="s">
        <v>97</v>
      </c>
      <c r="F41" s="22" t="s">
        <v>19</v>
      </c>
      <c r="G41" s="23" t="n">
        <v>1</v>
      </c>
      <c r="H41" s="24" t="n">
        <v>1000</v>
      </c>
      <c r="I41" s="24" t="n">
        <v>1000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0" t="n">
        <v>44372.8559375</v>
      </c>
      <c r="B42" s="16" t="s">
        <v>87</v>
      </c>
      <c r="C42" s="16" t="s">
        <v>116</v>
      </c>
      <c r="D42" s="16" t="s">
        <v>72</v>
      </c>
      <c r="E42" s="16" t="s">
        <v>17</v>
      </c>
      <c r="F42" s="16" t="s">
        <v>19</v>
      </c>
      <c r="G42" s="7" t="n">
        <v>13</v>
      </c>
      <c r="H42" s="6" t="n">
        <v>75.85</v>
      </c>
      <c r="I42" s="6" t="n">
        <v>-986.05</v>
      </c>
      <c r="J42" s="6" t="n">
        <v>0</v>
      </c>
      <c r="K42" s="6" t="n">
        <v>-0.59</v>
      </c>
      <c r="L42" s="6" t="n">
        <v>-0.09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44378.672708333</v>
      </c>
      <c r="B43" s="16" t="s">
        <v>85</v>
      </c>
      <c r="C43" s="16" t="s">
        <v>114</v>
      </c>
      <c r="D43" s="16" t="s">
        <v>72</v>
      </c>
      <c r="E43" s="16" t="s">
        <v>99</v>
      </c>
      <c r="F43" s="16" t="s">
        <v>19</v>
      </c>
      <c r="G43" s="7" t="n">
        <v>4</v>
      </c>
      <c r="H43" s="6" t="n">
        <v>99.7</v>
      </c>
      <c r="I43" s="6" t="n">
        <v>-3988</v>
      </c>
      <c r="J43" s="6" t="n">
        <v>-10.68</v>
      </c>
      <c r="K43" s="6" t="n">
        <v>-2.39</v>
      </c>
      <c r="L43" s="6" t="n">
        <v>-0.5</v>
      </c>
      <c r="M43" s="6" t="s">
        <f>=I43+J43+K43+L43</f>
      </c>
      <c r="N43" s="16"/>
    </row>
    <row collapsed="false" customFormat="false" customHeight="false" hidden="false" ht="12.1" outlineLevel="0" r="44">
      <c r="A44" s="21" t="n">
        <v>44384</v>
      </c>
      <c r="B44" s="22" t="s">
        <v>97</v>
      </c>
      <c r="C44" s="22" t="s">
        <v>47</v>
      </c>
      <c r="D44" s="22" t="s">
        <v>97</v>
      </c>
      <c r="E44" s="22" t="s">
        <v>97</v>
      </c>
      <c r="F44" s="22" t="s">
        <v>19</v>
      </c>
      <c r="G44" s="23" t="n">
        <v>1</v>
      </c>
      <c r="H44" s="24" t="n">
        <v>1000</v>
      </c>
      <c r="I44" s="24" t="n">
        <v>1000</v>
      </c>
      <c r="J44" s="24" t="n">
        <v>0</v>
      </c>
      <c r="K44" s="24" t="n">
        <v>0</v>
      </c>
      <c r="L44" s="24" t="n">
        <v>0</v>
      </c>
      <c r="M44" s="6" t="s">
        <f>=I44+J44+K44+L44</f>
      </c>
      <c r="N44" s="22"/>
    </row>
    <row collapsed="false" customFormat="false" customHeight="false" hidden="false" ht="12.1" outlineLevel="0" r="45">
      <c r="A45" s="21" t="n">
        <v>44405</v>
      </c>
      <c r="B45" s="22" t="s">
        <v>97</v>
      </c>
      <c r="C45" s="22" t="s">
        <v>47</v>
      </c>
      <c r="D45" s="22" t="s">
        <v>97</v>
      </c>
      <c r="E45" s="22" t="s">
        <v>97</v>
      </c>
      <c r="F45" s="22" t="s">
        <v>19</v>
      </c>
      <c r="G45" s="23" t="n">
        <v>1</v>
      </c>
      <c r="H45" s="24" t="n">
        <v>3100</v>
      </c>
      <c r="I45" s="24" t="n">
        <v>3100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</row>
    <row collapsed="false" customFormat="false" customHeight="false" hidden="false" ht="12.1" outlineLevel="0" r="46">
      <c r="A46" s="20" t="n">
        <v>44405.758252315</v>
      </c>
      <c r="B46" s="16" t="s">
        <v>85</v>
      </c>
      <c r="C46" s="16" t="s">
        <v>114</v>
      </c>
      <c r="D46" s="16" t="s">
        <v>72</v>
      </c>
      <c r="E46" s="16" t="s">
        <v>99</v>
      </c>
      <c r="F46" s="16" t="s">
        <v>19</v>
      </c>
      <c r="G46" s="7" t="n">
        <v>1</v>
      </c>
      <c r="H46" s="6" t="n">
        <v>99.25</v>
      </c>
      <c r="I46" s="6" t="n">
        <v>-992.5</v>
      </c>
      <c r="J46" s="6" t="n">
        <v>-9.88</v>
      </c>
      <c r="K46" s="6" t="n">
        <v>-0.6</v>
      </c>
      <c r="L46" s="6" t="n">
        <v>-0.12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44425.603657407</v>
      </c>
      <c r="B47" s="16" t="s">
        <v>84</v>
      </c>
      <c r="C47" s="16" t="s">
        <v>108</v>
      </c>
      <c r="D47" s="16" t="s">
        <v>72</v>
      </c>
      <c r="E47" s="16" t="s">
        <v>17</v>
      </c>
      <c r="F47" s="16" t="s">
        <v>19</v>
      </c>
      <c r="G47" s="7" t="n">
        <v>1</v>
      </c>
      <c r="H47" s="6" t="n">
        <v>3136</v>
      </c>
      <c r="I47" s="6" t="n">
        <v>-3136</v>
      </c>
      <c r="J47" s="6" t="n">
        <v>0</v>
      </c>
      <c r="K47" s="6" t="n">
        <v>0</v>
      </c>
      <c r="L47" s="6" t="n">
        <v>-0.29</v>
      </c>
      <c r="M47" s="6" t="s">
        <f>=I47+J47+K47+L47</f>
      </c>
      <c r="N47" s="16"/>
    </row>
    <row collapsed="false" customFormat="false" customHeight="false" hidden="false" ht="12.1" outlineLevel="0" r="48">
      <c r="A48" s="25" t="n">
        <v>44550.455486111</v>
      </c>
      <c r="B48" s="26" t="s">
        <v>85</v>
      </c>
      <c r="C48" s="26" t="s">
        <v>114</v>
      </c>
      <c r="D48" s="26" t="s">
        <v>88</v>
      </c>
      <c r="E48" s="26" t="s">
        <v>99</v>
      </c>
      <c r="F48" s="26" t="s">
        <v>19</v>
      </c>
      <c r="G48" s="27" t="n">
        <v>-25</v>
      </c>
      <c r="H48" s="28" t="n">
        <v>93.99</v>
      </c>
      <c r="I48" s="28" t="n">
        <v>23497.5</v>
      </c>
      <c r="J48" s="28" t="n">
        <v>0</v>
      </c>
      <c r="K48" s="28" t="n">
        <v>-14.1</v>
      </c>
      <c r="L48" s="28" t="n">
        <v>-2.95</v>
      </c>
      <c r="M48" s="6" t="s">
        <f>=I48+J48+K48+L48</f>
      </c>
      <c r="N48" s="26"/>
    </row>
    <row collapsed="false" customFormat="false" customHeight="false" hidden="false" ht="12.1" outlineLevel="0" r="49">
      <c r="A49" s="21" t="n">
        <v>44551</v>
      </c>
      <c r="B49" s="22" t="s">
        <v>97</v>
      </c>
      <c r="C49" s="22" t="s">
        <v>47</v>
      </c>
      <c r="D49" s="22" t="s">
        <v>97</v>
      </c>
      <c r="E49" s="22" t="s">
        <v>97</v>
      </c>
      <c r="F49" s="22" t="s">
        <v>19</v>
      </c>
      <c r="G49" s="23" t="n">
        <v>1</v>
      </c>
      <c r="H49" s="24" t="n">
        <v>500</v>
      </c>
      <c r="I49" s="24" t="n">
        <v>500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2"/>
    </row>
    <row collapsed="false" customFormat="false" customHeight="false" hidden="false" ht="12.1" outlineLevel="0" r="50">
      <c r="A50" s="25" t="n">
        <v>44551.510439815</v>
      </c>
      <c r="B50" s="26" t="s">
        <v>84</v>
      </c>
      <c r="C50" s="26" t="s">
        <v>108</v>
      </c>
      <c r="D50" s="26" t="s">
        <v>88</v>
      </c>
      <c r="E50" s="26" t="s">
        <v>17</v>
      </c>
      <c r="F50" s="26" t="s">
        <v>19</v>
      </c>
      <c r="G50" s="27" t="n">
        <v>-3</v>
      </c>
      <c r="H50" s="28" t="n">
        <v>2820.5</v>
      </c>
      <c r="I50" s="28" t="n">
        <v>8461.5</v>
      </c>
      <c r="J50" s="28" t="n">
        <v>0</v>
      </c>
      <c r="K50" s="28" t="n">
        <v>-5.08</v>
      </c>
      <c r="L50" s="28" t="n">
        <v>-0.78</v>
      </c>
      <c r="M50" s="6" t="s">
        <f>=I50+J50+K50+L50</f>
      </c>
      <c r="N50" s="26"/>
    </row>
    <row collapsed="false" customFormat="false" customHeight="false" hidden="false" ht="12.1" outlineLevel="0" r="51">
      <c r="A51" s="25" t="n">
        <v>44551.510694444</v>
      </c>
      <c r="B51" s="26" t="s">
        <v>87</v>
      </c>
      <c r="C51" s="26" t="s">
        <v>116</v>
      </c>
      <c r="D51" s="26" t="s">
        <v>88</v>
      </c>
      <c r="E51" s="26" t="s">
        <v>17</v>
      </c>
      <c r="F51" s="26" t="s">
        <v>19</v>
      </c>
      <c r="G51" s="27" t="n">
        <v>-427</v>
      </c>
      <c r="H51" s="28" t="n">
        <v>76.725339578454</v>
      </c>
      <c r="I51" s="28" t="n">
        <v>32761.72</v>
      </c>
      <c r="J51" s="28" t="n">
        <v>0</v>
      </c>
      <c r="K51" s="28" t="n">
        <v>-19.65</v>
      </c>
      <c r="L51" s="28" t="n">
        <v>-3.09</v>
      </c>
      <c r="M51" s="6" t="s">
        <f>=I51+J51+K51+L51</f>
      </c>
      <c r="N51" s="26"/>
    </row>
    <row collapsed="false" customFormat="false" customHeight="false" hidden="false" ht="12.1" outlineLevel="0" r="52">
      <c r="A52" s="20" t="n">
        <v>44551.559305556</v>
      </c>
      <c r="B52" s="16" t="s">
        <v>16</v>
      </c>
      <c r="C52" s="16" t="s">
        <v>117</v>
      </c>
      <c r="D52" s="16" t="s">
        <v>72</v>
      </c>
      <c r="E52" s="16" t="s">
        <v>17</v>
      </c>
      <c r="F52" s="16" t="s">
        <v>19</v>
      </c>
      <c r="G52" s="7" t="n">
        <v>529</v>
      </c>
      <c r="H52" s="6" t="n">
        <v>75.605217391304</v>
      </c>
      <c r="I52" s="6" t="n">
        <v>-39995.16</v>
      </c>
      <c r="J52" s="6" t="n">
        <v>0</v>
      </c>
      <c r="K52" s="6" t="n">
        <v>-24</v>
      </c>
      <c r="L52" s="6" t="n">
        <v>-3.72</v>
      </c>
      <c r="M52" s="6" t="s">
        <f>=I52+J52+K52+L52</f>
      </c>
      <c r="N52" s="16"/>
    </row>
    <row collapsed="false" customFormat="false" customHeight="false" hidden="false" ht="12.1" outlineLevel="0" r="53">
      <c r="A53" s="20" t="n">
        <v>44552.663194444</v>
      </c>
      <c r="B53" s="16" t="s">
        <v>86</v>
      </c>
      <c r="C53" s="16" t="s">
        <v>115</v>
      </c>
      <c r="D53" s="16" t="s">
        <v>72</v>
      </c>
      <c r="E53" s="16" t="s">
        <v>99</v>
      </c>
      <c r="F53" s="16" t="s">
        <v>19</v>
      </c>
      <c r="G53" s="7" t="n">
        <v>10</v>
      </c>
      <c r="H53" s="6" t="n">
        <v>95.41</v>
      </c>
      <c r="I53" s="6" t="n">
        <v>-7155.76</v>
      </c>
      <c r="J53" s="6" t="n">
        <v>0</v>
      </c>
      <c r="K53" s="6" t="n">
        <v>-4.29</v>
      </c>
      <c r="L53" s="6" t="n">
        <v>-0.89</v>
      </c>
      <c r="M53" s="6" t="s">
        <f>=I53+J53+K53+L53</f>
      </c>
      <c r="N53" s="16"/>
    </row>
    <row collapsed="false" customFormat="false" customHeight="false" hidden="false" ht="12.1" outlineLevel="0" r="54">
      <c r="A54" s="21" t="n">
        <v>44553</v>
      </c>
      <c r="B54" s="22" t="s">
        <v>97</v>
      </c>
      <c r="C54" s="22" t="s">
        <v>47</v>
      </c>
      <c r="D54" s="22" t="s">
        <v>97</v>
      </c>
      <c r="E54" s="22" t="s">
        <v>97</v>
      </c>
      <c r="F54" s="22" t="s">
        <v>19</v>
      </c>
      <c r="G54" s="23" t="n">
        <v>1</v>
      </c>
      <c r="H54" s="24" t="n">
        <v>1200</v>
      </c>
      <c r="I54" s="24" t="n">
        <v>1200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2"/>
    </row>
    <row collapsed="false" customFormat="false" customHeight="false" hidden="false" ht="12.1" outlineLevel="0" r="55">
      <c r="A55" s="21" t="n">
        <v>44553</v>
      </c>
      <c r="B55" s="22" t="s">
        <v>118</v>
      </c>
      <c r="C55" s="22" t="s">
        <v>119</v>
      </c>
      <c r="D55" s="22" t="s">
        <v>113</v>
      </c>
      <c r="E55" s="22" t="s">
        <v>113</v>
      </c>
      <c r="F55" s="22" t="s">
        <v>19</v>
      </c>
      <c r="G55" s="23" t="n">
        <v>1</v>
      </c>
      <c r="H55" s="24" t="n">
        <v>10750</v>
      </c>
      <c r="I55" s="24" t="n">
        <v>10750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0" t="n">
        <v>44559.666365741</v>
      </c>
      <c r="B56" s="16" t="s">
        <v>86</v>
      </c>
      <c r="C56" s="16" t="s">
        <v>115</v>
      </c>
      <c r="D56" s="16" t="s">
        <v>72</v>
      </c>
      <c r="E56" s="16" t="s">
        <v>99</v>
      </c>
      <c r="F56" s="16" t="s">
        <v>19</v>
      </c>
      <c r="G56" s="7" t="n">
        <v>10</v>
      </c>
      <c r="H56" s="6" t="n">
        <v>97.1</v>
      </c>
      <c r="I56" s="6" t="n">
        <v>-7282.5</v>
      </c>
      <c r="J56" s="6" t="n">
        <v>-17.3</v>
      </c>
      <c r="K56" s="6" t="n">
        <v>-4.37</v>
      </c>
      <c r="L56" s="6" t="n">
        <v>-0.91</v>
      </c>
      <c r="M56" s="6" t="s">
        <f>=I56+J56+K56+L56</f>
      </c>
      <c r="N56" s="16"/>
    </row>
    <row collapsed="false" customFormat="false" customHeight="false" hidden="false" ht="12.1" outlineLevel="0" r="57">
      <c r="A57" s="20" t="n">
        <v>44571.478553241</v>
      </c>
      <c r="B57" s="16" t="s">
        <v>16</v>
      </c>
      <c r="C57" s="16" t="s">
        <v>117</v>
      </c>
      <c r="D57" s="16" t="s">
        <v>72</v>
      </c>
      <c r="E57" s="16" t="s">
        <v>17</v>
      </c>
      <c r="F57" s="16" t="s">
        <v>19</v>
      </c>
      <c r="G57" s="7" t="n">
        <v>292</v>
      </c>
      <c r="H57" s="6" t="n">
        <v>77.279897260274</v>
      </c>
      <c r="I57" s="6" t="n">
        <v>-22565.73</v>
      </c>
      <c r="J57" s="6" t="n">
        <v>0</v>
      </c>
      <c r="K57" s="6" t="n">
        <v>-13.54</v>
      </c>
      <c r="L57" s="6" t="n">
        <v>-2.09</v>
      </c>
      <c r="M57" s="6" t="s">
        <f>=I57+J57+K57+L57</f>
      </c>
      <c r="N57" s="16"/>
    </row>
    <row collapsed="false" customFormat="false" customHeight="false" hidden="false" ht="12.1" outlineLevel="0"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 t="s">
        <v>120</v>
      </c>
      <c r="M58" s="5" t="s">
        <f>=SUM(M2:M57)</f>
      </c>
      <c r="N58" s="4"/>
    </row>
  </sheetData>
  <autoFilter ref="A1:N5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0" t="s">
        <v>39</v>
      </c>
      <c r="B1" s="30" t="s">
        <v>121</v>
      </c>
      <c r="C1" s="30" t="s">
        <v>0</v>
      </c>
      <c r="D1" s="30" t="s">
        <v>2</v>
      </c>
      <c r="E1" s="30" t="s">
        <v>6</v>
      </c>
      <c r="F1" s="30" t="s">
        <v>122</v>
      </c>
      <c r="G1" s="30" t="s">
        <v>123</v>
      </c>
      <c r="H1" s="30" t="s">
        <v>124</v>
      </c>
      <c r="I1" s="30" t="s">
        <v>125</v>
      </c>
      <c r="J1" s="30" t="s">
        <v>126</v>
      </c>
    </row>
    <row collapsed="false" customFormat="false" customHeight="false" hidden="false" ht="12.1" outlineLevel="0" r="2">
      <c r="A2" s="29" t="n">
        <v>44238</v>
      </c>
      <c r="B2" s="16" t="s">
        <v>127</v>
      </c>
      <c r="C2" s="16" t="s">
        <v>76</v>
      </c>
      <c r="D2" s="16" t="s">
        <v>128</v>
      </c>
      <c r="E2" s="6" t="n">
        <v>1000</v>
      </c>
      <c r="F2" s="7" t="n">
        <v>10</v>
      </c>
      <c r="G2" s="6" t="n">
        <v>57.84</v>
      </c>
      <c r="H2" s="6" t="n">
        <v>75</v>
      </c>
      <c r="I2" s="6" t="n">
        <v>578.4</v>
      </c>
      <c r="J2" s="6" t="n">
        <v>503.4</v>
      </c>
    </row>
    <row collapsed="false" customFormat="false" customHeight="false" hidden="false" ht="12.1" outlineLevel="0" r="3">
      <c r="A3" s="29" t="n">
        <v>44298</v>
      </c>
      <c r="B3" s="16" t="s">
        <v>127</v>
      </c>
      <c r="C3" s="16" t="s">
        <v>75</v>
      </c>
      <c r="D3" s="16" t="s">
        <v>129</v>
      </c>
      <c r="E3" s="6" t="n">
        <v>1000</v>
      </c>
      <c r="F3" s="7" t="n">
        <v>15</v>
      </c>
      <c r="G3" s="6" t="n">
        <v>20.94</v>
      </c>
      <c r="H3" s="6" t="n">
        <v>41</v>
      </c>
      <c r="I3" s="6" t="n">
        <v>314.1</v>
      </c>
      <c r="J3" s="6" t="n">
        <v>273.1</v>
      </c>
    </row>
    <row collapsed="false" customFormat="false" customHeight="false" hidden="false" ht="12.1" outlineLevel="0" r="4">
      <c r="A4" s="29" t="n">
        <v>44305</v>
      </c>
      <c r="B4" s="16" t="s">
        <v>127</v>
      </c>
      <c r="C4" s="16" t="s">
        <v>81</v>
      </c>
      <c r="D4" s="16" t="s">
        <v>130</v>
      </c>
      <c r="E4" s="6" t="n">
        <v>1000</v>
      </c>
      <c r="F4" s="7" t="n">
        <v>10</v>
      </c>
      <c r="G4" s="6" t="n">
        <v>29.01</v>
      </c>
      <c r="H4" s="6" t="n">
        <v>38</v>
      </c>
      <c r="I4" s="6" t="n">
        <v>290.1</v>
      </c>
      <c r="J4" s="6" t="n">
        <v>252.1</v>
      </c>
    </row>
    <row collapsed="false" customFormat="false" customHeight="false" hidden="false" ht="12.1" outlineLevel="0" r="5">
      <c r="A5" s="29" t="n">
        <v>44314</v>
      </c>
      <c r="B5" s="16" t="s">
        <v>127</v>
      </c>
      <c r="C5" s="16" t="s">
        <v>78</v>
      </c>
      <c r="D5" s="16" t="s">
        <v>131</v>
      </c>
      <c r="E5" s="6" t="n">
        <v>1000</v>
      </c>
      <c r="F5" s="7" t="n">
        <v>10</v>
      </c>
      <c r="G5" s="6" t="n">
        <v>17.01</v>
      </c>
      <c r="H5" s="6" t="n">
        <v>22</v>
      </c>
      <c r="I5" s="6" t="n">
        <v>170.1</v>
      </c>
      <c r="J5" s="6" t="n">
        <v>148.1</v>
      </c>
    </row>
    <row collapsed="false" customFormat="false" customHeight="false" hidden="false" ht="12.1" outlineLevel="0" r="6">
      <c r="A6" s="29" t="n">
        <v>44321</v>
      </c>
      <c r="B6" s="16" t="s">
        <v>127</v>
      </c>
      <c r="C6" s="16" t="s">
        <v>79</v>
      </c>
      <c r="D6" s="16" t="s">
        <v>132</v>
      </c>
      <c r="E6" s="6" t="n">
        <v>1000</v>
      </c>
      <c r="F6" s="7" t="n">
        <v>10</v>
      </c>
      <c r="G6" s="6" t="n">
        <v>38.39</v>
      </c>
      <c r="H6" s="6" t="n">
        <v>50</v>
      </c>
      <c r="I6" s="6" t="n">
        <v>383.9</v>
      </c>
      <c r="J6" s="6" t="n">
        <v>333.9</v>
      </c>
    </row>
    <row collapsed="false" customFormat="false" customHeight="false" hidden="false" ht="12.1" outlineLevel="0" r="7">
      <c r="A7" s="29" t="n">
        <v>44368</v>
      </c>
      <c r="B7" s="16" t="s">
        <v>127</v>
      </c>
      <c r="C7" s="16" t="s">
        <v>85</v>
      </c>
      <c r="D7" s="16" t="s">
        <v>133</v>
      </c>
      <c r="E7" s="6" t="n">
        <v>1000</v>
      </c>
      <c r="F7" s="7" t="n">
        <v>10</v>
      </c>
      <c r="G7" s="6" t="n">
        <v>24.31</v>
      </c>
      <c r="H7" s="6" t="n">
        <v>32</v>
      </c>
      <c r="I7" s="6" t="n">
        <v>243.1</v>
      </c>
      <c r="J7" s="6" t="n">
        <v>211.1</v>
      </c>
    </row>
    <row collapsed="false" customFormat="false" customHeight="false" hidden="false" ht="12.1" outlineLevel="0" r="8">
      <c r="A8" s="29" t="n">
        <v>44368</v>
      </c>
      <c r="B8" s="16" t="s">
        <v>127</v>
      </c>
      <c r="C8" s="16" t="s">
        <v>77</v>
      </c>
      <c r="D8" s="16" t="s">
        <v>134</v>
      </c>
      <c r="E8" s="6" t="n">
        <v>1000</v>
      </c>
      <c r="F8" s="7" t="n">
        <v>23</v>
      </c>
      <c r="G8" s="6" t="n">
        <v>16.08</v>
      </c>
      <c r="H8" s="6" t="n">
        <v>48</v>
      </c>
      <c r="I8" s="6" t="n">
        <v>369.84</v>
      </c>
      <c r="J8" s="6" t="n">
        <v>321.84</v>
      </c>
    </row>
    <row collapsed="false" customFormat="false" customHeight="false" hidden="false" ht="12.1" outlineLevel="0" r="9">
      <c r="A9" s="29" t="n">
        <v>44370</v>
      </c>
      <c r="B9" s="16" t="s">
        <v>127</v>
      </c>
      <c r="C9" s="16" t="s">
        <v>86</v>
      </c>
      <c r="D9" s="16" t="s">
        <v>135</v>
      </c>
      <c r="E9" s="6" t="n">
        <v>1000</v>
      </c>
      <c r="F9" s="7" t="n">
        <v>43</v>
      </c>
      <c r="G9" s="6" t="n">
        <v>29.92</v>
      </c>
      <c r="H9" s="6" t="n">
        <v>167</v>
      </c>
      <c r="I9" s="6" t="n">
        <v>1286.56</v>
      </c>
      <c r="J9" s="6" t="n">
        <v>1119.56</v>
      </c>
    </row>
    <row collapsed="false" customFormat="false" customHeight="false" hidden="false" ht="12.1" outlineLevel="0" r="10">
      <c r="A10" s="29" t="n">
        <v>44459</v>
      </c>
      <c r="B10" s="16" t="s">
        <v>127</v>
      </c>
      <c r="C10" s="16" t="s">
        <v>85</v>
      </c>
      <c r="D10" s="16" t="s">
        <v>133</v>
      </c>
      <c r="E10" s="6" t="n">
        <v>1000</v>
      </c>
      <c r="F10" s="7" t="n">
        <v>25</v>
      </c>
      <c r="G10" s="6" t="n">
        <v>24.31</v>
      </c>
      <c r="H10" s="6" t="n">
        <v>79</v>
      </c>
      <c r="I10" s="6" t="n">
        <v>607.75</v>
      </c>
      <c r="J10" s="6" t="n">
        <v>528.75</v>
      </c>
    </row>
    <row collapsed="false" customFormat="false" customHeight="false" hidden="false" ht="12.1" outlineLevel="0" r="11">
      <c r="A11" s="29" t="n">
        <v>44461</v>
      </c>
      <c r="B11" s="16" t="s">
        <v>127</v>
      </c>
      <c r="C11" s="16" t="s">
        <v>86</v>
      </c>
      <c r="D11" s="16" t="s">
        <v>135</v>
      </c>
      <c r="E11" s="6" t="n">
        <v>1000</v>
      </c>
      <c r="F11" s="7" t="n">
        <v>43</v>
      </c>
      <c r="G11" s="6" t="n">
        <v>29.92</v>
      </c>
      <c r="H11" s="6" t="n">
        <v>167</v>
      </c>
      <c r="I11" s="6" t="n">
        <v>1286.56</v>
      </c>
      <c r="J11" s="6" t="n">
        <v>1119.56</v>
      </c>
    </row>
    <row collapsed="false" customFormat="false" customHeight="false" hidden="false" ht="12.1" outlineLevel="0" r="12">
      <c r="A12" s="29" t="n">
        <v>44550</v>
      </c>
      <c r="B12" s="16" t="s">
        <v>127</v>
      </c>
      <c r="C12" s="16" t="s">
        <v>85</v>
      </c>
      <c r="D12" s="16" t="s">
        <v>133</v>
      </c>
      <c r="E12" s="6" t="n">
        <v>1000</v>
      </c>
      <c r="F12" s="7" t="n">
        <v>25</v>
      </c>
      <c r="G12" s="6" t="n">
        <v>24.31</v>
      </c>
      <c r="H12" s="6" t="n">
        <v>79</v>
      </c>
      <c r="I12" s="6" t="n">
        <v>607.75</v>
      </c>
      <c r="J12" s="6" t="n">
        <v>528.75</v>
      </c>
    </row>
    <row collapsed="false" customFormat="false" customHeight="false" hidden="false" ht="12.1" outlineLevel="0" r="13">
      <c r="A13" s="29" t="n">
        <v>44552</v>
      </c>
      <c r="B13" s="16" t="s">
        <v>127</v>
      </c>
      <c r="C13" s="16" t="s">
        <v>86</v>
      </c>
      <c r="D13" s="16" t="s">
        <v>135</v>
      </c>
      <c r="E13" s="6" t="n">
        <v>1000</v>
      </c>
      <c r="F13" s="7" t="n">
        <v>43</v>
      </c>
      <c r="G13" s="6" t="n">
        <v>29.92</v>
      </c>
      <c r="H13" s="6" t="n">
        <v>167</v>
      </c>
      <c r="I13" s="6" t="n">
        <v>1286.56</v>
      </c>
      <c r="J13" s="6" t="n">
        <v>1119.56</v>
      </c>
    </row>
    <row collapsed="false" customFormat="false" customHeight="false" hidden="false" ht="12.1" outlineLevel="0" r="14">
      <c r="A14" s="29" t="n">
        <v>44643</v>
      </c>
      <c r="B14" s="16" t="s">
        <v>127</v>
      </c>
      <c r="C14" s="16" t="s">
        <v>86</v>
      </c>
      <c r="D14" s="16" t="s">
        <v>135</v>
      </c>
      <c r="E14" s="6" t="n">
        <v>750</v>
      </c>
      <c r="F14" s="7" t="n">
        <v>63</v>
      </c>
      <c r="G14" s="6" t="n">
        <v>22.44</v>
      </c>
      <c r="H14" s="6" t="n">
        <v>184</v>
      </c>
      <c r="I14" s="6" t="n">
        <v>1413.72</v>
      </c>
      <c r="J14" s="6" t="n">
        <v>1229.72</v>
      </c>
    </row>
    <row collapsed="false" customFormat="false" customHeight="false" hidden="false" ht="12.1" outlineLevel="0" r="15">
      <c r="A15" s="29" t="n">
        <v>44734</v>
      </c>
      <c r="B15" s="16" t="s">
        <v>127</v>
      </c>
      <c r="C15" s="16" t="s">
        <v>86</v>
      </c>
      <c r="D15" s="16" t="s">
        <v>135</v>
      </c>
      <c r="E15" s="6" t="n">
        <v>500</v>
      </c>
      <c r="F15" s="7" t="n">
        <v>63</v>
      </c>
      <c r="G15" s="6" t="n">
        <v>14.96</v>
      </c>
      <c r="H15" s="6" t="n">
        <v>123</v>
      </c>
      <c r="I15" s="6" t="n">
        <v>942.48</v>
      </c>
      <c r="J15" s="6" t="n">
        <v>819.48</v>
      </c>
    </row>
    <row collapsed="false" customFormat="false" customHeight="false" hidden="false" ht="12.1" outlineLevel="0" r="16">
      <c r="A16" s="29" t="n">
        <v>44825</v>
      </c>
      <c r="B16" s="16" t="s">
        <v>127</v>
      </c>
      <c r="C16" s="16" t="s">
        <v>86</v>
      </c>
      <c r="D16" s="16" t="s">
        <v>135</v>
      </c>
      <c r="E16" s="6" t="n">
        <v>250</v>
      </c>
      <c r="F16" s="7" t="n">
        <v>63</v>
      </c>
      <c r="G16" s="6" t="n">
        <v>7.48</v>
      </c>
      <c r="H16" s="6" t="n">
        <v>61</v>
      </c>
      <c r="I16" s="6" t="n">
        <v>471.24</v>
      </c>
      <c r="J16" s="6" t="n">
        <v>410.24</v>
      </c>
    </row>
    <row collapsed="false" customFormat="false" customHeight="false" hidden="false" ht="12.1" outlineLevel="0" r="17">
      <c r="A17" s="29"/>
      <c r="B17" s="16"/>
      <c r="C17" s="16"/>
      <c r="D17" s="16"/>
      <c r="E17" s="6"/>
      <c r="F17" s="7"/>
      <c r="G17" s="6"/>
      <c r="H17" s="6"/>
      <c r="I17" s="6"/>
      <c r="J17" s="6"/>
    </row>
    <row collapsed="false" customFormat="false" customHeight="false" hidden="false" ht="12.1" outlineLevel="0" r="18">
      <c r="A18" s="29" t="n">
        <v>44277</v>
      </c>
      <c r="B18" s="16" t="s">
        <v>127</v>
      </c>
      <c r="C18" s="16" t="s">
        <v>77</v>
      </c>
      <c r="D18" s="16" t="s">
        <v>134</v>
      </c>
      <c r="E18" s="6" t="n">
        <v>1000</v>
      </c>
      <c r="F18" s="7" t="n">
        <v>23</v>
      </c>
      <c r="G18" s="6" t="n">
        <v>16.08</v>
      </c>
      <c r="H18" s="6" t="n">
        <v>48</v>
      </c>
      <c r="I18" s="6" t="n">
        <v>369.84</v>
      </c>
      <c r="J18" s="6" t="n">
        <v>321.84</v>
      </c>
    </row>
    <row collapsed="false" customFormat="false" customHeight="false" hidden="false" ht="12.1" outlineLevel="0" r="19">
      <c r="A19" s="29" t="n">
        <v>44277</v>
      </c>
      <c r="B19" s="16" t="s">
        <v>127</v>
      </c>
      <c r="C19" s="16" t="s">
        <v>85</v>
      </c>
      <c r="D19" s="16" t="s">
        <v>133</v>
      </c>
      <c r="E19" s="6" t="n">
        <v>1000</v>
      </c>
      <c r="F19" s="7" t="n">
        <v>10</v>
      </c>
      <c r="G19" s="6" t="n">
        <v>24.31</v>
      </c>
      <c r="H19" s="6" t="n">
        <v>32</v>
      </c>
      <c r="I19" s="6" t="n">
        <v>243.1</v>
      </c>
      <c r="J19" s="6" t="n">
        <v>211.1</v>
      </c>
    </row>
  </sheetData>
  <autoFilter ref="A1:J1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39</v>
      </c>
      <c r="B1" s="30" t="s">
        <v>121</v>
      </c>
      <c r="C1" s="30" t="s">
        <v>0</v>
      </c>
      <c r="D1" s="30" t="s">
        <v>2</v>
      </c>
      <c r="E1" s="30" t="s">
        <v>122</v>
      </c>
      <c r="F1" s="30" t="s">
        <v>136</v>
      </c>
      <c r="G1" s="30" t="s">
        <v>137</v>
      </c>
      <c r="H1" s="30" t="s">
        <v>44</v>
      </c>
      <c r="I1" s="30" t="s">
        <v>138</v>
      </c>
      <c r="J1" s="30" t="s">
        <v>139</v>
      </c>
      <c r="K1" s="30" t="s">
        <v>140</v>
      </c>
      <c r="L1" s="30" t="s">
        <v>141</v>
      </c>
      <c r="M1" s="30" t="s">
        <v>142</v>
      </c>
      <c r="N1" s="30" t="s">
        <v>143</v>
      </c>
      <c r="O1" s="30" t="s">
        <v>144</v>
      </c>
    </row>
    <row collapsed="false" customFormat="false" customHeight="false" hidden="false" ht="12.1" outlineLevel="0" r="2">
      <c r="A2" s="31" t="n">
        <v>44551</v>
      </c>
      <c r="B2" s="16" t="s">
        <v>127</v>
      </c>
      <c r="C2" s="16" t="s">
        <v>16</v>
      </c>
      <c r="D2" s="16" t="s">
        <v>18</v>
      </c>
      <c r="E2" s="17" t="n">
        <v>529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1527</v>
      </c>
      <c r="J2" s="17" t="n">
        <v>75.657618147448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44571</v>
      </c>
      <c r="B3" s="16" t="s">
        <v>127</v>
      </c>
      <c r="C3" s="16" t="s">
        <v>16</v>
      </c>
      <c r="D3" s="16" t="s">
        <v>18</v>
      </c>
      <c r="E3" s="17" t="n">
        <v>292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1507</v>
      </c>
      <c r="J3" s="17" t="n">
        <v>77.333424657534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/>
      <c r="B4" s="16"/>
      <c r="C4" s="16"/>
      <c r="D4" s="16"/>
      <c r="E4" s="17"/>
      <c r="F4" s="7"/>
      <c r="G4" s="17"/>
      <c r="H4" s="16"/>
      <c r="I4" s="7"/>
      <c r="J4" s="17"/>
      <c r="K4" s="4" t="s">
        <v>27</v>
      </c>
      <c r="L4" s="8" t="s">
        <f>=SUBTOTAL(109,L2:L3)</f>
      </c>
      <c r="M4" s="8" t="s">
        <f>=SUBTOTAL(109,M2:M3)</f>
      </c>
      <c r="N4" s="8" t="s">
        <f>=MAX(0,M4*0.13)</f>
      </c>
    </row>
  </sheetData>
  <autoFilter ref="A1:O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145</v>
      </c>
      <c r="D1" s="30" t="s">
        <v>146</v>
      </c>
      <c r="E1" s="30" t="s">
        <v>147</v>
      </c>
      <c r="F1" s="30" t="s">
        <v>148</v>
      </c>
      <c r="G1" s="30" t="s">
        <v>122</v>
      </c>
      <c r="H1" s="30" t="s">
        <v>149</v>
      </c>
      <c r="I1" s="30" t="s">
        <v>150</v>
      </c>
      <c r="J1" s="30" t="s">
        <v>151</v>
      </c>
      <c r="K1" s="30" t="s">
        <v>152</v>
      </c>
    </row>
    <row collapsed="false" customFormat="false" customHeight="false" hidden="false" ht="12.1" outlineLevel="0" r="2">
      <c r="A2" s="16" t="s">
        <v>75</v>
      </c>
      <c r="B2" s="16" t="s">
        <v>129</v>
      </c>
      <c r="C2" s="32" t="n">
        <v>44222</v>
      </c>
      <c r="D2" s="33" t="n">
        <v>44320</v>
      </c>
      <c r="E2" s="17" t="n">
        <v>1016.2047</v>
      </c>
      <c r="F2" s="17" t="n">
        <v>1001.004</v>
      </c>
      <c r="G2" s="17" t="n">
        <v>15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77</v>
      </c>
      <c r="B3" s="16" t="s">
        <v>134</v>
      </c>
      <c r="C3" s="32" t="n">
        <v>44222</v>
      </c>
      <c r="D3" s="33" t="n">
        <v>44371</v>
      </c>
      <c r="E3" s="17" t="n">
        <v>1032.3339</v>
      </c>
      <c r="F3" s="17" t="n">
        <v>999.953</v>
      </c>
      <c r="G3" s="17" t="n">
        <v>23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78</v>
      </c>
      <c r="B4" s="16" t="s">
        <v>131</v>
      </c>
      <c r="C4" s="32" t="n">
        <v>44237</v>
      </c>
      <c r="D4" s="33" t="n">
        <v>44320</v>
      </c>
      <c r="E4" s="17" t="n">
        <v>1005.496</v>
      </c>
      <c r="F4" s="17" t="n">
        <v>1001.535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79</v>
      </c>
      <c r="B5" s="16" t="s">
        <v>132</v>
      </c>
      <c r="C5" s="32" t="n">
        <v>44237</v>
      </c>
      <c r="D5" s="33" t="n">
        <v>44334</v>
      </c>
      <c r="E5" s="17" t="n">
        <v>1061.224</v>
      </c>
      <c r="F5" s="17" t="n">
        <v>1017.304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80</v>
      </c>
      <c r="B6" s="16" t="s">
        <v>153</v>
      </c>
      <c r="C6" s="32" t="n">
        <v>44237</v>
      </c>
      <c r="D6" s="33" t="n">
        <v>44320</v>
      </c>
      <c r="E6" s="17" t="n">
        <v>2214.535</v>
      </c>
      <c r="F6" s="17" t="n">
        <v>2247.94</v>
      </c>
      <c r="G6" s="17" t="n">
        <v>2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81</v>
      </c>
      <c r="B7" s="16" t="s">
        <v>130</v>
      </c>
      <c r="C7" s="32" t="n">
        <v>44237</v>
      </c>
      <c r="D7" s="33" t="n">
        <v>44334</v>
      </c>
      <c r="E7" s="17" t="n">
        <v>1017.464</v>
      </c>
      <c r="F7" s="17" t="n">
        <v>968.7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82</v>
      </c>
      <c r="B8" s="16" t="s">
        <v>154</v>
      </c>
      <c r="C8" s="32" t="n">
        <v>44237</v>
      </c>
      <c r="D8" s="33" t="n">
        <v>44320</v>
      </c>
      <c r="E8" s="17" t="n">
        <v>253.1742</v>
      </c>
      <c r="F8" s="17" t="n">
        <v>292.4968</v>
      </c>
      <c r="G8" s="17" t="n">
        <v>19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83</v>
      </c>
      <c r="B9" s="16" t="s">
        <v>155</v>
      </c>
      <c r="C9" s="32" t="n">
        <v>44237</v>
      </c>
      <c r="D9" s="33" t="n">
        <v>44333</v>
      </c>
      <c r="E9" s="17" t="n">
        <v>922.04</v>
      </c>
      <c r="F9" s="17" t="n">
        <v>923.3583</v>
      </c>
      <c r="G9" s="17" t="n">
        <v>6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84</v>
      </c>
      <c r="B10" s="16" t="s">
        <v>156</v>
      </c>
      <c r="C10" s="32" t="n">
        <v>44237</v>
      </c>
      <c r="D10" s="33" t="n">
        <v>44551</v>
      </c>
      <c r="E10" s="17" t="n">
        <v>4663.23</v>
      </c>
      <c r="F10" s="17" t="n">
        <v>2818.5467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84</v>
      </c>
      <c r="B11" s="16" t="s">
        <v>156</v>
      </c>
      <c r="C11" s="32" t="n">
        <v>44350</v>
      </c>
      <c r="D11" s="33" t="n">
        <v>44551</v>
      </c>
      <c r="E11" s="17" t="n">
        <v>3902.2</v>
      </c>
      <c r="F11" s="17" t="n">
        <v>2818.5467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84</v>
      </c>
      <c r="B12" s="16" t="s">
        <v>156</v>
      </c>
      <c r="C12" s="32" t="n">
        <v>44425</v>
      </c>
      <c r="D12" s="33" t="n">
        <v>44551</v>
      </c>
      <c r="E12" s="17" t="n">
        <v>3136.29</v>
      </c>
      <c r="F12" s="17" t="n">
        <v>2818.5467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85</v>
      </c>
      <c r="B13" s="16" t="s">
        <v>133</v>
      </c>
      <c r="C13" s="32" t="n">
        <v>44243</v>
      </c>
      <c r="D13" s="33" t="n">
        <v>44550</v>
      </c>
      <c r="E13" s="17" t="n">
        <v>1015.955</v>
      </c>
      <c r="F13" s="17" t="n">
        <v>939.218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85</v>
      </c>
      <c r="B14" s="16" t="s">
        <v>133</v>
      </c>
      <c r="C14" s="32" t="n">
        <v>44371</v>
      </c>
      <c r="D14" s="33" t="n">
        <v>44550</v>
      </c>
      <c r="E14" s="17" t="n">
        <v>999.023</v>
      </c>
      <c r="F14" s="17" t="n">
        <v>939.218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85</v>
      </c>
      <c r="B15" s="16" t="s">
        <v>133</v>
      </c>
      <c r="C15" s="32" t="n">
        <v>44378</v>
      </c>
      <c r="D15" s="33" t="n">
        <v>44550</v>
      </c>
      <c r="E15" s="17" t="n">
        <v>1000.3925</v>
      </c>
      <c r="F15" s="17" t="n">
        <v>939.218</v>
      </c>
      <c r="G15" s="17" t="n">
        <v>4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85</v>
      </c>
      <c r="B16" s="16" t="s">
        <v>133</v>
      </c>
      <c r="C16" s="32" t="n">
        <v>44405</v>
      </c>
      <c r="D16" s="33" t="n">
        <v>44550</v>
      </c>
      <c r="E16" s="17" t="n">
        <v>1003.1</v>
      </c>
      <c r="F16" s="17" t="n">
        <v>939.218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86</v>
      </c>
      <c r="B17" s="16" t="s">
        <v>135</v>
      </c>
      <c r="C17" s="32" t="n">
        <v>44320</v>
      </c>
      <c r="D17" s="33" t="n">
        <v>44825</v>
      </c>
      <c r="E17" s="17" t="n">
        <v>1018.003</v>
      </c>
      <c r="F17" s="17" t="n">
        <v>250</v>
      </c>
      <c r="G17" s="17" t="n">
        <v>23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86</v>
      </c>
      <c r="B18" s="16" t="s">
        <v>135</v>
      </c>
      <c r="C18" s="32" t="n">
        <v>44334</v>
      </c>
      <c r="D18" s="33" t="n">
        <v>44825</v>
      </c>
      <c r="E18" s="17" t="n">
        <v>1022.808</v>
      </c>
      <c r="F18" s="17" t="n">
        <v>250</v>
      </c>
      <c r="G18" s="17" t="n">
        <v>20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86</v>
      </c>
      <c r="B19" s="16" t="s">
        <v>135</v>
      </c>
      <c r="C19" s="32" t="n">
        <v>44552</v>
      </c>
      <c r="D19" s="33" t="n">
        <v>44825</v>
      </c>
      <c r="E19" s="17" t="n">
        <v>716.094</v>
      </c>
      <c r="F19" s="17" t="n">
        <v>250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86</v>
      </c>
      <c r="B20" s="16" t="s">
        <v>135</v>
      </c>
      <c r="C20" s="32" t="n">
        <v>44559</v>
      </c>
      <c r="D20" s="33" t="n">
        <v>44825</v>
      </c>
      <c r="E20" s="17" t="n">
        <v>730.508</v>
      </c>
      <c r="F20" s="17" t="n">
        <v>250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87</v>
      </c>
      <c r="B21" s="16" t="s">
        <v>157</v>
      </c>
      <c r="C21" s="32" t="n">
        <v>44320</v>
      </c>
      <c r="D21" s="33" t="n">
        <v>44551</v>
      </c>
      <c r="E21" s="17" t="n">
        <v>75.6424</v>
      </c>
      <c r="F21" s="17" t="n">
        <v>76.6721</v>
      </c>
      <c r="G21" s="17" t="n">
        <v>224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87</v>
      </c>
      <c r="B22" s="16" t="s">
        <v>157</v>
      </c>
      <c r="C22" s="32" t="n">
        <v>44350</v>
      </c>
      <c r="D22" s="33" t="n">
        <v>44551</v>
      </c>
      <c r="E22" s="17" t="n">
        <v>77.4538</v>
      </c>
      <c r="F22" s="17" t="n">
        <v>76.6721</v>
      </c>
      <c r="G22" s="17" t="n">
        <v>45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87</v>
      </c>
      <c r="B23" s="16" t="s">
        <v>157</v>
      </c>
      <c r="C23" s="32" t="n">
        <v>44365</v>
      </c>
      <c r="D23" s="33" t="n">
        <v>44551</v>
      </c>
      <c r="E23" s="17" t="n">
        <v>76.0033</v>
      </c>
      <c r="F23" s="17" t="n">
        <v>76.6721</v>
      </c>
      <c r="G23" s="17" t="n">
        <v>12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87</v>
      </c>
      <c r="B24" s="16" t="s">
        <v>157</v>
      </c>
      <c r="C24" s="32" t="n">
        <v>44370</v>
      </c>
      <c r="D24" s="33" t="n">
        <v>44551</v>
      </c>
      <c r="E24" s="17" t="n">
        <v>75.935</v>
      </c>
      <c r="F24" s="17" t="n">
        <v>76.6721</v>
      </c>
      <c r="G24" s="17" t="n">
        <v>12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87</v>
      </c>
      <c r="B25" s="16" t="s">
        <v>157</v>
      </c>
      <c r="C25" s="32" t="n">
        <v>44371</v>
      </c>
      <c r="D25" s="33" t="n">
        <v>44551</v>
      </c>
      <c r="E25" s="17" t="n">
        <v>75.8926</v>
      </c>
      <c r="F25" s="17" t="n">
        <v>76.6721</v>
      </c>
      <c r="G25" s="17" t="n">
        <v>121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87</v>
      </c>
      <c r="B26" s="16" t="s">
        <v>157</v>
      </c>
      <c r="C26" s="32" t="n">
        <v>44372</v>
      </c>
      <c r="D26" s="33" t="n">
        <v>44551</v>
      </c>
      <c r="E26" s="17" t="n">
        <v>75.9023</v>
      </c>
      <c r="F26" s="17" t="n">
        <v>76.6721</v>
      </c>
      <c r="G26" s="17" t="n">
        <v>13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2026-02-25T10:18:04.00Z</dcterms:created>
  <dc:creator>izi-invest.ru</dc:creator>
  <cp:revision>0</cp:revision>
</cp:coreProperties>
</file>