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<sst xmlns="http://schemas.openxmlformats.org/spreadsheetml/2006/main" count="394" uniqueCount="123">
  <si>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</si>
  <si>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</si>
  <si>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</si>
  <si>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</si>
  <si>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</si>
  <si>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</si>
  <si>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</si>
  <si>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</si>
  <si>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</si>
  <si>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</si>
  <si>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</si>
  <si>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</si>
  <si>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</si>
  <si>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</si>
  <si>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</si>
  <si>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</si>
  <si>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</si>
  <si>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</si>
  <si>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</si>
  <si>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</si>
  <si>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</si>
  <si>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Сумма по акциям:</t>
  </si>
  <si>
    <t>BYN</t>
  </si>
  <si>
    <t>FXRU</t>
  </si>
  <si>
    <t>etf</t>
  </si>
  <si>
    <t>FXRU ETF</t>
  </si>
  <si>
    <t>CAD</t>
  </si>
  <si>
    <t>Сумма по фондам:</t>
  </si>
  <si>
    <t>CHF</t>
  </si>
  <si>
    <t>Рубль</t>
  </si>
  <si>
    <t>CNY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</si>
  <si>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</si>
  <si>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</si>
  <si>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</si>
  <si>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</si>
  <si>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</si>
  <si>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</si>
  <si>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</si>
  <si>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</si>
  <si>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</si>
  <si>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</si>
  <si>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</si>
  <si>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</si>
  <si>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</si>
  <si>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</si>
  <si>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</si>
  <si>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</si>
  <si>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</si>
  <si>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</si>
  <si>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</si>
  <si>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</si>
  <si>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</si>
  <si>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Дивиденд по INTC-RM - Intel 1шт. по 0.35 USD (данные из БД)</t>
  </si>
  <si>
    <t>Дивиденд по INTC-RM - Intel 1шт. по 0.37 USD (данные из БД)</t>
  </si>
  <si>
    <t>Дивиденд по INTC-RM - Intel 1шт. по 0.13 USD (данные из БД)</t>
  </si>
  <si>
    <t>Ввод FXIP ETF</t>
  </si>
  <si>
    <t>Ввод FXDE ETF</t>
  </si>
  <si>
    <t>Ввод FXCN ETF</t>
  </si>
  <si>
    <t>Ввод FXRU ETF</t>
  </si>
  <si>
    <t>Вывод FXIP ETF</t>
  </si>
  <si>
    <t>Вывод FXDE ETF</t>
  </si>
  <si>
    <t>Вывод FXCN ETF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</si>
  <si>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</si>
  <si>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</si>
  <si>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</si>
  <si>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</si>
  <si>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</si>
  <si>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</si>
  <si>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buy (Ввод бумаги)</t>
  </si>
  <si>
    <t>sell</t>
  </si>
  <si>
    <t>Стоимость сейчас</t>
  </si>
  <si>
    <t>Полный доход</t>
  </si>
  <si>
    <t>FXCN</t>
  </si>
  <si>
    <t>FXIP</t>
  </si>
  <si>
    <t>FXDE</t>
  </si>
  <si>
    <t>FXRB</t>
  </si>
  <si>
    <t>Вывод бумаги</t>
  </si>
  <si>
    <t>INTC-RM
Intel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</si>
  <si>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</si>
  <si>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</si>
  <si>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</si>
  <si>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</si>
  <si>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</si>
  <si>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</si>
  <si>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</si>
  <si>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</si>
  <si>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</si>
  <si>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</si>
  <si>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Rus Eurobonds ETF (RUB)</t>
  </si>
  <si>
    <t>Intel Corporation</t>
  </si>
  <si>
    <t>paper_in</t>
  </si>
  <si>
    <t>paper_out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</si>
  <si>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</si>
  <si>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</si>
  <si>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</si>
  <si>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</si>
  <si>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</si>
  <si>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</si>
  <si>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</si>
  <si>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</si>
  <si>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</si>
  <si>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</si>
  <si>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</si>
  <si>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Y-test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</si>
  <si>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</si>
  <si>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</si>
  <si>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</si>
  <si>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</si>
  <si>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</si>
  <si>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</si>
  <si>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</si>
  <si>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</si>
  <si>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</si>
  <si>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</si>
  <si>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</si>
  <si>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</si>
  <si>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</si>
  <si>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</si>
  <si>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</si>
  <si>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</si>
  <si>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FXDE ETF</t>
  </si>
  <si>
    <t>FXIP ETF</t>
  </si>
  <si>
    <t>FXCN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</si>
</sst>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-0.0288</v>
      </c>
      <c r="L2" s="6" t="n">
        <v>3887.36</v>
      </c>
      <c r="M2" s="17" t="n">
        <v>56.32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=J3/J8</f>
      </c>
      <c r="N3" s="16"/>
      <c r="O3" s="16" t="s">
        <v>22</v>
      </c>
      <c r="P3" s="17" t="n">
        <v>25.915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40</v>
      </c>
      <c r="F4" s="6" t="n">
        <v>54.96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-0.0622</v>
      </c>
      <c r="L4" s="6" t="n">
        <v>980.39</v>
      </c>
      <c r="M4" s="17" t="n">
        <v>38.68</v>
      </c>
      <c r="N4" s="16"/>
      <c r="O4" s="16" t="s">
        <v>26</v>
      </c>
      <c r="P4" s="17" t="n">
        <v>51.362793393219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=SUM(J4:J4)</f>
      </c>
      <c r="K5" s="4"/>
      <c r="L5" s="4"/>
      <c r="M5" s="10" t="s">
        <f>=J5/J8</f>
      </c>
      <c r="N5" s="16"/>
      <c r="O5" s="16" t="s">
        <v>28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19</v>
      </c>
      <c r="B6" s="16" t="s">
        <v>3</v>
      </c>
      <c r="C6" s="16" t="s">
        <v>29</v>
      </c>
      <c r="D6" s="16" t="s">
        <v>19</v>
      </c>
      <c r="E6" s="7" t="n">
        <v>283.71</v>
      </c>
      <c r="F6" s="6" t="n">
        <v>1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30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31</v>
      </c>
      <c r="I7" s="4"/>
      <c r="J7" s="5" t="s">
        <f>=SUM(J6:J6)</f>
      </c>
      <c r="K7" s="4"/>
      <c r="L7" s="4"/>
      <c r="M7" s="10" t="s">
        <f>=J7/J8</f>
      </c>
      <c r="N7" s="16"/>
      <c r="O7" s="16" t="s">
        <v>32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33</v>
      </c>
      <c r="I8" s="4"/>
      <c r="J8" s="5" t="s">
        <f>=J3+J5+J7</f>
      </c>
      <c r="K8" s="17"/>
      <c r="L8" s="6"/>
      <c r="M8" s="17"/>
      <c r="N8" s="16"/>
      <c r="O8" s="16" t="s">
        <v>34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35</v>
      </c>
      <c r="P9" s="17" t="n">
        <v>10175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36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38</v>
      </c>
      <c r="P12" s="17" t="n">
        <v>0.153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39</v>
      </c>
      <c r="P14" s="17" t="n">
        <v>171.4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40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42</v>
      </c>
      <c r="P17" s="17" t="n">
        <v>70.9012</v>
      </c>
      <c r="Q17" s="6" t="s">
        <f>=P17/$P$13</f>
      </c>
    </row>
  </sheetData>
  <mergeCells>
    <mergeCell ref="H3:I3"/>
    <mergeCell ref="H5:I5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43</v>
      </c>
      <c r="B1" s="18" t="s">
        <v>9</v>
      </c>
      <c r="C1" s="18" t="s">
        <v>44</v>
      </c>
      <c r="D1" s="18" t="s">
        <v>45</v>
      </c>
      <c r="E1" s="18" t="s">
        <v>46</v>
      </c>
      <c r="F1" s="18" t="s">
        <v>47</v>
      </c>
      <c r="G1" s="18" t="s">
        <v>48</v>
      </c>
      <c r="H1" s="18" t="s">
        <v>49</v>
      </c>
    </row>
    <row collapsed="false" customFormat="false" customHeight="false" hidden="false" ht="12.1" outlineLevel="0" r="2">
      <c r="A2" s="13" t="n">
        <v>43956</v>
      </c>
      <c r="B2" s="6" t="n">
        <v>5500</v>
      </c>
      <c r="C2" s="16" t="s">
        <v>50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44476</v>
      </c>
      <c r="B3" s="6" t="n">
        <v>4000</v>
      </c>
      <c r="C3" s="16" t="s">
        <v>51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44507</v>
      </c>
      <c r="B4" s="6" t="n">
        <v>-24.841941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44599</v>
      </c>
      <c r="B5" s="6" t="n">
        <v>-27.7585785</v>
      </c>
      <c r="C5" s="16" t="s">
        <v>53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44688</v>
      </c>
      <c r="B6" s="6" t="n">
        <v>-24.5952695</v>
      </c>
      <c r="C6" s="16" t="s">
        <v>53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44778</v>
      </c>
      <c r="B7" s="6" t="n">
        <v>-21.99417</v>
      </c>
      <c r="C7" s="16" t="s">
        <v>53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44869</v>
      </c>
      <c r="B8" s="6" t="n">
        <v>-22.6648575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44963</v>
      </c>
      <c r="B9" s="6" t="n">
        <v>-25.6904155</v>
      </c>
      <c r="C9" s="16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45050</v>
      </c>
      <c r="B10" s="6" t="n">
        <v>-9.9133875</v>
      </c>
      <c r="C10" s="16" t="s">
        <v>54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45142</v>
      </c>
      <c r="B11" s="6" t="n">
        <v>-11.7224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45236</v>
      </c>
      <c r="B12" s="6" t="n">
        <v>-11.6293875</v>
      </c>
      <c r="C12" s="16" t="s">
        <v>54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45248</v>
      </c>
      <c r="B13" s="6" t="n">
        <v>1844.9166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45248</v>
      </c>
      <c r="B14" s="6" t="n">
        <v>3231.969252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45248</v>
      </c>
      <c r="B15" s="6" t="n">
        <v>2512.630345</v>
      </c>
      <c r="C15" s="16" t="s">
        <v>57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45248</v>
      </c>
      <c r="B16" s="6" t="n">
        <v>2198.4</v>
      </c>
      <c r="C16" s="16" t="s">
        <v>58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45328</v>
      </c>
      <c r="B17" s="6" t="n">
        <v>-11.405425</v>
      </c>
      <c r="C17" s="16" t="s">
        <v>54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45418</v>
      </c>
      <c r="B18" s="6" t="n">
        <v>-11.461475</v>
      </c>
      <c r="C18" s="16" t="s">
        <v>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45511</v>
      </c>
      <c r="B19" s="6" t="n">
        <v>-10.645575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45514</v>
      </c>
      <c r="B20" s="6" t="n">
        <v>-1427.217638</v>
      </c>
      <c r="C20" s="16" t="s">
        <v>59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45514</v>
      </c>
      <c r="B21" s="6" t="n">
        <v>-2936.3542476808</v>
      </c>
      <c r="C21" s="16" t="s">
        <v>60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45514</v>
      </c>
      <c r="B22" s="6" t="n">
        <v>-2472.62041787</v>
      </c>
      <c r="C22" s="16" t="s">
        <v>61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45574</v>
      </c>
      <c r="B23" s="6" t="n">
        <v>-578.000544</v>
      </c>
      <c r="C23" s="16" t="s">
        <v>59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45574</v>
      </c>
      <c r="B24" s="6" t="n">
        <v>-586.1874715158</v>
      </c>
      <c r="C24" s="16" t="s">
        <v>60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46170.792986111</v>
      </c>
      <c r="B25" s="5" t="n">
        <v>-5683.11</v>
      </c>
      <c r="C25" s="14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63</v>
      </c>
      <c r="D26" s="16"/>
      <c r="E26" s="16"/>
      <c r="F26" s="7"/>
      <c r="G26" s="2" t="s">
        <v>64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65</v>
      </c>
      <c r="D27" s="16"/>
      <c r="E27" s="16"/>
      <c r="F27" s="7"/>
      <c r="G27" s="14" t="s">
        <v>66</v>
      </c>
      <c r="H27" s="9" t="s">
        <f>=B27/H26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44480</v>
      </c>
      <c r="B2" s="6" t="n">
        <v>3887.36</v>
      </c>
      <c r="C2" s="0" t="s">
        <v>67</v>
      </c>
      <c r="D2" s="11" t="n">
        <v>43958</v>
      </c>
      <c r="E2" s="6" t="n">
        <v>5407.67</v>
      </c>
      <c r="F2" s="0" t="s">
        <v>67</v>
      </c>
    </row>
    <row collapsed="false" customFormat="false" customHeight="false" hidden="false" ht="12.1" outlineLevel="0" r="3">
      <c r="A3" s="11" t="n">
        <v>44507</v>
      </c>
      <c r="B3" s="6" t="n">
        <v>-24.841941</v>
      </c>
      <c r="C3" s="0" t="s">
        <v>52</v>
      </c>
      <c r="D3" s="11" t="n">
        <v>44140</v>
      </c>
      <c r="E3" s="6" t="n">
        <v>1982.14</v>
      </c>
      <c r="F3" s="0" t="s">
        <v>68</v>
      </c>
    </row>
    <row collapsed="false" customFormat="false" customHeight="false" hidden="false" ht="12.1" outlineLevel="0" r="4">
      <c r="A4" s="11" t="n">
        <v>44599</v>
      </c>
      <c r="B4" s="6" t="n">
        <v>-27.7585785</v>
      </c>
      <c r="C4" s="0" t="s">
        <v>53</v>
      </c>
      <c r="D4" s="11" t="n">
        <v>44140</v>
      </c>
      <c r="E4" s="6" t="n">
        <v>979.06</v>
      </c>
      <c r="F4" s="0" t="s">
        <v>68</v>
      </c>
    </row>
    <row collapsed="false" customFormat="false" customHeight="false" hidden="false" ht="12.1" outlineLevel="0" r="5">
      <c r="A5" s="11" t="n">
        <v>44688</v>
      </c>
      <c r="B5" s="6" t="n">
        <v>-24.5952695</v>
      </c>
      <c r="C5" s="0" t="s">
        <v>53</v>
      </c>
      <c r="D5" s="11" t="n">
        <v>44144</v>
      </c>
      <c r="E5" s="6" t="n">
        <v>960.35</v>
      </c>
      <c r="F5" s="0" t="s">
        <v>68</v>
      </c>
    </row>
    <row collapsed="false" customFormat="false" customHeight="false" hidden="false" ht="12.1" outlineLevel="0" r="6">
      <c r="A6" s="11" t="n">
        <v>44778</v>
      </c>
      <c r="B6" s="6" t="n">
        <v>-21.99417</v>
      </c>
      <c r="C6" s="0" t="s">
        <v>53</v>
      </c>
      <c r="D6" s="11" t="n">
        <v>44386</v>
      </c>
      <c r="E6" s="6" t="n">
        <v>-961.61</v>
      </c>
      <c r="F6" s="0" t="s">
        <v>69</v>
      </c>
    </row>
    <row collapsed="false" customFormat="false" customHeight="false" hidden="false" ht="12.1" outlineLevel="0" r="7">
      <c r="A7" s="11" t="n">
        <v>44869</v>
      </c>
      <c r="B7" s="6" t="n">
        <v>-22.6648575</v>
      </c>
      <c r="C7" s="0" t="s">
        <v>53</v>
      </c>
      <c r="D7" s="11" t="n">
        <v>44386</v>
      </c>
      <c r="E7" s="6" t="n">
        <v>-961.61</v>
      </c>
      <c r="F7" s="0" t="s">
        <v>69</v>
      </c>
    </row>
    <row collapsed="false" customFormat="false" customHeight="false" hidden="false" ht="12.1" outlineLevel="0" r="8">
      <c r="A8" s="11" t="n">
        <v>44963</v>
      </c>
      <c r="B8" s="6" t="n">
        <v>-25.6904155</v>
      </c>
      <c r="C8" s="0" t="s">
        <v>53</v>
      </c>
      <c r="D8" s="11" t="n">
        <v>44390</v>
      </c>
      <c r="E8" s="6" t="n">
        <v>-960.71</v>
      </c>
      <c r="F8" s="0" t="s">
        <v>69</v>
      </c>
    </row>
    <row collapsed="false" customFormat="false" customHeight="false" hidden="false" ht="12.1" outlineLevel="0" r="9">
      <c r="A9" s="11" t="n">
        <v>45050</v>
      </c>
      <c r="B9" s="6" t="n">
        <v>-9.9133875</v>
      </c>
      <c r="C9" s="0" t="s">
        <v>54</v>
      </c>
      <c r="D9" s="11" t="n">
        <v>44414</v>
      </c>
      <c r="E9" s="6" t="n">
        <v>-1910.02</v>
      </c>
      <c r="F9" s="0" t="s">
        <v>69</v>
      </c>
    </row>
    <row collapsed="false" customFormat="false" customHeight="false" hidden="false" ht="12.1" outlineLevel="0" r="10">
      <c r="A10" s="11" t="n">
        <v>45142</v>
      </c>
      <c r="B10" s="6" t="n">
        <v>-11.7224</v>
      </c>
      <c r="C10" s="0" t="s">
        <v>54</v>
      </c>
      <c r="D10" s="11" t="n">
        <v>44414</v>
      </c>
      <c r="E10" s="6" t="n">
        <v>-954.31</v>
      </c>
      <c r="F10" s="0" t="s">
        <v>69</v>
      </c>
    </row>
    <row collapsed="false" customFormat="false" customHeight="false" hidden="false" ht="12.1" outlineLevel="0" r="11">
      <c r="A11" s="11" t="n">
        <v>45236</v>
      </c>
      <c r="B11" s="6" t="n">
        <v>-11.6293875</v>
      </c>
      <c r="C11" s="0" t="s">
        <v>54</v>
      </c>
      <c r="D11" s="11" t="n">
        <v>46170</v>
      </c>
      <c r="E11" s="8" t="s">
        <f>=-Портфель!J4</f>
      </c>
      <c r="F11" s="0" t="s">
        <v>70</v>
      </c>
    </row>
    <row collapsed="false" customFormat="false" customHeight="false" hidden="false" ht="12.1" outlineLevel="0" r="12">
      <c r="A12" s="11" t="n">
        <v>45328</v>
      </c>
      <c r="B12" s="6" t="n">
        <v>-11.405425</v>
      </c>
      <c r="C12" s="0" t="s">
        <v>54</v>
      </c>
      <c r="D12" s="0"/>
      <c r="E12" s="10" t="s">
        <f>=XIRR(E2:E11,D2:D11)</f>
      </c>
      <c r="F12" s="0"/>
    </row>
    <row collapsed="false" customFormat="false" customHeight="false" hidden="false" ht="12.1" outlineLevel="0" r="13">
      <c r="A13" s="11" t="n">
        <v>45418</v>
      </c>
      <c r="B13" s="6" t="n">
        <v>-11.461475</v>
      </c>
      <c r="C13" s="0" t="s">
        <v>54</v>
      </c>
      <c r="D13" s="0"/>
      <c r="E13" s="8" t="s">
        <f>=-SUM(E2:E11)</f>
      </c>
      <c r="F13" s="0" t="s">
        <v>71</v>
      </c>
    </row>
    <row collapsed="false" customFormat="false" customHeight="false" hidden="false" ht="12.1" outlineLevel="0" r="14">
      <c r="A14" s="11" t="n">
        <v>45511</v>
      </c>
      <c r="B14" s="6" t="n">
        <v>-10.645575</v>
      </c>
      <c r="C14" s="0" t="s">
        <v>54</v>
      </c>
    </row>
    <row collapsed="false" customFormat="false" customHeight="false" hidden="false" ht="12.1" outlineLevel="0" r="15">
      <c r="A15" s="11" t="n">
        <v>46170</v>
      </c>
      <c r="B15" s="8" t="s">
        <f>=-Портфель!J2</f>
      </c>
      <c r="C15" s="0" t="s">
        <v>70</v>
      </c>
    </row>
    <row collapsed="false" customFormat="false" customHeight="false" hidden="false" ht="12.1" outlineLevel="0" r="16">
      <c r="A16" s="0"/>
      <c r="B16" s="10" t="s">
        <f>=XIRR(B2:B15,A2:A15)</f>
      </c>
      <c r="C16" s="0"/>
    </row>
    <row collapsed="false" customFormat="false" customHeight="false" hidden="false" ht="12.1" outlineLevel="0" r="17">
      <c r="A17" s="0"/>
      <c r="B17" s="8" t="s">
        <f>=-SUM(B2:B15)</f>
      </c>
      <c r="C17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72</v>
      </c>
      <c r="C1" s="0"/>
      <c r="D1" s="0"/>
      <c r="E1" s="4" t="s">
        <v>73</v>
      </c>
      <c r="F1" s="0"/>
      <c r="G1" s="0"/>
      <c r="H1" s="4" t="s">
        <v>74</v>
      </c>
      <c r="I1" s="0"/>
      <c r="J1" s="0"/>
      <c r="K1" s="4" t="s">
        <v>75</v>
      </c>
      <c r="L1" s="0"/>
    </row>
    <row collapsed="false" customFormat="false" customHeight="false" hidden="false" ht="12.1" outlineLevel="0" r="2">
      <c r="A2" s="11" t="n">
        <v>44405</v>
      </c>
      <c r="B2" s="6" t="n">
        <v>3224.85</v>
      </c>
      <c r="C2" s="0" t="s">
        <v>68</v>
      </c>
      <c r="D2" s="11" t="n">
        <v>44406</v>
      </c>
      <c r="E2" s="6" t="n">
        <v>1043</v>
      </c>
      <c r="F2" s="0" t="s">
        <v>68</v>
      </c>
      <c r="G2" s="11" t="n">
        <v>44459</v>
      </c>
      <c r="H2" s="6" t="n">
        <v>744.31</v>
      </c>
      <c r="I2" s="0" t="s">
        <v>68</v>
      </c>
      <c r="J2" s="11" t="n">
        <v>44386</v>
      </c>
      <c r="K2" s="6" t="n">
        <v>1881.17</v>
      </c>
      <c r="L2" s="0" t="s">
        <v>67</v>
      </c>
    </row>
    <row collapsed="false" customFormat="false" customHeight="false" hidden="false" ht="12.1" outlineLevel="0" r="3">
      <c r="A3" s="11" t="n">
        <v>45248</v>
      </c>
      <c r="B3" s="6" t="n">
        <v>-3224.85</v>
      </c>
      <c r="C3" s="0" t="s">
        <v>76</v>
      </c>
      <c r="D3" s="11" t="n">
        <v>44406</v>
      </c>
      <c r="E3" s="6" t="n">
        <v>1042.8</v>
      </c>
      <c r="F3" s="0" t="s">
        <v>68</v>
      </c>
      <c r="G3" s="11" t="n">
        <v>44459</v>
      </c>
      <c r="H3" s="6" t="n">
        <v>740.56</v>
      </c>
      <c r="I3" s="0" t="s">
        <v>68</v>
      </c>
      <c r="J3" s="11" t="n">
        <v>44414</v>
      </c>
      <c r="K3" s="6" t="n">
        <v>3788.35</v>
      </c>
      <c r="L3" s="0" t="s">
        <v>67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44406</v>
      </c>
      <c r="E4" s="6" t="n">
        <v>1042.6</v>
      </c>
      <c r="F4" s="0" t="s">
        <v>68</v>
      </c>
      <c r="G4" s="11" t="n">
        <v>44460</v>
      </c>
      <c r="H4" s="6" t="n">
        <v>600.34</v>
      </c>
      <c r="I4" s="0" t="s">
        <v>68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71</v>
      </c>
      <c r="D5" s="11" t="n">
        <v>45248</v>
      </c>
      <c r="E5" s="6" t="n">
        <v>-1042.8</v>
      </c>
      <c r="F5" s="0" t="s">
        <v>76</v>
      </c>
      <c r="G5" s="11" t="n">
        <v>44483</v>
      </c>
      <c r="H5" s="6" t="n">
        <v>868.55000000001</v>
      </c>
      <c r="I5" s="0" t="s">
        <v>68</v>
      </c>
      <c r="J5" s="0"/>
      <c r="K5" s="8" t="s">
        <f>=-SUM(K2:K3)</f>
      </c>
      <c r="L5" s="0" t="s">
        <v>71</v>
      </c>
    </row>
    <row collapsed="false" customFormat="false" customHeight="false" hidden="false" ht="12.1" outlineLevel="0" r="6">
      <c r="A6" s="0"/>
      <c r="B6" s="0"/>
      <c r="C6" s="0"/>
      <c r="D6" s="11" t="n">
        <v>45248</v>
      </c>
      <c r="E6" s="6" t="n">
        <v>-1043</v>
      </c>
      <c r="F6" s="0" t="s">
        <v>76</v>
      </c>
      <c r="G6" s="11" t="n">
        <v>45248</v>
      </c>
      <c r="H6" s="6" t="n">
        <v>-600.34</v>
      </c>
      <c r="I6" s="0" t="s">
        <v>76</v>
      </c>
    </row>
    <row collapsed="false" customFormat="false" customHeight="false" hidden="false" ht="12.1" outlineLevel="0" r="7">
      <c r="A7" s="0"/>
      <c r="B7" s="0"/>
      <c r="C7" s="0"/>
      <c r="D7" s="11" t="n">
        <v>45248</v>
      </c>
      <c r="E7" s="6" t="n">
        <v>-834.08</v>
      </c>
      <c r="F7" s="0" t="s">
        <v>76</v>
      </c>
      <c r="G7" s="11" t="n">
        <v>45248</v>
      </c>
      <c r="H7" s="6" t="n">
        <v>-868.55000000001</v>
      </c>
      <c r="I7" s="0" t="s">
        <v>76</v>
      </c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11" t="n">
        <v>45248</v>
      </c>
      <c r="H8" s="6" t="n">
        <v>-744.31</v>
      </c>
      <c r="I8" s="0" t="s">
        <v>76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71</v>
      </c>
      <c r="G9" s="11" t="n">
        <v>45248</v>
      </c>
      <c r="H9" s="6" t="n">
        <v>-414.7136</v>
      </c>
      <c r="I9" s="0" t="s">
        <v>76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10" t="s">
        <f>=XIRR(H2:H9,G2:G9)</f>
      </c>
      <c r="I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77</v>
      </c>
      <c r="C1" s="0"/>
      <c r="D1" s="0"/>
      <c r="E1" s="3" t="s">
        <v>78</v>
      </c>
      <c r="F1" s="0"/>
    </row>
    <row collapsed="false" customFormat="false" customHeight="false" hidden="false" ht="12.1" outlineLevel="0" r="2">
      <c r="A2" s="11" t="n">
        <v>44480</v>
      </c>
      <c r="B2" s="6" t="n">
        <v>1</v>
      </c>
      <c r="C2" s="6" t="n">
        <v>3887.36</v>
      </c>
      <c r="D2" s="11" t="n">
        <v>44140</v>
      </c>
      <c r="E2" s="6" t="n">
        <v>2</v>
      </c>
      <c r="F2" s="6" t="n">
        <v>1982.14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44140</v>
      </c>
      <c r="E3" s="6" t="n">
        <v>1</v>
      </c>
      <c r="F3" s="6" t="n">
        <v>979.06</v>
      </c>
    </row>
    <row collapsed="false" customFormat="false" customHeight="false" hidden="false" ht="12.1" outlineLevel="0" r="4">
      <c r="A4" s="0"/>
      <c r="B4" s="6" t="n">
        <v>3201</v>
      </c>
      <c r="C4" s="0" t="s">
        <v>79</v>
      </c>
      <c r="D4" s="11" t="n">
        <v>44144</v>
      </c>
      <c r="E4" s="6" t="n">
        <v>1</v>
      </c>
      <c r="F4" s="6" t="n">
        <v>960.35</v>
      </c>
    </row>
    <row collapsed="false" customFormat="false" customHeight="false" hidden="false" ht="12.1" outlineLevel="0" r="5">
      <c r="A5" s="0"/>
      <c r="B5" s="6" t="n">
        <v>1</v>
      </c>
      <c r="C5" s="0" t="s">
        <v>80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81</v>
      </c>
      <c r="D6" s="0"/>
      <c r="E6" s="6" t="n">
        <v>54.96</v>
      </c>
      <c r="F6" s="0" t="s">
        <v>79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40</v>
      </c>
      <c r="F7" s="0" t="s">
        <v>80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43</v>
      </c>
      <c r="B1" s="18" t="s">
        <v>0</v>
      </c>
      <c r="C1" s="18" t="s">
        <v>2</v>
      </c>
      <c r="D1" s="18" t="s">
        <v>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83</v>
      </c>
      <c r="L1" s="18" t="s">
        <v>84</v>
      </c>
      <c r="M1" s="18" t="s">
        <v>19</v>
      </c>
      <c r="N1" s="18" t="s">
        <v>85</v>
      </c>
    </row>
    <row collapsed="false" customFormat="false" customHeight="false" hidden="false" ht="12.1" outlineLevel="0" r="2">
      <c r="A2" s="21" t="n">
        <v>43956</v>
      </c>
      <c r="B2" s="22" t="s">
        <v>86</v>
      </c>
      <c r="C2" s="22" t="s">
        <v>50</v>
      </c>
      <c r="D2" s="22" t="s">
        <v>86</v>
      </c>
      <c r="E2" s="22" t="s">
        <v>86</v>
      </c>
      <c r="F2" s="22" t="s">
        <v>19</v>
      </c>
      <c r="G2" s="23" t="n">
        <v>1</v>
      </c>
      <c r="H2" s="24" t="n">
        <v>5500</v>
      </c>
      <c r="I2" s="24" t="n">
        <v>5500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43958.877060185</v>
      </c>
      <c r="B3" s="16" t="s">
        <v>23</v>
      </c>
      <c r="C3" s="16" t="s">
        <v>87</v>
      </c>
      <c r="D3" s="16" t="s">
        <v>67</v>
      </c>
      <c r="E3" s="16" t="s">
        <v>24</v>
      </c>
      <c r="F3" s="16" t="s">
        <v>19</v>
      </c>
      <c r="G3" s="7" t="n">
        <v>6</v>
      </c>
      <c r="H3" s="6" t="n">
        <v>898.5</v>
      </c>
      <c r="I3" s="6" t="n">
        <v>-5391</v>
      </c>
      <c r="J3" s="6" t="n">
        <v>0</v>
      </c>
      <c r="K3" s="6" t="n">
        <v>-16.17</v>
      </c>
      <c r="L3" s="6" t="n">
        <v>-0.5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44386.682106481</v>
      </c>
      <c r="B4" s="26" t="s">
        <v>23</v>
      </c>
      <c r="C4" s="26" t="s">
        <v>87</v>
      </c>
      <c r="D4" s="26" t="s">
        <v>69</v>
      </c>
      <c r="E4" s="26" t="s">
        <v>24</v>
      </c>
      <c r="F4" s="26" t="s">
        <v>19</v>
      </c>
      <c r="G4" s="27" t="n">
        <v>-1</v>
      </c>
      <c r="H4" s="28" t="n">
        <v>961.7</v>
      </c>
      <c r="I4" s="28" t="n">
        <v>961.7</v>
      </c>
      <c r="J4" s="28" t="n">
        <v>0</v>
      </c>
      <c r="K4" s="28" t="n">
        <v>0</v>
      </c>
      <c r="L4" s="28" t="n">
        <v>-0.09</v>
      </c>
      <c r="M4" s="6" t="s">
        <f>=I4+J4+K4+L4</f>
      </c>
      <c r="N4" s="26"/>
    </row>
    <row collapsed="false" customFormat="false" customHeight="false" hidden="false" ht="12.1" outlineLevel="0" r="5">
      <c r="A5" s="25" t="n">
        <v>44386.879513889</v>
      </c>
      <c r="B5" s="26" t="s">
        <v>23</v>
      </c>
      <c r="C5" s="26" t="s">
        <v>87</v>
      </c>
      <c r="D5" s="26" t="s">
        <v>69</v>
      </c>
      <c r="E5" s="26" t="s">
        <v>24</v>
      </c>
      <c r="F5" s="26" t="s">
        <v>19</v>
      </c>
      <c r="G5" s="27" t="n">
        <v>-1</v>
      </c>
      <c r="H5" s="28" t="n">
        <v>961.7</v>
      </c>
      <c r="I5" s="28" t="n">
        <v>961.7</v>
      </c>
      <c r="J5" s="28" t="n">
        <v>0</v>
      </c>
      <c r="K5" s="28" t="n">
        <v>0</v>
      </c>
      <c r="L5" s="28" t="n">
        <v>-0.09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44386.928229167</v>
      </c>
      <c r="B6" s="16" t="s">
        <v>75</v>
      </c>
      <c r="C6" s="16" t="s">
        <v>88</v>
      </c>
      <c r="D6" s="16" t="s">
        <v>67</v>
      </c>
      <c r="E6" s="16" t="s">
        <v>24</v>
      </c>
      <c r="F6" s="16" t="s">
        <v>19</v>
      </c>
      <c r="G6" s="7" t="n">
        <v>1</v>
      </c>
      <c r="H6" s="6" t="n">
        <v>1881</v>
      </c>
      <c r="I6" s="6" t="n">
        <v>-1881</v>
      </c>
      <c r="J6" s="6" t="n">
        <v>0</v>
      </c>
      <c r="K6" s="6" t="n">
        <v>0</v>
      </c>
      <c r="L6" s="6" t="n">
        <v>-0.17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44390.833344907</v>
      </c>
      <c r="B7" s="26" t="s">
        <v>23</v>
      </c>
      <c r="C7" s="26" t="s">
        <v>87</v>
      </c>
      <c r="D7" s="26" t="s">
        <v>69</v>
      </c>
      <c r="E7" s="26" t="s">
        <v>24</v>
      </c>
      <c r="F7" s="26" t="s">
        <v>19</v>
      </c>
      <c r="G7" s="27" t="n">
        <v>-1</v>
      </c>
      <c r="H7" s="28" t="n">
        <v>960.8</v>
      </c>
      <c r="I7" s="28" t="n">
        <v>960.8</v>
      </c>
      <c r="J7" s="28" t="n">
        <v>0</v>
      </c>
      <c r="K7" s="28" t="n">
        <v>0</v>
      </c>
      <c r="L7" s="28" t="n">
        <v>-0.09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44414.92880787</v>
      </c>
      <c r="B8" s="26" t="s">
        <v>23</v>
      </c>
      <c r="C8" s="26" t="s">
        <v>87</v>
      </c>
      <c r="D8" s="26" t="s">
        <v>69</v>
      </c>
      <c r="E8" s="26" t="s">
        <v>24</v>
      </c>
      <c r="F8" s="26" t="s">
        <v>19</v>
      </c>
      <c r="G8" s="27" t="n">
        <v>-2</v>
      </c>
      <c r="H8" s="28" t="n">
        <v>955.1</v>
      </c>
      <c r="I8" s="28" t="n">
        <v>1910.2</v>
      </c>
      <c r="J8" s="28" t="n">
        <v>0</v>
      </c>
      <c r="K8" s="28" t="n">
        <v>0</v>
      </c>
      <c r="L8" s="28" t="n">
        <v>-0.18</v>
      </c>
      <c r="M8" s="6" t="s">
        <f>=I8+J8+K8+L8</f>
      </c>
      <c r="N8" s="26"/>
    </row>
    <row collapsed="false" customFormat="false" customHeight="false" hidden="false" ht="12.1" outlineLevel="0" r="9">
      <c r="A9" s="25" t="n">
        <v>44414.945173611</v>
      </c>
      <c r="B9" s="26" t="s">
        <v>23</v>
      </c>
      <c r="C9" s="26" t="s">
        <v>87</v>
      </c>
      <c r="D9" s="26" t="s">
        <v>69</v>
      </c>
      <c r="E9" s="26" t="s">
        <v>24</v>
      </c>
      <c r="F9" s="26" t="s">
        <v>19</v>
      </c>
      <c r="G9" s="27" t="n">
        <v>-1</v>
      </c>
      <c r="H9" s="28" t="n">
        <v>954.4</v>
      </c>
      <c r="I9" s="28" t="n">
        <v>954.4</v>
      </c>
      <c r="J9" s="28" t="n">
        <v>0</v>
      </c>
      <c r="K9" s="28" t="n">
        <v>0</v>
      </c>
      <c r="L9" s="28" t="n">
        <v>-0.09</v>
      </c>
      <c r="M9" s="6" t="s">
        <f>=I9+J9+K9+L9</f>
      </c>
      <c r="N9" s="26"/>
    </row>
    <row collapsed="false" customFormat="false" customHeight="false" hidden="false" ht="12.1" outlineLevel="0" r="10">
      <c r="A10" s="20" t="n">
        <v>44414.946064815</v>
      </c>
      <c r="B10" s="16" t="s">
        <v>75</v>
      </c>
      <c r="C10" s="16" t="s">
        <v>88</v>
      </c>
      <c r="D10" s="16" t="s">
        <v>67</v>
      </c>
      <c r="E10" s="16" t="s">
        <v>24</v>
      </c>
      <c r="F10" s="16" t="s">
        <v>19</v>
      </c>
      <c r="G10" s="7" t="n">
        <v>2</v>
      </c>
      <c r="H10" s="6" t="n">
        <v>1894</v>
      </c>
      <c r="I10" s="6" t="n">
        <v>-3788</v>
      </c>
      <c r="J10" s="6" t="n">
        <v>0</v>
      </c>
      <c r="K10" s="6" t="n">
        <v>0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44476.166666667</v>
      </c>
      <c r="B11" s="22" t="s">
        <v>86</v>
      </c>
      <c r="C11" s="22" t="s">
        <v>51</v>
      </c>
      <c r="D11" s="22" t="s">
        <v>86</v>
      </c>
      <c r="E11" s="22" t="s">
        <v>86</v>
      </c>
      <c r="F11" s="22" t="s">
        <v>19</v>
      </c>
      <c r="G11" s="23" t="n">
        <v>1</v>
      </c>
      <c r="H11" s="24" t="n">
        <v>4000</v>
      </c>
      <c r="I11" s="24" t="n">
        <v>4000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44480.896967593</v>
      </c>
      <c r="B12" s="16" t="s">
        <v>16</v>
      </c>
      <c r="C12" s="16" t="s">
        <v>89</v>
      </c>
      <c r="D12" s="16" t="s">
        <v>67</v>
      </c>
      <c r="E12" s="16" t="s">
        <v>17</v>
      </c>
      <c r="F12" s="16" t="s">
        <v>19</v>
      </c>
      <c r="G12" s="7" t="n">
        <v>1</v>
      </c>
      <c r="H12" s="6" t="n">
        <v>3887</v>
      </c>
      <c r="I12" s="6" t="n">
        <v>-3887</v>
      </c>
      <c r="J12" s="6" t="n">
        <v>0</v>
      </c>
      <c r="K12" s="6" t="n">
        <v>0</v>
      </c>
      <c r="L12" s="6" t="n">
        <v>-0.36</v>
      </c>
      <c r="M12" s="6" t="s">
        <f>=I12+J12+K12+L12</f>
      </c>
      <c r="N12" s="16"/>
    </row>
    <row collapsed="false" customFormat="false" customHeight="false" hidden="false" ht="12.1" outlineLevel="0" r="13">
      <c r="A13" s="29" t="n">
        <v>45248</v>
      </c>
      <c r="B13" s="30" t="s">
        <v>74</v>
      </c>
      <c r="C13" s="30" t="s">
        <v>56</v>
      </c>
      <c r="D13" s="30" t="s">
        <v>90</v>
      </c>
      <c r="E13" s="30" t="s">
        <v>24</v>
      </c>
      <c r="F13" s="30" t="s">
        <v>19</v>
      </c>
      <c r="G13" s="31" t="n">
        <v>100</v>
      </c>
      <c r="H13" s="32" t="n">
        <v>1</v>
      </c>
      <c r="I13" s="32" t="n">
        <v>0</v>
      </c>
      <c r="J13" s="32" t="n">
        <v>0</v>
      </c>
      <c r="K13" s="32" t="n">
        <v>0</v>
      </c>
      <c r="L13" s="32" t="n">
        <v>0</v>
      </c>
      <c r="M13" s="6" t="s">
        <f>=I13+J13+K13+L13</f>
      </c>
      <c r="N13" s="30"/>
    </row>
    <row collapsed="false" customFormat="false" customHeight="false" hidden="false" ht="12.1" outlineLevel="0" r="14">
      <c r="A14" s="29" t="n">
        <v>45248</v>
      </c>
      <c r="B14" s="30" t="s">
        <v>72</v>
      </c>
      <c r="C14" s="30" t="s">
        <v>57</v>
      </c>
      <c r="D14" s="30" t="s">
        <v>90</v>
      </c>
      <c r="E14" s="30" t="s">
        <v>24</v>
      </c>
      <c r="F14" s="30" t="s">
        <v>19</v>
      </c>
      <c r="G14" s="31" t="n">
        <v>1</v>
      </c>
      <c r="H14" s="32" t="n">
        <v>1</v>
      </c>
      <c r="I14" s="32" t="n">
        <v>0</v>
      </c>
      <c r="J14" s="32" t="n">
        <v>0</v>
      </c>
      <c r="K14" s="32" t="n">
        <v>0</v>
      </c>
      <c r="L14" s="32" t="n">
        <v>0</v>
      </c>
      <c r="M14" s="6" t="s">
        <f>=I14+J14+K14+L14</f>
      </c>
      <c r="N14" s="30"/>
    </row>
    <row collapsed="false" customFormat="false" customHeight="false" hidden="false" ht="12.1" outlineLevel="0" r="15">
      <c r="A15" s="29" t="n">
        <v>45248</v>
      </c>
      <c r="B15" s="30" t="s">
        <v>23</v>
      </c>
      <c r="C15" s="30" t="s">
        <v>58</v>
      </c>
      <c r="D15" s="30" t="s">
        <v>90</v>
      </c>
      <c r="E15" s="30" t="s">
        <v>24</v>
      </c>
      <c r="F15" s="30" t="s">
        <v>19</v>
      </c>
      <c r="G15" s="31" t="n">
        <v>40</v>
      </c>
      <c r="H15" s="32" t="n">
        <v>1</v>
      </c>
      <c r="I15" s="32" t="n">
        <v>0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9" t="n">
        <v>45248</v>
      </c>
      <c r="B16" s="30" t="s">
        <v>73</v>
      </c>
      <c r="C16" s="30" t="s">
        <v>55</v>
      </c>
      <c r="D16" s="30" t="s">
        <v>90</v>
      </c>
      <c r="E16" s="30" t="s">
        <v>24</v>
      </c>
      <c r="F16" s="30" t="s">
        <v>19</v>
      </c>
      <c r="G16" s="31" t="n">
        <v>30</v>
      </c>
      <c r="H16" s="32" t="n">
        <v>1</v>
      </c>
      <c r="I16" s="32" t="n">
        <v>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33" t="n">
        <v>45514</v>
      </c>
      <c r="B17" s="34" t="s">
        <v>74</v>
      </c>
      <c r="C17" s="34" t="s">
        <v>60</v>
      </c>
      <c r="D17" s="34" t="s">
        <v>91</v>
      </c>
      <c r="E17" s="34" t="s">
        <v>24</v>
      </c>
      <c r="F17" s="34" t="s">
        <v>19</v>
      </c>
      <c r="G17" s="35" t="n">
        <v>-86</v>
      </c>
      <c r="H17" s="36" t="n">
        <v>1</v>
      </c>
      <c r="I17" s="36" t="n">
        <v>0</v>
      </c>
      <c r="J17" s="36" t="n">
        <v>0</v>
      </c>
      <c r="K17" s="36" t="n">
        <v>0</v>
      </c>
      <c r="L17" s="36" t="n">
        <v>0</v>
      </c>
      <c r="M17" s="6" t="s">
        <f>=I17+J17+K17+L17</f>
      </c>
      <c r="N17" s="34"/>
    </row>
    <row collapsed="false" customFormat="false" customHeight="false" hidden="false" ht="12.1" outlineLevel="0" r="18">
      <c r="A18" s="33" t="n">
        <v>45514</v>
      </c>
      <c r="B18" s="34" t="s">
        <v>72</v>
      </c>
      <c r="C18" s="34" t="s">
        <v>61</v>
      </c>
      <c r="D18" s="34" t="s">
        <v>91</v>
      </c>
      <c r="E18" s="34" t="s">
        <v>24</v>
      </c>
      <c r="F18" s="34" t="s">
        <v>19</v>
      </c>
      <c r="G18" s="35" t="n">
        <v>-1</v>
      </c>
      <c r="H18" s="36" t="n">
        <v>1</v>
      </c>
      <c r="I18" s="36" t="n">
        <v>0</v>
      </c>
      <c r="J18" s="36" t="n">
        <v>0</v>
      </c>
      <c r="K18" s="36" t="n">
        <v>0</v>
      </c>
      <c r="L18" s="36" t="n">
        <v>0</v>
      </c>
      <c r="M18" s="6" t="s">
        <f>=I18+J18+K18+L18</f>
      </c>
      <c r="N18" s="34"/>
    </row>
    <row collapsed="false" customFormat="false" customHeight="false" hidden="false" ht="12.1" outlineLevel="0" r="19">
      <c r="A19" s="33" t="n">
        <v>45514</v>
      </c>
      <c r="B19" s="34" t="s">
        <v>73</v>
      </c>
      <c r="C19" s="34" t="s">
        <v>59</v>
      </c>
      <c r="D19" s="34" t="s">
        <v>91</v>
      </c>
      <c r="E19" s="34" t="s">
        <v>24</v>
      </c>
      <c r="F19" s="34" t="s">
        <v>19</v>
      </c>
      <c r="G19" s="35" t="n">
        <v>-22</v>
      </c>
      <c r="H19" s="36" t="n">
        <v>1</v>
      </c>
      <c r="I19" s="36" t="n">
        <v>0</v>
      </c>
      <c r="J19" s="36" t="n">
        <v>0</v>
      </c>
      <c r="K19" s="36" t="n">
        <v>0</v>
      </c>
      <c r="L19" s="36" t="n">
        <v>0</v>
      </c>
      <c r="M19" s="6" t="s">
        <f>=I19+J19+K19+L19</f>
      </c>
      <c r="N19" s="34"/>
    </row>
    <row collapsed="false" customFormat="false" customHeight="false" hidden="false" ht="12.1" outlineLevel="0" r="20">
      <c r="A20" s="33" t="n">
        <v>45574</v>
      </c>
      <c r="B20" s="34" t="s">
        <v>74</v>
      </c>
      <c r="C20" s="34" t="s">
        <v>60</v>
      </c>
      <c r="D20" s="34" t="s">
        <v>91</v>
      </c>
      <c r="E20" s="34" t="s">
        <v>24</v>
      </c>
      <c r="F20" s="34" t="s">
        <v>19</v>
      </c>
      <c r="G20" s="35" t="n">
        <v>-14</v>
      </c>
      <c r="H20" s="36" t="n">
        <v>1</v>
      </c>
      <c r="I20" s="36" t="n">
        <v>0</v>
      </c>
      <c r="J20" s="36" t="n">
        <v>0</v>
      </c>
      <c r="K20" s="36" t="n">
        <v>0</v>
      </c>
      <c r="L20" s="36" t="n">
        <v>0</v>
      </c>
      <c r="M20" s="6" t="s">
        <f>=I20+J20+K20+L20</f>
      </c>
      <c r="N20" s="34"/>
    </row>
    <row collapsed="false" customFormat="false" customHeight="false" hidden="false" ht="12.1" outlineLevel="0" r="21">
      <c r="A21" s="33" t="n">
        <v>45574</v>
      </c>
      <c r="B21" s="34" t="s">
        <v>73</v>
      </c>
      <c r="C21" s="34" t="s">
        <v>59</v>
      </c>
      <c r="D21" s="34" t="s">
        <v>91</v>
      </c>
      <c r="E21" s="34" t="s">
        <v>24</v>
      </c>
      <c r="F21" s="34" t="s">
        <v>19</v>
      </c>
      <c r="G21" s="35" t="n">
        <v>-8</v>
      </c>
      <c r="H21" s="36" t="n">
        <v>1</v>
      </c>
      <c r="I21" s="36" t="n">
        <v>0</v>
      </c>
      <c r="J21" s="36" t="n">
        <v>0</v>
      </c>
      <c r="K21" s="36" t="n">
        <v>0</v>
      </c>
      <c r="L21" s="36" t="n">
        <v>0</v>
      </c>
      <c r="M21" s="6" t="s">
        <f>=I21+J21+K21+L21</f>
      </c>
      <c r="N21" s="34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92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3</v>
      </c>
      <c r="G1" s="38" t="s">
        <v>95</v>
      </c>
      <c r="H1" s="38" t="s">
        <v>96</v>
      </c>
      <c r="I1" s="38" t="s">
        <v>97</v>
      </c>
      <c r="J1" s="38" t="s">
        <v>98</v>
      </c>
      <c r="K1" s="38" t="s">
        <v>99</v>
      </c>
      <c r="L1" s="38" t="s">
        <v>100</v>
      </c>
      <c r="M1" s="38" t="s">
        <v>101</v>
      </c>
      <c r="N1" s="38" t="s">
        <v>102</v>
      </c>
    </row>
    <row collapsed="false" customFormat="false" customHeight="false" hidden="false" ht="12.1" outlineLevel="0" r="2">
      <c r="A2" s="37" t="n">
        <v>44507</v>
      </c>
      <c r="B2" s="16" t="s">
        <v>103</v>
      </c>
      <c r="C2" s="16" t="s">
        <v>16</v>
      </c>
      <c r="D2" s="16" t="s">
        <v>18</v>
      </c>
      <c r="E2" s="7" t="n">
        <v>1</v>
      </c>
      <c r="F2" s="16" t="s">
        <v>42</v>
      </c>
      <c r="G2" s="6" t="n">
        <v>24.8419</v>
      </c>
      <c r="H2" s="6" t="n">
        <v>3619</v>
      </c>
      <c r="I2" s="6" t="n">
        <v>3887.36</v>
      </c>
      <c r="J2" s="6" t="n">
        <v>0.1</v>
      </c>
      <c r="K2" s="6" t="n">
        <v>24.8419</v>
      </c>
      <c r="L2" s="6" t="n">
        <v>17.69</v>
      </c>
      <c r="M2" s="6" t="n">
        <v>0.46</v>
      </c>
      <c r="N2" s="6" t="n">
        <v>0.49</v>
      </c>
    </row>
    <row collapsed="false" customFormat="false" customHeight="false" hidden="false" ht="12.1" outlineLevel="0" r="3">
      <c r="A3" s="37" t="n">
        <v>44599</v>
      </c>
      <c r="B3" s="16" t="s">
        <v>103</v>
      </c>
      <c r="C3" s="16" t="s">
        <v>16</v>
      </c>
      <c r="D3" s="16" t="s">
        <v>18</v>
      </c>
      <c r="E3" s="7" t="n">
        <v>1</v>
      </c>
      <c r="F3" s="16" t="s">
        <v>42</v>
      </c>
      <c r="G3" s="6" t="n">
        <v>27.7586</v>
      </c>
      <c r="H3" s="6" t="n">
        <v>3644</v>
      </c>
      <c r="I3" s="6" t="n">
        <v>3887.36</v>
      </c>
      <c r="J3" s="6" t="n">
        <v>0.04</v>
      </c>
      <c r="K3" s="6" t="n">
        <v>27.7586</v>
      </c>
      <c r="L3" s="6" t="n">
        <v>24.72</v>
      </c>
      <c r="M3" s="6" t="n">
        <v>0.64</v>
      </c>
      <c r="N3" s="6" t="n">
        <v>0.68</v>
      </c>
    </row>
    <row collapsed="false" customFormat="false" customHeight="false" hidden="false" ht="12.1" outlineLevel="0" r="4">
      <c r="A4" s="37" t="n">
        <v>44688</v>
      </c>
      <c r="B4" s="16" t="s">
        <v>103</v>
      </c>
      <c r="C4" s="16" t="s">
        <v>16</v>
      </c>
      <c r="D4" s="16" t="s">
        <v>18</v>
      </c>
      <c r="E4" s="7" t="n">
        <v>1</v>
      </c>
      <c r="F4" s="16" t="s">
        <v>42</v>
      </c>
      <c r="G4" s="6" t="n">
        <v>24.5953</v>
      </c>
      <c r="H4" s="6" t="n">
        <v>3201</v>
      </c>
      <c r="I4" s="6" t="n">
        <v>3887.36</v>
      </c>
      <c r="J4" s="6" t="n">
        <v>0.04</v>
      </c>
      <c r="K4" s="6" t="n">
        <v>24.5953</v>
      </c>
      <c r="L4" s="6" t="n">
        <v>21.9</v>
      </c>
      <c r="M4" s="6" t="n">
        <v>0.56</v>
      </c>
      <c r="N4" s="6" t="n">
        <v>0.68</v>
      </c>
    </row>
    <row collapsed="false" customFormat="false" customHeight="false" hidden="false" ht="12.1" outlineLevel="0" r="5">
      <c r="A5" s="37" t="n">
        <v>44778</v>
      </c>
      <c r="B5" s="16" t="s">
        <v>103</v>
      </c>
      <c r="C5" s="16" t="s">
        <v>16</v>
      </c>
      <c r="D5" s="16" t="s">
        <v>18</v>
      </c>
      <c r="E5" s="7" t="n">
        <v>1</v>
      </c>
      <c r="F5" s="16" t="s">
        <v>42</v>
      </c>
      <c r="G5" s="6" t="n">
        <v>21.9942</v>
      </c>
      <c r="H5" s="6" t="n">
        <v>3201</v>
      </c>
      <c r="I5" s="6" t="n">
        <v>3887.36</v>
      </c>
      <c r="J5" s="6" t="n">
        <v>0.04</v>
      </c>
      <c r="K5" s="6" t="n">
        <v>21.9942</v>
      </c>
      <c r="L5" s="6" t="n">
        <v>19.58</v>
      </c>
      <c r="M5" s="6" t="n">
        <v>0.5</v>
      </c>
      <c r="N5" s="6" t="n">
        <v>0.61</v>
      </c>
    </row>
    <row collapsed="false" customFormat="false" customHeight="false" hidden="false" ht="12.1" outlineLevel="0" r="6">
      <c r="A6" s="37" t="n">
        <v>44869</v>
      </c>
      <c r="B6" s="16" t="s">
        <v>103</v>
      </c>
      <c r="C6" s="16" t="s">
        <v>16</v>
      </c>
      <c r="D6" s="16" t="s">
        <v>18</v>
      </c>
      <c r="E6" s="7" t="n">
        <v>1</v>
      </c>
      <c r="F6" s="16" t="s">
        <v>42</v>
      </c>
      <c r="G6" s="6" t="n">
        <v>22.6649</v>
      </c>
      <c r="H6" s="6" t="n">
        <v>3201</v>
      </c>
      <c r="I6" s="6" t="n">
        <v>3887.36</v>
      </c>
      <c r="J6" s="6" t="n">
        <v>0.04</v>
      </c>
      <c r="K6" s="6" t="n">
        <v>22.6649</v>
      </c>
      <c r="L6" s="6" t="n">
        <v>20.18</v>
      </c>
      <c r="M6" s="6" t="n">
        <v>0.52</v>
      </c>
      <c r="N6" s="6" t="n">
        <v>0.63</v>
      </c>
    </row>
    <row collapsed="false" customFormat="false" customHeight="false" hidden="false" ht="12.1" outlineLevel="0" r="7">
      <c r="A7" s="37" t="n">
        <v>44963</v>
      </c>
      <c r="B7" s="16" t="s">
        <v>103</v>
      </c>
      <c r="C7" s="16" t="s">
        <v>16</v>
      </c>
      <c r="D7" s="16" t="s">
        <v>18</v>
      </c>
      <c r="E7" s="7" t="n">
        <v>1</v>
      </c>
      <c r="F7" s="16" t="s">
        <v>42</v>
      </c>
      <c r="G7" s="6" t="n">
        <v>25.6904</v>
      </c>
      <c r="H7" s="6" t="n">
        <v>3201</v>
      </c>
      <c r="I7" s="6" t="n">
        <v>3887.36</v>
      </c>
      <c r="J7" s="6" t="n">
        <v>0.04</v>
      </c>
      <c r="K7" s="6" t="n">
        <v>25.6904</v>
      </c>
      <c r="L7" s="6" t="n">
        <v>22.88</v>
      </c>
      <c r="M7" s="6" t="n">
        <v>0.59</v>
      </c>
      <c r="N7" s="6" t="n">
        <v>0.71</v>
      </c>
    </row>
    <row collapsed="false" customFormat="false" customHeight="false" hidden="false" ht="12.1" outlineLevel="0" r="8">
      <c r="A8" s="37" t="n">
        <v>45050</v>
      </c>
      <c r="B8" s="16" t="s">
        <v>103</v>
      </c>
      <c r="C8" s="16" t="s">
        <v>16</v>
      </c>
      <c r="D8" s="16" t="s">
        <v>18</v>
      </c>
      <c r="E8" s="7" t="n">
        <v>1</v>
      </c>
      <c r="F8" s="16" t="s">
        <v>42</v>
      </c>
      <c r="G8" s="6" t="n">
        <v>9.9134</v>
      </c>
      <c r="H8" s="6" t="n">
        <v>3201</v>
      </c>
      <c r="I8" s="6" t="n">
        <v>3887.36</v>
      </c>
      <c r="J8" s="6" t="n">
        <v>0.01</v>
      </c>
      <c r="K8" s="6" t="n">
        <v>9.9134</v>
      </c>
      <c r="L8" s="6" t="n">
        <v>9.12</v>
      </c>
      <c r="M8" s="6" t="n">
        <v>0.23</v>
      </c>
      <c r="N8" s="6" t="n">
        <v>0.28</v>
      </c>
    </row>
    <row collapsed="false" customFormat="false" customHeight="false" hidden="false" ht="12.1" outlineLevel="0" r="9">
      <c r="A9" s="37" t="n">
        <v>45142</v>
      </c>
      <c r="B9" s="16" t="s">
        <v>103</v>
      </c>
      <c r="C9" s="16" t="s">
        <v>16</v>
      </c>
      <c r="D9" s="16" t="s">
        <v>18</v>
      </c>
      <c r="E9" s="7" t="n">
        <v>1</v>
      </c>
      <c r="F9" s="16" t="s">
        <v>42</v>
      </c>
      <c r="G9" s="6" t="n">
        <v>11.7224</v>
      </c>
      <c r="H9" s="6" t="n">
        <v>3201</v>
      </c>
      <c r="I9" s="6" t="n">
        <v>3887.36</v>
      </c>
      <c r="J9" s="6" t="n">
        <v>0.01</v>
      </c>
      <c r="K9" s="6" t="n">
        <v>11.7224</v>
      </c>
      <c r="L9" s="6" t="n">
        <v>10.78</v>
      </c>
      <c r="M9" s="6" t="n">
        <v>0.28</v>
      </c>
      <c r="N9" s="6" t="n">
        <v>0.34</v>
      </c>
    </row>
    <row collapsed="false" customFormat="false" customHeight="false" hidden="false" ht="12.1" outlineLevel="0" r="10">
      <c r="A10" s="37" t="n">
        <v>45236</v>
      </c>
      <c r="B10" s="16" t="s">
        <v>103</v>
      </c>
      <c r="C10" s="16" t="s">
        <v>16</v>
      </c>
      <c r="D10" s="16" t="s">
        <v>18</v>
      </c>
      <c r="E10" s="7" t="n">
        <v>1</v>
      </c>
      <c r="F10" s="16" t="s">
        <v>42</v>
      </c>
      <c r="G10" s="6" t="n">
        <v>11.6294</v>
      </c>
      <c r="H10" s="6" t="n">
        <v>3201</v>
      </c>
      <c r="I10" s="6" t="n">
        <v>3887.36</v>
      </c>
      <c r="J10" s="6" t="n">
        <v>0.01</v>
      </c>
      <c r="K10" s="6" t="n">
        <v>11.6294</v>
      </c>
      <c r="L10" s="6" t="n">
        <v>10.7</v>
      </c>
      <c r="M10" s="6" t="n">
        <v>0.28</v>
      </c>
      <c r="N10" s="6" t="n">
        <v>0.33</v>
      </c>
    </row>
    <row collapsed="false" customFormat="false" customHeight="false" hidden="false" ht="12.1" outlineLevel="0" r="11">
      <c r="A11" s="37" t="n">
        <v>45328</v>
      </c>
      <c r="B11" s="16" t="s">
        <v>103</v>
      </c>
      <c r="C11" s="16" t="s">
        <v>16</v>
      </c>
      <c r="D11" s="16" t="s">
        <v>18</v>
      </c>
      <c r="E11" s="7" t="n">
        <v>1</v>
      </c>
      <c r="F11" s="16" t="s">
        <v>42</v>
      </c>
      <c r="G11" s="6" t="n">
        <v>11.4054</v>
      </c>
      <c r="H11" s="6" t="n">
        <v>3201</v>
      </c>
      <c r="I11" s="6" t="n">
        <v>3887.36</v>
      </c>
      <c r="J11" s="6" t="n">
        <v>0.01</v>
      </c>
      <c r="K11" s="6" t="n">
        <v>11.4054</v>
      </c>
      <c r="L11" s="6" t="n">
        <v>10.49</v>
      </c>
      <c r="M11" s="6" t="n">
        <v>0.27</v>
      </c>
      <c r="N11" s="6" t="n">
        <v>0.33</v>
      </c>
    </row>
    <row collapsed="false" customFormat="false" customHeight="false" hidden="false" ht="12.1" outlineLevel="0" r="12">
      <c r="A12" s="37" t="n">
        <v>45418</v>
      </c>
      <c r="B12" s="16" t="s">
        <v>103</v>
      </c>
      <c r="C12" s="16" t="s">
        <v>16</v>
      </c>
      <c r="D12" s="16" t="s">
        <v>18</v>
      </c>
      <c r="E12" s="7" t="n">
        <v>1</v>
      </c>
      <c r="F12" s="16" t="s">
        <v>42</v>
      </c>
      <c r="G12" s="6" t="n">
        <v>11.4615</v>
      </c>
      <c r="H12" s="6" t="n">
        <v>3201</v>
      </c>
      <c r="I12" s="6" t="n">
        <v>3887.36</v>
      </c>
      <c r="J12" s="6" t="n">
        <v>0.01</v>
      </c>
      <c r="K12" s="6" t="n">
        <v>11.4615</v>
      </c>
      <c r="L12" s="6" t="n">
        <v>10.54</v>
      </c>
      <c r="M12" s="6" t="n">
        <v>0.27</v>
      </c>
      <c r="N12" s="6" t="n">
        <v>0.33</v>
      </c>
    </row>
    <row collapsed="false" customFormat="false" customHeight="false" hidden="false" ht="12.1" outlineLevel="0" r="13">
      <c r="A13" s="37" t="n">
        <v>45511</v>
      </c>
      <c r="B13" s="16" t="s">
        <v>103</v>
      </c>
      <c r="C13" s="16" t="s">
        <v>16</v>
      </c>
      <c r="D13" s="16" t="s">
        <v>18</v>
      </c>
      <c r="E13" s="7" t="n">
        <v>1</v>
      </c>
      <c r="F13" s="16" t="s">
        <v>42</v>
      </c>
      <c r="G13" s="6" t="n">
        <v>10.6456</v>
      </c>
      <c r="H13" s="6" t="n">
        <v>3201</v>
      </c>
      <c r="I13" s="6" t="n">
        <v>3887.36</v>
      </c>
      <c r="J13" s="6" t="n">
        <v>0.01</v>
      </c>
      <c r="K13" s="6" t="n">
        <v>10.6456</v>
      </c>
      <c r="L13" s="6" t="n">
        <v>9.79</v>
      </c>
      <c r="M13" s="6" t="n">
        <v>0.25</v>
      </c>
      <c r="N13" s="6" t="n">
        <v>0.31</v>
      </c>
    </row>
  </sheetData>
  <autoFilter ref="A1:N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104</v>
      </c>
      <c r="G1" s="38" t="s">
        <v>105</v>
      </c>
      <c r="H1" s="38" t="s">
        <v>47</v>
      </c>
      <c r="I1" s="38" t="s">
        <v>106</v>
      </c>
      <c r="J1" s="38" t="s">
        <v>107</v>
      </c>
      <c r="K1" s="38" t="s">
        <v>108</v>
      </c>
      <c r="L1" s="38" t="s">
        <v>109</v>
      </c>
      <c r="M1" s="38" t="s">
        <v>110</v>
      </c>
      <c r="N1" s="38" t="s">
        <v>111</v>
      </c>
      <c r="O1" s="38" t="s">
        <v>112</v>
      </c>
    </row>
    <row collapsed="false" customFormat="false" customHeight="false" hidden="false" ht="12.1" outlineLevel="0" r="2">
      <c r="A2" s="39" t="n">
        <v>44480</v>
      </c>
      <c r="B2" s="16" t="s">
        <v>103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1690</v>
      </c>
      <c r="J2" s="17" t="n">
        <v>3887.36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44140</v>
      </c>
      <c r="B3" s="16" t="s">
        <v>103</v>
      </c>
      <c r="C3" s="16" t="s">
        <v>23</v>
      </c>
      <c r="D3" s="16" t="s">
        <v>25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2031</v>
      </c>
      <c r="J3" s="17" t="n">
        <v>991.07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44140</v>
      </c>
      <c r="B4" s="16" t="s">
        <v>103</v>
      </c>
      <c r="C4" s="16" t="s">
        <v>23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2031</v>
      </c>
      <c r="J4" s="17" t="n">
        <v>979.06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44144</v>
      </c>
      <c r="B5" s="16" t="s">
        <v>103</v>
      </c>
      <c r="C5" s="16" t="s">
        <v>23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2027</v>
      </c>
      <c r="J5" s="17" t="n">
        <v>960.35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/>
      <c r="B6" s="16"/>
      <c r="C6" s="16"/>
      <c r="D6" s="16"/>
      <c r="E6" s="17"/>
      <c r="F6" s="7"/>
      <c r="G6" s="17"/>
      <c r="H6" s="16"/>
      <c r="I6" s="7"/>
      <c r="J6" s="17"/>
      <c r="K6" s="4" t="s">
        <v>33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113</v>
      </c>
      <c r="D1" s="38" t="s">
        <v>114</v>
      </c>
      <c r="E1" s="38" t="s">
        <v>97</v>
      </c>
      <c r="F1" s="38" t="s">
        <v>115</v>
      </c>
      <c r="G1" s="38" t="s">
        <v>94</v>
      </c>
      <c r="H1" s="38" t="s">
        <v>116</v>
      </c>
      <c r="I1" s="38" t="s">
        <v>117</v>
      </c>
      <c r="J1" s="38" t="s">
        <v>118</v>
      </c>
      <c r="K1" s="38" t="s">
        <v>119</v>
      </c>
    </row>
    <row collapsed="false" customFormat="false" customHeight="false" hidden="false" ht="12.1" outlineLevel="0" r="2">
      <c r="A2" s="16" t="s">
        <v>23</v>
      </c>
      <c r="B2" s="16" t="s">
        <v>25</v>
      </c>
      <c r="C2" s="40" t="n">
        <v>43958</v>
      </c>
      <c r="D2" s="41" t="n">
        <v>44386</v>
      </c>
      <c r="E2" s="17" t="n">
        <v>901.2783</v>
      </c>
      <c r="F2" s="17" t="n">
        <v>961.61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</v>
      </c>
      <c r="B3" s="16" t="s">
        <v>25</v>
      </c>
      <c r="C3" s="40" t="n">
        <v>43958</v>
      </c>
      <c r="D3" s="41" t="n">
        <v>44386</v>
      </c>
      <c r="E3" s="17" t="n">
        <v>901.2783</v>
      </c>
      <c r="F3" s="17" t="n">
        <v>961.61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</v>
      </c>
      <c r="B4" s="16" t="s">
        <v>25</v>
      </c>
      <c r="C4" s="40" t="n">
        <v>43958</v>
      </c>
      <c r="D4" s="41" t="n">
        <v>44390</v>
      </c>
      <c r="E4" s="17" t="n">
        <v>901.2783</v>
      </c>
      <c r="F4" s="17" t="n">
        <v>960.71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</v>
      </c>
      <c r="B5" s="16" t="s">
        <v>25</v>
      </c>
      <c r="C5" s="40" t="n">
        <v>43958</v>
      </c>
      <c r="D5" s="41" t="n">
        <v>44414</v>
      </c>
      <c r="E5" s="17" t="n">
        <v>901.2783</v>
      </c>
      <c r="F5" s="17" t="n">
        <v>955.01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</v>
      </c>
      <c r="B6" s="16" t="s">
        <v>25</v>
      </c>
      <c r="C6" s="40" t="n">
        <v>43958</v>
      </c>
      <c r="D6" s="41" t="n">
        <v>44414</v>
      </c>
      <c r="E6" s="17" t="n">
        <v>901.2783</v>
      </c>
      <c r="F6" s="17" t="n">
        <v>954.31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74</v>
      </c>
      <c r="B7" s="16" t="s">
        <v>120</v>
      </c>
      <c r="C7" s="40" t="n">
        <v>45248</v>
      </c>
      <c r="D7" s="41" t="n">
        <v>45514</v>
      </c>
      <c r="E7" s="17" t="n">
        <v>30.017</v>
      </c>
      <c r="F7" s="17" t="n">
        <v>34.1437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74</v>
      </c>
      <c r="B8" s="16" t="s">
        <v>120</v>
      </c>
      <c r="C8" s="40" t="n">
        <v>45248</v>
      </c>
      <c r="D8" s="41" t="n">
        <v>45514</v>
      </c>
      <c r="E8" s="17" t="n">
        <v>28.9517</v>
      </c>
      <c r="F8" s="17" t="n">
        <v>34.1437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74</v>
      </c>
      <c r="B9" s="16" t="s">
        <v>120</v>
      </c>
      <c r="C9" s="40" t="n">
        <v>45248</v>
      </c>
      <c r="D9" s="41" t="n">
        <v>45514</v>
      </c>
      <c r="E9" s="17" t="n">
        <v>29.7724</v>
      </c>
      <c r="F9" s="17" t="n">
        <v>34.1437</v>
      </c>
      <c r="G9" s="17" t="n">
        <v>25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74</v>
      </c>
      <c r="B10" s="16" t="s">
        <v>120</v>
      </c>
      <c r="C10" s="40" t="n">
        <v>45248</v>
      </c>
      <c r="D10" s="41" t="n">
        <v>45514</v>
      </c>
      <c r="E10" s="17" t="n">
        <v>29.6224</v>
      </c>
      <c r="F10" s="17" t="n">
        <v>34.1437</v>
      </c>
      <c r="G10" s="17" t="n">
        <v>11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74</v>
      </c>
      <c r="B11" s="16" t="s">
        <v>120</v>
      </c>
      <c r="C11" s="40" t="n">
        <v>45248</v>
      </c>
      <c r="D11" s="41" t="n">
        <v>45574</v>
      </c>
      <c r="E11" s="17" t="n">
        <v>29.6224</v>
      </c>
      <c r="F11" s="17" t="n">
        <v>41.8705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73</v>
      </c>
      <c r="B12" s="16" t="s">
        <v>121</v>
      </c>
      <c r="C12" s="40" t="n">
        <v>45248</v>
      </c>
      <c r="D12" s="41" t="n">
        <v>45514</v>
      </c>
      <c r="E12" s="17" t="n">
        <v>104.28</v>
      </c>
      <c r="F12" s="17" t="n">
        <v>64.8735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73</v>
      </c>
      <c r="B13" s="16" t="s">
        <v>121</v>
      </c>
      <c r="C13" s="40" t="n">
        <v>45248</v>
      </c>
      <c r="D13" s="41" t="n">
        <v>45514</v>
      </c>
      <c r="E13" s="17" t="n">
        <v>104.3</v>
      </c>
      <c r="F13" s="17" t="n">
        <v>64.8735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73</v>
      </c>
      <c r="B14" s="16" t="s">
        <v>121</v>
      </c>
      <c r="C14" s="40" t="n">
        <v>45248</v>
      </c>
      <c r="D14" s="41" t="n">
        <v>45514</v>
      </c>
      <c r="E14" s="17" t="n">
        <v>104.26</v>
      </c>
      <c r="F14" s="17" t="n">
        <v>64.8735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73</v>
      </c>
      <c r="B15" s="16" t="s">
        <v>121</v>
      </c>
      <c r="C15" s="40" t="n">
        <v>45248</v>
      </c>
      <c r="D15" s="41" t="n">
        <v>45574</v>
      </c>
      <c r="E15" s="17" t="n">
        <v>104.26</v>
      </c>
      <c r="F15" s="17" t="n">
        <v>72.2501</v>
      </c>
      <c r="G15" s="17" t="n">
        <v>8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72</v>
      </c>
      <c r="B16" s="16" t="s">
        <v>122</v>
      </c>
      <c r="C16" s="40" t="n">
        <v>45248</v>
      </c>
      <c r="D16" s="41" t="n">
        <v>45514</v>
      </c>
      <c r="E16" s="17" t="n">
        <v>3224.85</v>
      </c>
      <c r="F16" s="17" t="n">
        <v>2472.6204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2026-05-28T19:01:55.00Z</dcterms:created>
  <dc:creator>izi-invest.ru</dc:creator>
  <cp:revision>0</cp:revision>
</cp:coreProperties>
</file>