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<sst xmlns="http://schemas.openxmlformats.org/spreadsheetml/2006/main" count="2745" uniqueCount="367">
  <si>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</si>
  <si>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</si>
  <si>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</si>
  <si>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</si>
  <si>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</si>
  <si>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</si>
  <si>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</si>
  <si>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</si>
  <si>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</si>
  <si>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</si>
  <si>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</si>
  <si>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</si>
  <si>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</si>
  <si>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</si>
  <si>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</si>
  <si>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</si>
  <si>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</si>
  <si>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AMD</t>
  </si>
  <si>
    <t>share</t>
  </si>
  <si>
    <t>Advanced Micro Devices, Inc.</t>
  </si>
  <si>
    <t>USD</t>
  </si>
  <si>
    <t>ИИС-С: 3 шт.</t>
  </si>
  <si>
    <t>AAPL</t>
  </si>
  <si>
    <t>Apple Inc.</t>
  </si>
  <si>
    <t>ИИС-С: 2 шт.</t>
  </si>
  <si>
    <t>BYN</t>
  </si>
  <si>
    <t>TSM</t>
  </si>
  <si>
    <t>Taiwan Semiconductor Manufacturing Company Ltd.</t>
  </si>
  <si>
    <t>БС-С: 1 шт.</t>
  </si>
  <si>
    <t>CAD</t>
  </si>
  <si>
    <t>V</t>
  </si>
  <si>
    <t>Visa Inc.</t>
  </si>
  <si>
    <t>ИИС-С: 1 шт.</t>
  </si>
  <si>
    <t>CHF</t>
  </si>
  <si>
    <t>T</t>
  </si>
  <si>
    <t>Т-Техно ао</t>
  </si>
  <si>
    <t>RUR</t>
  </si>
  <si>
    <t>ИИС-С: 60 шт.
БС-С: 10 шт.</t>
  </si>
  <si>
    <t>CNY</t>
  </si>
  <si>
    <t>QCOM</t>
  </si>
  <si>
    <t>QUALCOMM Incorporated</t>
  </si>
  <si>
    <t>EUR</t>
  </si>
  <si>
    <t>PM</t>
  </si>
  <si>
    <t>Philip Morris International Inc Common Stock</t>
  </si>
  <si>
    <t>GBP</t>
  </si>
  <si>
    <t>X5</t>
  </si>
  <si>
    <t>КЦ ИКС 5</t>
  </si>
  <si>
    <t>ИИС-С: 4 шт.</t>
  </si>
  <si>
    <t>GLD</t>
  </si>
  <si>
    <t>SBER</t>
  </si>
  <si>
    <t>Сбербанк</t>
  </si>
  <si>
    <t>ИИС-С: 20 шт.
БС-С: 10 шт.</t>
  </si>
  <si>
    <t>HKD</t>
  </si>
  <si>
    <t>INTC</t>
  </si>
  <si>
    <t>Intel Corporation</t>
  </si>
  <si>
    <t>JPY</t>
  </si>
  <si>
    <t>CSCO</t>
  </si>
  <si>
    <t>Cisco Systems, Inc.</t>
  </si>
  <si>
    <t>KZT</t>
  </si>
  <si>
    <t>YNDX</t>
  </si>
  <si>
    <t>Yandex clA</t>
  </si>
  <si>
    <t>TWTR</t>
  </si>
  <si>
    <t>Twitter, Inc. Common Stock</t>
  </si>
  <si>
    <t>ИИС-С: 1 шт.
БС-С: 1 шт.</t>
  </si>
  <si>
    <t>SLV</t>
  </si>
  <si>
    <t>PHOR</t>
  </si>
  <si>
    <t>ФосАгро ао</t>
  </si>
  <si>
    <t>TRY</t>
  </si>
  <si>
    <t>MDT</t>
  </si>
  <si>
    <t>Medtronic plc. Ordinary Shares</t>
  </si>
  <si>
    <t>UAH</t>
  </si>
  <si>
    <t>BAC</t>
  </si>
  <si>
    <t>Bank of America Corporation Common Stock</t>
  </si>
  <si>
    <t>CHEP</t>
  </si>
  <si>
    <t>ЧТПЗ ао</t>
  </si>
  <si>
    <t>БС-С: 10 шт.</t>
  </si>
  <si>
    <t>GAZP</t>
  </si>
  <si>
    <t>ГАЗПРОМ ао</t>
  </si>
  <si>
    <t>БС-С: 20 шт.</t>
  </si>
  <si>
    <t>MTSS</t>
  </si>
  <si>
    <t>МТС-ао</t>
  </si>
  <si>
    <t>CHMF</t>
  </si>
  <si>
    <t>СевСт-ао</t>
  </si>
  <si>
    <t>БС-С: 3 шт.</t>
  </si>
  <si>
    <t>KMAZ</t>
  </si>
  <si>
    <t>КАМАЗ</t>
  </si>
  <si>
    <t>БС-С: 30 шт.</t>
  </si>
  <si>
    <t>AFKS</t>
  </si>
  <si>
    <t>Система ао</t>
  </si>
  <si>
    <t>ИИС-С: 100 шт.</t>
  </si>
  <si>
    <t>DSKY</t>
  </si>
  <si>
    <t>ДетскийМир</t>
  </si>
  <si>
    <t>MAGN</t>
  </si>
  <si>
    <t>ММК</t>
  </si>
  <si>
    <t>VKCO</t>
  </si>
  <si>
    <t>МКПАО "ВК"</t>
  </si>
  <si>
    <t>БС-С: 2 шт.</t>
  </si>
  <si>
    <t>SPCE</t>
  </si>
  <si>
    <t>Virgin Galactic Holdings, Inc. Common Stock</t>
  </si>
  <si>
    <t>Сумма по акциям: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</si>
  <si>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</si>
  <si>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</si>
  <si>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</si>
  <si>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</si>
  <si>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</si>
  <si>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</si>
  <si>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</si>
  <si>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</si>
  <si>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</si>
  <si>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</si>
  <si>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</si>
  <si>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</si>
  <si>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X5 - КЦ ИКС 5 1шт. по 73.65 RUR (данные из БД)</t>
  </si>
  <si>
    <t>Дивиденд по PM - Philip Morris International Inc Common Stock 1шт. по 1.2 USD (данные из БД)</t>
  </si>
  <si>
    <t>Дивиденд по PHOR - ФосАгро ао 1шт. по 123 RUR (данные из БД)</t>
  </si>
  <si>
    <t>Дивиденд по DSKY - ДетскийМир 20шт. по 5.08 RUR (данные из БД)</t>
  </si>
  <si>
    <t>Выплата дивидендов ФосАгро ао/ 1 шт. (данные из сделок)</t>
  </si>
  <si>
    <t>Выплата дивидендов FIVE-гдр/ 1 шт. (данные из сделок)</t>
  </si>
  <si>
    <t>Выплата дивидендов ДетскийМир/ 20 шт. (данные из сделок)</t>
  </si>
  <si>
    <t>Дивиденд по CHEP - ЧТПЗ ао 10шт. по 6.55 RUR (данные из БД)</t>
  </si>
  <si>
    <t>Дивиденд по MAGN - ММК 30шт. по 2.39 RUR (данные из БД)</t>
  </si>
  <si>
    <t>Выплата дивидендов Philip Morris Int-ао/ 1 шт. (данные из сделок)</t>
  </si>
  <si>
    <t>Выплата дивидендов ЧТПЗ ао/ 10 шт. (данные из сделок)</t>
  </si>
  <si>
    <t>Выплата дивидендов ММК/ 30 шт. (данные из сделок)</t>
  </si>
  <si>
    <t>Дивиденд по INTC - Intel Corporation 1шт. по 0.35 USD (данные из БД)</t>
  </si>
  <si>
    <t>Дивиденд по AAPL - Apple Inc. 2шт. по 0.21 USD (данные из БД)</t>
  </si>
  <si>
    <t>Выплата дивидендов Apple/ 2 шт. (данные из сделок)</t>
  </si>
  <si>
    <t>Дивиденд по QCOM - QUALCOMM Incorporated 1шт. по 0.65 USD (данные из БД)</t>
  </si>
  <si>
    <t>Выплата дивидендов Intel-ао/ 1 шт. (данные из сделок)</t>
  </si>
  <si>
    <t>Дивиденд по T - Т-Техно ао 3шт. по 18.53 RUR (данные из БД)</t>
  </si>
  <si>
    <t>Выплата дивидендов TCS Group Holding PLC GDR/ 3 шт. (данные из сделок)</t>
  </si>
  <si>
    <t>Выплата дивидендов Qualcomm-ао/ 1 шт. (данные из сделок)</t>
  </si>
  <si>
    <t>Дивиденд по AAPL - Apple Inc. 2шт. по 0.22 USD (данные из БД)</t>
  </si>
  <si>
    <t>Дивиденд по SBER - Сбербанк 10шт. по 18.7 RUR (данные из БД)</t>
  </si>
  <si>
    <t>Дивиденд по X5 - КЦ ИКС 5 4шт. по 110.49 RUR (данные из БД)</t>
  </si>
  <si>
    <t>Выплата дивидендов Сбербанк/ 10 шт. (данные из сделок)</t>
  </si>
  <si>
    <t>Дивиденд по QCOM - QUALCOMM Incorporated 1шт. по 0.68 USD (данные из БД)</t>
  </si>
  <si>
    <t>Дивиденд по PHOR - ФосАгро ао 1шт. по 63 RUR (данные из БД)</t>
  </si>
  <si>
    <t>Дивиденд по MAGN - ММК 30шт. по 0.95 RUR (данные из БД)</t>
  </si>
  <si>
    <t>Дивиденд по MAGN - ММК 30шт. по 1.8 RUR (данные из БД)</t>
  </si>
  <si>
    <t>Выплата дивидендов FIVE-гдр/ 4 шт. (данные из сделок)</t>
  </si>
  <si>
    <t>Дивиденд по PHOR - ФосАгро ао 1шт. по 105 RUR (данные из БД)</t>
  </si>
  <si>
    <t>Дивиденд по MTSS - МТС-ао 10шт. по 26.51 RUR (данные из БД)</t>
  </si>
  <si>
    <t>Дивиденд по DSKY - ДетскийМир 20шт. по 6.07 RUR (данные из БД)</t>
  </si>
  <si>
    <t>Дивиденд по AFKS - Система ао 100шт. по 0.31 RUR (данные из БД)</t>
  </si>
  <si>
    <t>Выплата дивидендов МТС-ао/ 10 шт. (данные из сделок)</t>
  </si>
  <si>
    <t>Выплата дивидендов Система ао/ 100 шт. (данные из сделок)</t>
  </si>
  <si>
    <t>Дивиденд по PHOR - ФосАгро ао 1шт. по 156 RUR (данные из БД)</t>
  </si>
  <si>
    <t>Дивиденд по MDT - Medtronic plc. Ordinary Shares 1шт. по 0.63 USD (данные из БД)</t>
  </si>
  <si>
    <t>Дивиденд по MAGN - ММК 30шт. по 3.53 RUR (данные из БД)</t>
  </si>
  <si>
    <t>Дивиденд по PM - Philip Morris International Inc Common Stock 1шт. по 1.25 USD (данные из БД)</t>
  </si>
  <si>
    <t>Дивиденд по CSCO - Cisco Systems, Inc. 1шт. по 0.37 USD (данные из БД)</t>
  </si>
  <si>
    <t>Дивиденд по MTSS - МТС-ао 10шт. по 10.55 RUR (данные из БД)</t>
  </si>
  <si>
    <t>Погашение облигации ЧТПЗ ао/ 10 шт. (данные из сделок)</t>
  </si>
  <si>
    <t>Выплата дивидендов Medtronic-ао/ 1 шт. (данные из сделок)</t>
  </si>
  <si>
    <t>Выплата дивидендов Cisco Systems-ао/ 1 шт. (данные из сделок)</t>
  </si>
  <si>
    <t>Дивиденд по V - Visa Inc. 1шт. по 0.38 USD (данные из БД)</t>
  </si>
  <si>
    <t>Дивиденд по BAC - Bank of America Corporation Common Stock 1шт. по 0.21 USD (данные из БД)</t>
  </si>
  <si>
    <t>Дивиденд по CHMF - СевСт-ао 3шт. по 85.93 RUR (данные из БД)</t>
  </si>
  <si>
    <t>Дивиденд по TSM - Taiwan Semiconductor Manufacturing Company Ltd. 1шт. по 0.5 USD (данные из БД)</t>
  </si>
  <si>
    <t>Дивиденд по X5 - КЦ ИКС 5 4шт. по 73.65 RUR (данные из БД)</t>
  </si>
  <si>
    <t>Дивиденд по PHOR - ФосАгро ао 1шт. по 234 RUR (данные из БД)</t>
  </si>
  <si>
    <t>Дивиденд по DSKY - ДетскийМир 20шт. по 5.2 RUR (данные из БД)</t>
  </si>
  <si>
    <t>Дивиденд по MAGN - ММК 30шт. по 2.66 RUR (данные из БД)</t>
  </si>
  <si>
    <t>Дивиденд по INTC - Intel Corporation 1шт. по 0.37 USD (данные из БД)</t>
  </si>
  <si>
    <t>Дивиденд по TSM - Taiwan Semiconductor Manufacturing Company Ltd. 1шт. по 0.49 USD (данные из БД)</t>
  </si>
  <si>
    <t>Дивиденд по CSCO - Cisco Systems, Inc. 1шт. по 0.38 USD (данные из БД)</t>
  </si>
  <si>
    <t>Дивиденд по AAPL - Apple Inc. 2шт. по 0.23 USD (данные из БД)</t>
  </si>
  <si>
    <t>Дивиденд по QCOM - QUALCOMM Incorporated 1шт. по 0.75 USD (данные из БД)</t>
  </si>
  <si>
    <t>Дивиденд по TSM - Taiwan Semiconductor Manufacturing Company Ltd. 1шт. по 0.47 USD (данные из БД)</t>
  </si>
  <si>
    <t>Дивиденд по MDT - Medtronic plc. Ordinary Shares 1шт. по 0.68 USD (данные из БД)</t>
  </si>
  <si>
    <t>Дивиденд по MTSS - МТС-ао 10шт. по 33.85 RUR (данные из БД)</t>
  </si>
  <si>
    <t>Дивиденд по BAC - Bank of America Corporation Common Stock 1шт. по 0.22 USD (данные из БД)</t>
  </si>
  <si>
    <t>Дивиденд по TSM - Taiwan Semiconductor Manufacturing Company Ltd. 1шт. по 0.45 USD (данные из БД)</t>
  </si>
  <si>
    <t>Дивиденд по PM - Philip Morris International Inc Common Stock 1шт. по 1.27 USD (данные из БД)</t>
  </si>
  <si>
    <t>Дивиденд по PHOR - ФосАгро ао 1шт. по 390 RUR (данные из БД)</t>
  </si>
  <si>
    <t>Дивиденд по GAZP - ГАЗПРОМ ао 20шт. по 51.03 RUR (данные из БД)</t>
  </si>
  <si>
    <t>Дивиденд по V - Visa Inc. 1шт. по 0.45 USD (данные из БД)</t>
  </si>
  <si>
    <t>Дивиденд по PHOR - ФосАгро ао 1шт. по 318 RUR (данные из БД)</t>
  </si>
  <si>
    <t>Дивиденд по PHOR - ФосАгро ао 1шт. по 465 RUR (данные из БД)</t>
  </si>
  <si>
    <t>Дивиденд по CSCO - Cisco Systems, Inc. 1шт. по 0.39 USD (данные из БД)</t>
  </si>
  <si>
    <t>Дивиденд по INTC - Intel Corporation 1шт. по 0.13 USD (данные из БД)</t>
  </si>
  <si>
    <t>Дивиденд по SBER - Сбербанк 20шт. по 25 RUR (данные из БД)</t>
  </si>
  <si>
    <t>Дивиденд по SBER - Сбербанк 10шт. по 25 RUR (данные из БД)</t>
  </si>
  <si>
    <t>Дивиденд по AAPL - Apple Inc. 2шт. по 0.24 USD (данные из БД)</t>
  </si>
  <si>
    <t>Дивиденд по QCOM - QUALCOMM Incorporated 1шт. по 0.8 USD (данные из БД)</t>
  </si>
  <si>
    <t>Дивиденд по MDT - Medtronic plc. Ordinary Shares 1шт. по 0.69 USD (данные из БД)</t>
  </si>
  <si>
    <t>Дивиденд по MTSS - МТС-ао 10шт. по 34.29 RUR (данные из БД)</t>
  </si>
  <si>
    <t>Дивиденд по KMAZ - КАМАЗ 30шт. по 1.84 RUR (данные из БД)</t>
  </si>
  <si>
    <t>Дивиденд по PHOR - ФосАгро ао 1шт. по 264 RUR (данные из БД)</t>
  </si>
  <si>
    <t>Дивиденд по AFKS - Система ао 100шт. по 0.41 RUR (данные из БД)</t>
  </si>
  <si>
    <t>Дивиденд по BAC - Bank of America Corporation Common Stock 1шт. по 0.24 USD (данные из БД)</t>
  </si>
  <si>
    <t>Дивиденд по PM - Philip Morris International Inc Common Stock 1шт. по 1.3 USD (данные из БД)</t>
  </si>
  <si>
    <t>Дивиденд по V - Visa Inc. 1шт. по 0.52 USD (данные из БД)</t>
  </si>
  <si>
    <t>Дивиденд по TSM - Taiwan Semiconductor Manufacturing Company Ltd. 1шт. по 0.48 USD (данные из БД)</t>
  </si>
  <si>
    <t>Дивиденд по PHOR - ФосАгро ао 1шт. по 291 RUR (данные из БД)</t>
  </si>
  <si>
    <t>Дивиденд по TSM - Taiwan Semiconductor Manufacturing Company Ltd. 1шт. по 0.55 USD (данные из БД)</t>
  </si>
  <si>
    <t>Дивиденд по CSCO - Cisco Systems, Inc. 1шт. по 0.4 USD (данные из БД)</t>
  </si>
  <si>
    <t>Дивиденд по AAPL - Apple Inc. 2шт. по 0.25 USD (данные из БД)</t>
  </si>
  <si>
    <t>Дивиденд по QCOM - QUALCOMM Incorporated 1шт. по 0.85 USD (данные из БД)</t>
  </si>
  <si>
    <t>Дивиденд по CHEP - ЧТПЗ ао 10шт. по 49.07 RUR (данные из БД)</t>
  </si>
  <si>
    <t>Дивиденд по MAGN - ММК 30шт. по 2.75 RUR (данные из БД)</t>
  </si>
  <si>
    <t>Дивиденд по TSM - Taiwan Semiconductor Manufacturing Company Ltd. 1шт. по 0.54 USD (данные из БД)</t>
  </si>
  <si>
    <t>Дивиденд по SPCE - Virgin Galactic Holdings, Inc. Common Stock 1шт. по 0.05 USD (данные из БД)</t>
  </si>
  <si>
    <t>Дивиденд по CHMF - СевСт-ао 3шт. по 38.3 RUR (данные из БД)</t>
  </si>
  <si>
    <t>Дивиденд по CHMF - СевСт-ао 3шт. по 191.51 RUR (данные из БД)</t>
  </si>
  <si>
    <t>Дивиденд по MDT - Medtronic plc. Ordinary Shares 1шт. по 0.7 USD (данные из БД)</t>
  </si>
  <si>
    <t>Дивиденд по PHOR - ФосАгро ао 1шт. по 15 RUR (данные из БД)</t>
  </si>
  <si>
    <t>Дивиденд по SBER - Сбербанк 20шт. по 33.3 RUR (данные из БД)</t>
  </si>
  <si>
    <t>Дивиденд по SBER - Сбербанк 10шт. по 33.3 RUR (данные из БД)</t>
  </si>
  <si>
    <t>Дивиденд по PHOR - ФосАгро ао 1шт. по 294 RUR (данные из БД)</t>
  </si>
  <si>
    <t>Дивиденд по KMAZ - КАМАЗ 30шт. по 4.49 RUR (данные из БД)</t>
  </si>
  <si>
    <t>Дивиденд по MTSS - МТС-ао 10шт. по 35 RUR (данные из БД)</t>
  </si>
  <si>
    <t>Дивиденд по AFKS - Система ао 100шт. по 0.52 RUR (данные из БД)</t>
  </si>
  <si>
    <t>Дивиденд по BAC - Bank of America Corporation Common Stock 1шт. по 0.26 USD (данные из БД)</t>
  </si>
  <si>
    <t>Дивиденд по CHMF - СевСт-ао 3шт. по 31.06 RUR (данные из БД)</t>
  </si>
  <si>
    <t>Дивиденд по TSM - Taiwan Semiconductor Manufacturing Company Ltd. 1шт. по 0.63 USD (данные из БД)</t>
  </si>
  <si>
    <t>Дивиденд по YNDX - Yandex clA 2шт. по 80 RUR (данные из БД)</t>
  </si>
  <si>
    <t>Дивиденд по PHOR - ФосАгро ао 1шт. по 117 RUR (данные из БД)</t>
  </si>
  <si>
    <t>Дивиденд по PM - Philip Morris International Inc Common Stock 1шт. по 1.35 USD (данные из БД)</t>
  </si>
  <si>
    <t>Дивиденд по MAGN - ММК 30шт. по 2.49 RUR (данные из БД)</t>
  </si>
  <si>
    <t>Дивиденд по V - Visa Inc. 1шт. по 0.59 USD (данные из БД)</t>
  </si>
  <si>
    <t>Дивиденд по T - Т-Техно ао 6шт. по 92.5 RUR (данные из БД)</t>
  </si>
  <si>
    <t>Дивиденд по T - Т-Техно ао 1шт. по 92.5 RUR (данные из БД)</t>
  </si>
  <si>
    <t>Дивиденд по CHMF - СевСт-ао 3шт. по 49.06 RUR (данные из БД)</t>
  </si>
  <si>
    <t>Дивиденд по PHOR - ФосАгро ао 1шт. по 126 RUR (данные из БД)</t>
  </si>
  <si>
    <t>Дивиденд по TSM - Taiwan Semiconductor Manufacturing Company Ltd. 1шт. по 0.68 USD (данные из БД)</t>
  </si>
  <si>
    <t>Дивиденд по CSCO - Cisco Systems, Inc. 1шт. по 0.41 USD (данные из БД)</t>
  </si>
  <si>
    <t>Дивиденд по AAPL - Apple Inc. 2шт. по 0.26 USD (данные из БД)</t>
  </si>
  <si>
    <t>Дивиденд по T - Т-Техно ао 6шт. по 32 RUR (данные из БД)</t>
  </si>
  <si>
    <t>Дивиденд по T - Т-Техно ао 1шт. по 32 RUR (данные из БД)</t>
  </si>
  <si>
    <t>Дивиденд по QCOM - QUALCOMM Incorporated 1шт. по 0.89 USD (данные из БД)</t>
  </si>
  <si>
    <t>Дивиденд по PHOR - ФосАгро ао 1шт. по 87 RUR (данные из БД)</t>
  </si>
  <si>
    <t>Дивиденд по X5 - КЦ ИКС 5 4шт. по 648 RUR (данные из БД)</t>
  </si>
  <si>
    <t>Дивиденд по T - Т-Техно ао 6шт. по 33 RUR (данные из БД)</t>
  </si>
  <si>
    <t>Дивиденд по T - Т-Техно ао 1шт. по 33 RUR (данные из БД)</t>
  </si>
  <si>
    <t>Дивиденд по SBER - Сбербанк 20шт. по 34.84 RUR (данные из БД)</t>
  </si>
  <si>
    <t>Дивиденд по SBER - Сбербанк 10шт. по 34.84 RUR (данные из БД)</t>
  </si>
  <si>
    <t>Дивиденд по BAC - Bank of America Corporation Common Stock 1шт. по 0.28 USD (данные из БД)</t>
  </si>
  <si>
    <t>Дивиденд по PHOR - ФосАгро ао 1шт. по 273 RUR (данные из БД)</t>
  </si>
  <si>
    <t>Дивиденд по PM - Philip Morris International Inc Common Stock 1шт. по 1.47 USD (данные из БД)</t>
  </si>
  <si>
    <t>Дивиденд по T - Т-Техно ао 6шт. по 35 RUR (данные из БД)</t>
  </si>
  <si>
    <t>Дивиденд по T - Т-Техно ао 1шт. по 35 RUR (данные из БД)</t>
  </si>
  <si>
    <t>Дивиденд по V - Visa Inc. 1шт. по 0.67 USD (данные из БД)</t>
  </si>
  <si>
    <t>Дивиденд по TSM - Taiwan Semiconductor Manufacturing Company Ltd. 1шт. по 0.84 USD (данные из БД)</t>
  </si>
  <si>
    <t>Дивиденд по X5 - КЦ ИКС 5 4шт. по 368 RUR (данные из БД)</t>
  </si>
  <si>
    <t>Дивиденд по T - Т-Техно ао 6шт. по 36 RUR (данные из БД)</t>
  </si>
  <si>
    <t>Дивиденд по T - Т-Техно ао 1шт. по 36 RUR (данные из БД)</t>
  </si>
  <si>
    <t>Дивиденд по TSM - Taiwan Semiconductor Manufacturing Company Ltd. 1шт. по 0.96 USD (данные из БД)</t>
  </si>
  <si>
    <t>Дивиденд по MDT - Medtronic plc. Ordinary Shares 1шт. по 0.71 USD (данные из БД)</t>
  </si>
  <si>
    <t>Дивиденд по CSCO - Cisco Systems, Inc. 1шт. по 0.42 USD (данные из БД)</t>
  </si>
  <si>
    <t>Дивиденд по AAPL - Apple Inc. 2шт. по 0.27 USD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</si>
  <si>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</si>
  <si>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</si>
  <si>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</si>
  <si>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</si>
  <si>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</si>
  <si>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</si>
  <si>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</si>
  <si>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</si>
  <si>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AMD
Advanced Micro Devices, Inc.</t>
  </si>
  <si>
    <t>AAPL
Apple Inc.</t>
  </si>
  <si>
    <t>TSM
Taiwan Semiconductor Manufacturing Company Ltd.</t>
  </si>
  <si>
    <t>V
Visa Inc.</t>
  </si>
  <si>
    <t>T
Т-Техно ао</t>
  </si>
  <si>
    <t>QCOM
QUALCOMM Incorporated</t>
  </si>
  <si>
    <t>PM
Philip Morris International Inc Common Stock</t>
  </si>
  <si>
    <t>X5
КЦ ИКС 5</t>
  </si>
  <si>
    <t>SBER
Сбербанк</t>
  </si>
  <si>
    <t>INTC
Intel Corporation</t>
  </si>
  <si>
    <t>CSCO
Cisco Systems, Inc.</t>
  </si>
  <si>
    <t>YNDX
Yandex clA</t>
  </si>
  <si>
    <t>TWTR
Twitter, Inc. Common Stock</t>
  </si>
  <si>
    <t>PHOR
ФосАгро ао</t>
  </si>
  <si>
    <t>MDT
Medtronic plc. Ordinary Shares</t>
  </si>
  <si>
    <t>BAC
Bank of America Corporation Common Stock</t>
  </si>
  <si>
    <t>CHEP
ЧТПЗ ао</t>
  </si>
  <si>
    <t>GAZP
ГАЗПРОМ ао</t>
  </si>
  <si>
    <t>MTSS
МТС-ао</t>
  </si>
  <si>
    <t>CHMF
СевСт-ао</t>
  </si>
  <si>
    <t>KMAZ
КАМАЗ</t>
  </si>
  <si>
    <t>AFKS
Система ао</t>
  </si>
  <si>
    <t>DSKY
ДетскийМир</t>
  </si>
  <si>
    <t>MAGN
ММК</t>
  </si>
  <si>
    <t>VKCO
МКПАО "ВК"</t>
  </si>
  <si>
    <t>SPCE
Virgin Galactic Holdings, Inc. Common Stock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</si>
  <si>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</si>
  <si>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</si>
  <si>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</si>
  <si>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</si>
  <si>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</si>
  <si>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</si>
  <si>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</si>
  <si>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</si>
  <si>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</si>
  <si>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БС-С</t>
  </si>
  <si>
    <t>Сбербанк России ПАО ао</t>
  </si>
  <si>
    <t>PLLC Yandex N.V. class A shs</t>
  </si>
  <si>
    <t>ИИС-С</t>
  </si>
  <si>
    <t>АФК "Система" ПАО ао</t>
  </si>
  <si>
    <t>ГДР X5 RetailGroup N.V.ORD SHS</t>
  </si>
  <si>
    <t>ФосАгро ПАО ао</t>
  </si>
  <si>
    <t>ГДР Mail.ru Gr Limited ORD SHS</t>
  </si>
  <si>
    <t>"ЧТПЗ" ПАО ао</t>
  </si>
  <si>
    <t>Мобильные ТелеСистемы ПАО ао</t>
  </si>
  <si>
    <t>USD000UTSTOM</t>
  </si>
  <si>
    <t>USDRUB_TOM - USD/РУБ</t>
  </si>
  <si>
    <t>selt</t>
  </si>
  <si>
    <t>ГДР TCS Group Holding ORD SHS</t>
  </si>
  <si>
    <t>ПАО Детский мир</t>
  </si>
  <si>
    <t>"Магнитогорск.мет.комб" ПАО ао</t>
  </si>
  <si>
    <t>nalog</t>
  </si>
  <si>
    <t>Налог (дивиденды) ФосАгро ао/ 1 шт.</t>
  </si>
  <si>
    <t>dohod</t>
  </si>
  <si>
    <t>Выплата дивидендов ФосАгро ао/ 1 шт.</t>
  </si>
  <si>
    <t>Выплата дивидендов FIVE-гдр/ 1 шт.</t>
  </si>
  <si>
    <t>Налог (дивиденды) ДетскийМир/ 20 шт.</t>
  </si>
  <si>
    <t>Выплата дивидендов ДетскийМир/ 20 шт.</t>
  </si>
  <si>
    <t>Выплата дивидендов Philip Morris Int-ао/ 1 шт.</t>
  </si>
  <si>
    <t>Налог (дивиденды) ЧТПЗ ао/ 10 шт.</t>
  </si>
  <si>
    <t>Выплата дивидендов ЧТПЗ ао/ 10 шт.</t>
  </si>
  <si>
    <t>Налог (дивиденды) ММК/ 30 шт.</t>
  </si>
  <si>
    <t>Выплата дивидендов ММК/ 30 шт.</t>
  </si>
  <si>
    <t>Выплата дивидендов Apple/ 2 шт.</t>
  </si>
  <si>
    <t>Выплата дивидендов Intel-ао/ 1 шт.</t>
  </si>
  <si>
    <t>Выплата дивидендов TCS Group Holding PLC GDR/ 3 шт.</t>
  </si>
  <si>
    <t>Выплата дивидендов Qualcomm-ао/ 1 шт.</t>
  </si>
  <si>
    <t>Налог (дивиденды) Сбербанк/ 10 шт.</t>
  </si>
  <si>
    <t>Выплата дивидендов Сбербанк/ 10 шт.</t>
  </si>
  <si>
    <t>Выплата дивидендов FIVE-гдр/ 4 шт.</t>
  </si>
  <si>
    <t>Налог (дивиденды) МТС-ао/ 10 шт.</t>
  </si>
  <si>
    <t>Выплата дивидендов МТС-ао/ 10 шт.</t>
  </si>
  <si>
    <t>Выплата дивидендов Система ао/ 100 шт.</t>
  </si>
  <si>
    <t>"Газпром" (ПАО) ао</t>
  </si>
  <si>
    <t>Северсталь (ПАО)ао</t>
  </si>
  <si>
    <t>КАМАЗ ПАО</t>
  </si>
  <si>
    <t>amort</t>
  </si>
  <si>
    <t>Погашение облигации ЧТПЗ ао/ 10 шт.</t>
  </si>
  <si>
    <t>Выплата дивидендов Medtronic-ао/ 1 шт.</t>
  </si>
  <si>
    <t>Выплата дивидендов Cisco Systems-ао/ 1 шт.</t>
  </si>
  <si>
    <t>USDRUB_TOM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</si>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</sst>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3</v>
      </c>
      <c r="G2" s="6" t="n">
        <v>495.54</v>
      </c>
      <c r="H2" s="17" t="n">
        <v>0</v>
      </c>
      <c r="I2" s="6" t="n">
        <v>0</v>
      </c>
      <c r="J2" s="16"/>
      <c r="K2" s="6" t="s">
        <f>=F2*G2*Портфель!$R$17</f>
      </c>
      <c r="L2" s="9" t="n">
        <v>0.3388</v>
      </c>
      <c r="M2" s="6" t="n">
        <v>7170.94</v>
      </c>
      <c r="N2" s="17" t="n">
        <v>30.47</v>
      </c>
      <c r="O2" s="16"/>
      <c r="P2" s="16" t="s">
        <v>17</v>
      </c>
      <c r="Q2" s="17" t="n">
        <v>0.1992</v>
      </c>
      <c r="R2" s="6" t="s">
        <f>=Q2/$Q$13</f>
      </c>
    </row>
    <row collapsed="false" customFormat="false" customHeight="false" hidden="false" ht="12.1" outlineLevel="0" r="3">
      <c r="A3" s="16" t="s">
        <v>22</v>
      </c>
      <c r="B3" s="16" t="s">
        <v>18</v>
      </c>
      <c r="C3" s="16" t="s">
        <v>23</v>
      </c>
      <c r="D3" s="16" t="s">
        <v>20</v>
      </c>
      <c r="E3" s="2" t="s">
        <v>24</v>
      </c>
      <c r="F3" s="7" t="n">
        <v>2</v>
      </c>
      <c r="G3" s="6" t="n">
        <v>309.89</v>
      </c>
      <c r="H3" s="17" t="n">
        <v>0</v>
      </c>
      <c r="I3" s="6" t="n">
        <v>0</v>
      </c>
      <c r="J3" s="16"/>
      <c r="K3" s="6" t="s">
        <f>=F3*G3*Портфель!$R$17</f>
      </c>
      <c r="L3" s="9" t="n">
        <v>0.1736</v>
      </c>
      <c r="M3" s="6" t="n">
        <v>9458.71</v>
      </c>
      <c r="N3" s="17" t="n">
        <v>12.7</v>
      </c>
      <c r="O3" s="16"/>
      <c r="P3" s="16" t="s">
        <v>25</v>
      </c>
      <c r="Q3" s="17" t="n">
        <v>25.79</v>
      </c>
      <c r="R3" s="6" t="s">
        <f>=Q3/$Q$13</f>
      </c>
    </row>
    <row collapsed="false" customFormat="false" customHeight="false" hidden="false" ht="12.1" outlineLevel="0" r="4">
      <c r="A4" s="16" t="s">
        <v>26</v>
      </c>
      <c r="B4" s="16" t="s">
        <v>18</v>
      </c>
      <c r="C4" s="16" t="s">
        <v>27</v>
      </c>
      <c r="D4" s="16" t="s">
        <v>20</v>
      </c>
      <c r="E4" s="2" t="s">
        <v>28</v>
      </c>
      <c r="F4" s="7" t="n">
        <v>1</v>
      </c>
      <c r="G4" s="6" t="n">
        <v>422.73</v>
      </c>
      <c r="H4" s="17" t="n">
        <v>0</v>
      </c>
      <c r="I4" s="6" t="n">
        <v>0</v>
      </c>
      <c r="J4" s="16"/>
      <c r="K4" s="6" t="s">
        <f>=F4*G4*Портфель!$R$17</f>
      </c>
      <c r="L4" s="9" t="n">
        <v>0.3364</v>
      </c>
      <c r="M4" s="6" t="n">
        <v>8272.51</v>
      </c>
      <c r="N4" s="17" t="n">
        <v>8.66</v>
      </c>
      <c r="O4" s="16"/>
      <c r="P4" s="16" t="s">
        <v>29</v>
      </c>
      <c r="Q4" s="17" t="n">
        <v>51.236594883654</v>
      </c>
      <c r="R4" s="6" t="s">
        <f>=Q4/$Q$13</f>
      </c>
    </row>
    <row collapsed="false" customFormat="false" customHeight="false" hidden="false" ht="12.1" outlineLevel="0" r="5">
      <c r="A5" s="16" t="s">
        <v>30</v>
      </c>
      <c r="B5" s="16" t="s">
        <v>18</v>
      </c>
      <c r="C5" s="16" t="s">
        <v>31</v>
      </c>
      <c r="D5" s="16" t="s">
        <v>20</v>
      </c>
      <c r="E5" s="2" t="s">
        <v>32</v>
      </c>
      <c r="F5" s="7" t="n">
        <v>1</v>
      </c>
      <c r="G5" s="6" t="n">
        <v>327.61</v>
      </c>
      <c r="H5" s="17" t="n">
        <v>0</v>
      </c>
      <c r="I5" s="6" t="n">
        <v>0</v>
      </c>
      <c r="J5" s="16"/>
      <c r="K5" s="6" t="s">
        <f>=F5*G5*Портфель!$R$17</f>
      </c>
      <c r="L5" s="9" t="n">
        <v>0.0863</v>
      </c>
      <c r="M5" s="6" t="n">
        <v>16382.96</v>
      </c>
      <c r="N5" s="17" t="n">
        <v>6.71</v>
      </c>
      <c r="O5" s="16"/>
      <c r="P5" s="16" t="s">
        <v>33</v>
      </c>
      <c r="Q5" s="17" t="n">
        <v>90.1936</v>
      </c>
      <c r="R5" s="6" t="s">
        <f>=Q5/$Q$13</f>
      </c>
    </row>
    <row collapsed="false" customFormat="false" customHeight="false" hidden="false" ht="12.1" outlineLevel="0" r="6">
      <c r="A6" s="16" t="s">
        <v>34</v>
      </c>
      <c r="B6" s="16" t="s">
        <v>18</v>
      </c>
      <c r="C6" s="16" t="s">
        <v>35</v>
      </c>
      <c r="D6" s="16" t="s">
        <v>36</v>
      </c>
      <c r="E6" s="2" t="s">
        <v>37</v>
      </c>
      <c r="F6" s="7" t="n">
        <v>70</v>
      </c>
      <c r="G6" s="6" t="n">
        <v>302.44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-0.0559</v>
      </c>
      <c r="M6" s="6" t="n">
        <v>433.07</v>
      </c>
      <c r="N6" s="17" t="n">
        <v>6.12</v>
      </c>
      <c r="O6" s="16"/>
      <c r="P6" s="16" t="s">
        <v>38</v>
      </c>
      <c r="Q6" s="17" t="n">
        <v>10.5505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32</v>
      </c>
      <c r="F7" s="7" t="n">
        <v>1</v>
      </c>
      <c r="G7" s="6" t="n">
        <v>233.4</v>
      </c>
      <c r="H7" s="17" t="n">
        <v>0</v>
      </c>
      <c r="I7" s="6" t="n">
        <v>0</v>
      </c>
      <c r="J7" s="16"/>
      <c r="K7" s="6" t="s">
        <f>=F7*G7*Портфель!$R$17</f>
      </c>
      <c r="L7" s="9" t="n">
        <v>0.097</v>
      </c>
      <c r="M7" s="6" t="n">
        <v>11067.35</v>
      </c>
      <c r="N7" s="17" t="n">
        <v>4.78</v>
      </c>
      <c r="O7" s="16"/>
      <c r="P7" s="16" t="s">
        <v>41</v>
      </c>
      <c r="Q7" s="17" t="n">
        <v>83.2975</v>
      </c>
      <c r="R7" s="6" t="s">
        <f>=Q7/$Q$13</f>
      </c>
    </row>
    <row collapsed="false" customFormat="false" customHeight="false" hidden="false" ht="12.1" outlineLevel="0" r="8">
      <c r="A8" s="16" t="s">
        <v>42</v>
      </c>
      <c r="B8" s="16" t="s">
        <v>18</v>
      </c>
      <c r="C8" s="16" t="s">
        <v>43</v>
      </c>
      <c r="D8" s="16" t="s">
        <v>20</v>
      </c>
      <c r="E8" s="2" t="s">
        <v>32</v>
      </c>
      <c r="F8" s="7" t="n">
        <v>1</v>
      </c>
      <c r="G8" s="6" t="n">
        <v>182.04</v>
      </c>
      <c r="H8" s="17" t="n">
        <v>0</v>
      </c>
      <c r="I8" s="6" t="n">
        <v>0</v>
      </c>
      <c r="J8" s="16"/>
      <c r="K8" s="6" t="s">
        <f>=F8*G8*Портфель!$R$17</f>
      </c>
      <c r="L8" s="9" t="n">
        <v>0.1945</v>
      </c>
      <c r="M8" s="6" t="n">
        <v>6360.38</v>
      </c>
      <c r="N8" s="17" t="n">
        <v>3.73</v>
      </c>
      <c r="O8" s="16"/>
      <c r="P8" s="16" t="s">
        <v>44</v>
      </c>
      <c r="Q8" s="17" t="n">
        <v>95.3621</v>
      </c>
      <c r="R8" s="6" t="s">
        <f>=Q8/$Q$13</f>
      </c>
    </row>
    <row collapsed="false" customFormat="false" customHeight="false" hidden="false" ht="12.1" outlineLevel="0" r="9">
      <c r="A9" s="16" t="s">
        <v>45</v>
      </c>
      <c r="B9" s="16" t="s">
        <v>18</v>
      </c>
      <c r="C9" s="16" t="s">
        <v>46</v>
      </c>
      <c r="D9" s="16" t="s">
        <v>36</v>
      </c>
      <c r="E9" s="2" t="s">
        <v>47</v>
      </c>
      <c r="F9" s="7" t="n">
        <v>4</v>
      </c>
      <c r="G9" s="6" t="n">
        <v>2454.5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0.0555</v>
      </c>
      <c r="M9" s="6" t="n">
        <v>2810.78</v>
      </c>
      <c r="N9" s="17" t="n">
        <v>2.84</v>
      </c>
      <c r="O9" s="16"/>
      <c r="P9" s="16" t="s">
        <v>48</v>
      </c>
      <c r="Q9" s="17" t="n">
        <v>10024.5</v>
      </c>
      <c r="R9" s="6" t="s">
        <f>=Q9/$Q$13</f>
      </c>
    </row>
    <row collapsed="false" customFormat="false" customHeight="false" hidden="false" ht="12.1" outlineLevel="0" r="10">
      <c r="A10" s="16" t="s">
        <v>49</v>
      </c>
      <c r="B10" s="16" t="s">
        <v>18</v>
      </c>
      <c r="C10" s="16" t="s">
        <v>50</v>
      </c>
      <c r="D10" s="16" t="s">
        <v>36</v>
      </c>
      <c r="E10" s="2" t="s">
        <v>51</v>
      </c>
      <c r="F10" s="7" t="n">
        <v>30</v>
      </c>
      <c r="G10" s="6" t="n">
        <v>322.26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0.0752</v>
      </c>
      <c r="M10" s="6" t="n">
        <v>302.12</v>
      </c>
      <c r="N10" s="17" t="n">
        <v>2.79</v>
      </c>
      <c r="O10" s="16"/>
      <c r="P10" s="16" t="s">
        <v>52</v>
      </c>
      <c r="Q10" s="17" t="n">
        <v>9.1448</v>
      </c>
      <c r="R10" s="6" t="s">
        <f>=Q10/$Q$13</f>
      </c>
    </row>
    <row collapsed="false" customFormat="false" customHeight="false" hidden="false" ht="12.1" outlineLevel="0" r="11">
      <c r="A11" s="16" t="s">
        <v>53</v>
      </c>
      <c r="B11" s="16" t="s">
        <v>18</v>
      </c>
      <c r="C11" s="16" t="s">
        <v>54</v>
      </c>
      <c r="D11" s="16" t="s">
        <v>20</v>
      </c>
      <c r="E11" s="2" t="s">
        <v>32</v>
      </c>
      <c r="F11" s="7" t="n">
        <v>1</v>
      </c>
      <c r="G11" s="6" t="n">
        <v>121.77</v>
      </c>
      <c r="H11" s="17" t="n">
        <v>0</v>
      </c>
      <c r="I11" s="6" t="n">
        <v>0</v>
      </c>
      <c r="J11" s="16"/>
      <c r="K11" s="6" t="s">
        <f>=F11*G11*Портфель!$R$17</f>
      </c>
      <c r="L11" s="9" t="n">
        <v>0.1771</v>
      </c>
      <c r="M11" s="6" t="n">
        <v>3782.6</v>
      </c>
      <c r="N11" s="17" t="n">
        <v>2.5</v>
      </c>
      <c r="O11" s="16"/>
      <c r="P11" s="16" t="s">
        <v>55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56</v>
      </c>
      <c r="B12" s="16" t="s">
        <v>18</v>
      </c>
      <c r="C12" s="16" t="s">
        <v>57</v>
      </c>
      <c r="D12" s="16" t="s">
        <v>20</v>
      </c>
      <c r="E12" s="2" t="s">
        <v>32</v>
      </c>
      <c r="F12" s="7" t="n">
        <v>1</v>
      </c>
      <c r="G12" s="6" t="n">
        <v>119.67</v>
      </c>
      <c r="H12" s="17" t="n">
        <v>0</v>
      </c>
      <c r="I12" s="6" t="n">
        <v>0</v>
      </c>
      <c r="J12" s="16"/>
      <c r="K12" s="6" t="s">
        <f>=F12*G12*Портфель!$R$17</f>
      </c>
      <c r="L12" s="9" t="n">
        <v>0.1848</v>
      </c>
      <c r="M12" s="6" t="n">
        <v>4239.26</v>
      </c>
      <c r="N12" s="17" t="n">
        <v>2.45</v>
      </c>
      <c r="O12" s="16"/>
      <c r="P12" s="16" t="s">
        <v>58</v>
      </c>
      <c r="Q12" s="17" t="n">
        <v>0.152</v>
      </c>
      <c r="R12" s="6" t="s">
        <f>=Q12/$Q$13</f>
      </c>
    </row>
    <row collapsed="false" customFormat="false" customHeight="false" hidden="false" ht="12.1" outlineLevel="0" r="13">
      <c r="A13" s="16" t="s">
        <v>59</v>
      </c>
      <c r="B13" s="16" t="s">
        <v>18</v>
      </c>
      <c r="C13" s="16" t="s">
        <v>60</v>
      </c>
      <c r="D13" s="16" t="s">
        <v>36</v>
      </c>
      <c r="E13" s="2" t="s">
        <v>24</v>
      </c>
      <c r="F13" s="7" t="n">
        <v>2</v>
      </c>
      <c r="G13" s="6" t="n">
        <v>4071.2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-0.0383</v>
      </c>
      <c r="M13" s="6" t="n">
        <v>5131.75</v>
      </c>
      <c r="N13" s="17" t="n">
        <v>2.35</v>
      </c>
      <c r="O13" s="16"/>
      <c r="P13" s="16" t="s">
        <v>36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61</v>
      </c>
      <c r="B14" s="16" t="s">
        <v>18</v>
      </c>
      <c r="C14" s="16" t="s">
        <v>62</v>
      </c>
      <c r="D14" s="16" t="s">
        <v>20</v>
      </c>
      <c r="E14" s="2" t="s">
        <v>63</v>
      </c>
      <c r="F14" s="7" t="n">
        <v>2</v>
      </c>
      <c r="G14" s="6" t="n">
        <v>53.7</v>
      </c>
      <c r="H14" s="17" t="n">
        <v>0</v>
      </c>
      <c r="I14" s="6" t="n">
        <v>0</v>
      </c>
      <c r="J14" s="16"/>
      <c r="K14" s="6" t="s">
        <f>=F14*G14*Портфель!$R$17</f>
      </c>
      <c r="L14" s="9" t="n">
        <v>-0.027</v>
      </c>
      <c r="M14" s="6" t="n">
        <v>4324.02</v>
      </c>
      <c r="N14" s="17" t="n">
        <v>2.2</v>
      </c>
      <c r="O14" s="16"/>
      <c r="P14" s="16" t="s">
        <v>64</v>
      </c>
      <c r="Q14" s="17" t="n">
        <v>168.52</v>
      </c>
      <c r="R14" s="6" t="s">
        <f>=Q14/$Q$13</f>
      </c>
    </row>
    <row collapsed="false" customFormat="false" customHeight="false" hidden="false" ht="12.1" outlineLevel="0" r="15">
      <c r="A15" s="16" t="s">
        <v>65</v>
      </c>
      <c r="B15" s="16" t="s">
        <v>18</v>
      </c>
      <c r="C15" s="16" t="s">
        <v>66</v>
      </c>
      <c r="D15" s="16" t="s">
        <v>36</v>
      </c>
      <c r="E15" s="2" t="s">
        <v>28</v>
      </c>
      <c r="F15" s="7" t="n">
        <v>1</v>
      </c>
      <c r="G15" s="6" t="n">
        <v>6393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0.3634</v>
      </c>
      <c r="M15" s="6" t="n">
        <v>3063.16</v>
      </c>
      <c r="N15" s="17" t="n">
        <v>1.85</v>
      </c>
      <c r="O15" s="16"/>
      <c r="P15" s="16" t="s">
        <v>67</v>
      </c>
      <c r="Q15" s="17" t="n">
        <v>1.56</v>
      </c>
      <c r="R15" s="6" t="s">
        <f>=Q15/$Q$13</f>
      </c>
    </row>
    <row collapsed="false" customFormat="false" customHeight="false" hidden="false" ht="12.1" outlineLevel="0" r="16">
      <c r="A16" s="16" t="s">
        <v>68</v>
      </c>
      <c r="B16" s="16" t="s">
        <v>18</v>
      </c>
      <c r="C16" s="16" t="s">
        <v>69</v>
      </c>
      <c r="D16" s="16" t="s">
        <v>20</v>
      </c>
      <c r="E16" s="2" t="s">
        <v>32</v>
      </c>
      <c r="F16" s="7" t="n">
        <v>1</v>
      </c>
      <c r="G16" s="6" t="n">
        <v>76.16</v>
      </c>
      <c r="H16" s="17" t="n">
        <v>0</v>
      </c>
      <c r="I16" s="6" t="n">
        <v>0</v>
      </c>
      <c r="J16" s="16"/>
      <c r="K16" s="6" t="s">
        <f>=F16*G16*Портфель!$R$17</f>
      </c>
      <c r="L16" s="9" t="n">
        <v>-0.0951</v>
      </c>
      <c r="M16" s="6" t="n">
        <v>9647.06</v>
      </c>
      <c r="N16" s="17" t="n">
        <v>1.56</v>
      </c>
      <c r="O16" s="16"/>
      <c r="P16" s="16" t="s">
        <v>70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71</v>
      </c>
      <c r="B17" s="16" t="s">
        <v>18</v>
      </c>
      <c r="C17" s="16" t="s">
        <v>72</v>
      </c>
      <c r="D17" s="16" t="s">
        <v>20</v>
      </c>
      <c r="E17" s="2" t="s">
        <v>32</v>
      </c>
      <c r="F17" s="7" t="n">
        <v>1</v>
      </c>
      <c r="G17" s="6" t="n">
        <v>50.965</v>
      </c>
      <c r="H17" s="17" t="n">
        <v>0</v>
      </c>
      <c r="I17" s="6" t="n">
        <v>0</v>
      </c>
      <c r="J17" s="16"/>
      <c r="K17" s="6" t="s">
        <f>=F17*G17*Портфель!$R$17</f>
      </c>
      <c r="L17" s="9" t="n">
        <v>0.0712</v>
      </c>
      <c r="M17" s="6" t="n">
        <v>2931.56</v>
      </c>
      <c r="N17" s="17" t="n">
        <v>1.04</v>
      </c>
      <c r="O17" s="16"/>
      <c r="P17" s="16" t="s">
        <v>20</v>
      </c>
      <c r="Q17" s="17" t="n">
        <v>70.9012</v>
      </c>
      <c r="R17" s="6" t="s">
        <f>=Q17/$Q$13</f>
      </c>
    </row>
    <row collapsed="false" customFormat="false" customHeight="false" hidden="false" ht="12.1" outlineLevel="0" r="18">
      <c r="A18" s="16" t="s">
        <v>73</v>
      </c>
      <c r="B18" s="16" t="s">
        <v>18</v>
      </c>
      <c r="C18" s="16" t="s">
        <v>74</v>
      </c>
      <c r="D18" s="16" t="s">
        <v>36</v>
      </c>
      <c r="E18" s="2" t="s">
        <v>75</v>
      </c>
      <c r="F18" s="7" t="n">
        <v>10</v>
      </c>
      <c r="G18" s="6" t="n">
        <v>314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0.083</v>
      </c>
      <c r="M18" s="6" t="n">
        <v>246.74</v>
      </c>
      <c r="N18" s="17" t="n">
        <v>0.91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76</v>
      </c>
      <c r="B19" s="16" t="s">
        <v>18</v>
      </c>
      <c r="C19" s="16" t="s">
        <v>77</v>
      </c>
      <c r="D19" s="16" t="s">
        <v>36</v>
      </c>
      <c r="E19" s="2" t="s">
        <v>78</v>
      </c>
      <c r="F19" s="7" t="n">
        <v>20</v>
      </c>
      <c r="G19" s="6" t="n">
        <v>115.77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-0.1711</v>
      </c>
      <c r="M19" s="6" t="n">
        <v>342.02</v>
      </c>
      <c r="N19" s="17" t="n">
        <v>0.67</v>
      </c>
      <c r="O19" s="16"/>
      <c r="P19" s="16"/>
      <c r="Q19" s="17"/>
      <c r="R19" s="17"/>
    </row>
    <row collapsed="false" customFormat="false" customHeight="false" hidden="false" ht="12.1" outlineLevel="0" r="20">
      <c r="A20" s="16" t="s">
        <v>79</v>
      </c>
      <c r="B20" s="16" t="s">
        <v>18</v>
      </c>
      <c r="C20" s="16" t="s">
        <v>80</v>
      </c>
      <c r="D20" s="16" t="s">
        <v>36</v>
      </c>
      <c r="E20" s="2" t="s">
        <v>75</v>
      </c>
      <c r="F20" s="7" t="n">
        <v>10</v>
      </c>
      <c r="G20" s="6" t="n">
        <v>229.35</v>
      </c>
      <c r="H20" s="17" t="n">
        <v>0</v>
      </c>
      <c r="I20" s="6" t="n">
        <v>0</v>
      </c>
      <c r="J20" s="16"/>
      <c r="K20" s="6" t="s">
        <f>=F20*G20*Портфель!$R$13</f>
      </c>
      <c r="L20" s="9" t="n">
        <v>0.0567</v>
      </c>
      <c r="M20" s="6" t="n">
        <v>322.11</v>
      </c>
      <c r="N20" s="17" t="n">
        <v>0.66</v>
      </c>
      <c r="O20" s="16"/>
      <c r="P20" s="16"/>
      <c r="Q20" s="17"/>
      <c r="R20" s="17"/>
    </row>
    <row collapsed="false" customFormat="false" customHeight="false" hidden="false" ht="12.1" outlineLevel="0" r="21">
      <c r="A21" s="16" t="s">
        <v>81</v>
      </c>
      <c r="B21" s="16" t="s">
        <v>18</v>
      </c>
      <c r="C21" s="16" t="s">
        <v>82</v>
      </c>
      <c r="D21" s="16" t="s">
        <v>36</v>
      </c>
      <c r="E21" s="2" t="s">
        <v>83</v>
      </c>
      <c r="F21" s="7" t="n">
        <v>3</v>
      </c>
      <c r="G21" s="6" t="n">
        <v>697.8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-0.096</v>
      </c>
      <c r="M21" s="6" t="n">
        <v>1623.05</v>
      </c>
      <c r="N21" s="17" t="n">
        <v>0.61</v>
      </c>
      <c r="O21" s="16"/>
      <c r="P21" s="16"/>
      <c r="Q21" s="17"/>
      <c r="R21" s="17"/>
    </row>
    <row collapsed="false" customFormat="false" customHeight="false" hidden="false" ht="12.1" outlineLevel="0" r="22">
      <c r="A22" s="16" t="s">
        <v>84</v>
      </c>
      <c r="B22" s="16" t="s">
        <v>18</v>
      </c>
      <c r="C22" s="16" t="s">
        <v>85</v>
      </c>
      <c r="D22" s="16" t="s">
        <v>36</v>
      </c>
      <c r="E22" s="2" t="s">
        <v>86</v>
      </c>
      <c r="F22" s="7" t="n">
        <v>30</v>
      </c>
      <c r="G22" s="6" t="n">
        <v>61.7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-0.0982</v>
      </c>
      <c r="M22" s="6" t="n">
        <v>108.52</v>
      </c>
      <c r="N22" s="17" t="n">
        <v>0.54</v>
      </c>
      <c r="O22" s="16"/>
      <c r="P22" s="16"/>
      <c r="Q22" s="17"/>
      <c r="R22" s="17"/>
    </row>
    <row collapsed="false" customFormat="false" customHeight="false" hidden="false" ht="12.1" outlineLevel="0" r="23">
      <c r="A23" s="16" t="s">
        <v>87</v>
      </c>
      <c r="B23" s="16" t="s">
        <v>18</v>
      </c>
      <c r="C23" s="16" t="s">
        <v>88</v>
      </c>
      <c r="D23" s="16" t="s">
        <v>36</v>
      </c>
      <c r="E23" s="2" t="s">
        <v>89</v>
      </c>
      <c r="F23" s="7" t="n">
        <v>100</v>
      </c>
      <c r="G23" s="6" t="n">
        <v>11.224</v>
      </c>
      <c r="H23" s="17" t="n">
        <v>0</v>
      </c>
      <c r="I23" s="6" t="n">
        <v>0</v>
      </c>
      <c r="J23" s="16"/>
      <c r="K23" s="6" t="s">
        <f>=F23*G23*Портфель!$R$13</f>
      </c>
      <c r="L23" s="9" t="n">
        <v>-0.1485</v>
      </c>
      <c r="M23" s="6" t="n">
        <v>28.91</v>
      </c>
      <c r="N23" s="17" t="n">
        <v>0.32</v>
      </c>
      <c r="O23" s="16"/>
      <c r="P23" s="16"/>
      <c r="Q23" s="17"/>
      <c r="R23" s="17"/>
    </row>
    <row collapsed="false" customFormat="false" customHeight="false" hidden="false" ht="12.1" outlineLevel="0" r="24">
      <c r="A24" s="16" t="s">
        <v>90</v>
      </c>
      <c r="B24" s="16" t="s">
        <v>18</v>
      </c>
      <c r="C24" s="16" t="s">
        <v>91</v>
      </c>
      <c r="D24" s="16" t="s">
        <v>36</v>
      </c>
      <c r="E24" s="2" t="s">
        <v>78</v>
      </c>
      <c r="F24" s="7" t="n">
        <v>20</v>
      </c>
      <c r="G24" s="6" t="n">
        <v>51.02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-0.1543</v>
      </c>
      <c r="M24" s="6" t="n">
        <v>144.61</v>
      </c>
      <c r="N24" s="17" t="n">
        <v>0.29</v>
      </c>
      <c r="O24" s="16"/>
      <c r="P24" s="16"/>
      <c r="Q24" s="17"/>
      <c r="R24" s="17"/>
    </row>
    <row collapsed="false" customFormat="false" customHeight="false" hidden="false" ht="12.1" outlineLevel="0" r="25">
      <c r="A25" s="16" t="s">
        <v>92</v>
      </c>
      <c r="B25" s="16" t="s">
        <v>18</v>
      </c>
      <c r="C25" s="16" t="s">
        <v>93</v>
      </c>
      <c r="D25" s="16" t="s">
        <v>36</v>
      </c>
      <c r="E25" s="2" t="s">
        <v>86</v>
      </c>
      <c r="F25" s="7" t="n">
        <v>30</v>
      </c>
      <c r="G25" s="6" t="n">
        <v>23.575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-0.0795</v>
      </c>
      <c r="M25" s="6" t="n">
        <v>55.96</v>
      </c>
      <c r="N25" s="17" t="n">
        <v>0.2</v>
      </c>
      <c r="O25" s="16"/>
      <c r="P25" s="16"/>
      <c r="Q25" s="17"/>
      <c r="R25" s="17"/>
    </row>
    <row collapsed="false" customFormat="false" customHeight="false" hidden="false" ht="12.1" outlineLevel="0" r="26">
      <c r="A26" s="16" t="s">
        <v>94</v>
      </c>
      <c r="B26" s="16" t="s">
        <v>18</v>
      </c>
      <c r="C26" s="16" t="s">
        <v>95</v>
      </c>
      <c r="D26" s="16" t="s">
        <v>36</v>
      </c>
      <c r="E26" s="2" t="s">
        <v>96</v>
      </c>
      <c r="F26" s="7" t="n">
        <v>2</v>
      </c>
      <c r="G26" s="6" t="n">
        <v>243.05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-0.1619</v>
      </c>
      <c r="M26" s="6" t="n">
        <v>2102.29</v>
      </c>
      <c r="N26" s="17" t="n">
        <v>0.14</v>
      </c>
      <c r="O26" s="16"/>
      <c r="P26" s="16"/>
      <c r="Q26" s="17"/>
      <c r="R26" s="17"/>
    </row>
    <row collapsed="false" customFormat="false" customHeight="false" hidden="false" ht="12.1" outlineLevel="0" r="27">
      <c r="A27" s="16" t="s">
        <v>97</v>
      </c>
      <c r="B27" s="16" t="s">
        <v>18</v>
      </c>
      <c r="C27" s="16" t="s">
        <v>98</v>
      </c>
      <c r="D27" s="16" t="s">
        <v>20</v>
      </c>
      <c r="E27" s="2" t="s">
        <v>28</v>
      </c>
      <c r="F27" s="7" t="n">
        <v>1</v>
      </c>
      <c r="G27" s="6" t="n">
        <v>3.79</v>
      </c>
      <c r="H27" s="17" t="n">
        <v>0</v>
      </c>
      <c r="I27" s="6" t="n">
        <v>0</v>
      </c>
      <c r="J27" s="16"/>
      <c r="K27" s="6" t="s">
        <f>=F27*G27*Портфель!$R$17</f>
      </c>
      <c r="L27" s="9" t="n">
        <v>-0.3494</v>
      </c>
      <c r="M27" s="6" t="n">
        <v>2306.34</v>
      </c>
      <c r="N27" s="17" t="n">
        <v>0.08</v>
      </c>
      <c r="O27" s="16"/>
      <c r="P27" s="16"/>
      <c r="Q27" s="17"/>
      <c r="R27" s="17"/>
    </row>
    <row collapsed="false" customFormat="false" customHeight="false" hidden="false" ht="12.1" outlineLevel="0" r="28">
      <c r="A28" s="16"/>
      <c r="B28" s="16"/>
      <c r="C28" s="16"/>
      <c r="D28" s="16"/>
      <c r="E28" s="16"/>
      <c r="F28" s="7"/>
      <c r="G28" s="6"/>
      <c r="H28" s="4"/>
      <c r="I28" s="4" t="s">
        <v>99</v>
      </c>
      <c r="J28" s="4"/>
      <c r="K28" s="5" t="s">
        <f>=SUM(K2:K27)</f>
      </c>
      <c r="L28" s="4"/>
      <c r="M28" s="4"/>
      <c r="N28" s="10" t="s">
        <f>=K28/K32</f>
      </c>
      <c r="O28" s="16"/>
      <c r="P28" s="16"/>
      <c r="Q28" s="17"/>
      <c r="R28" s="17"/>
    </row>
    <row collapsed="false" customFormat="false" customHeight="false" hidden="false" ht="12.1" outlineLevel="0" r="29">
      <c r="A29" s="16" t="s">
        <v>36</v>
      </c>
      <c r="B29" s="16" t="s">
        <v>3</v>
      </c>
      <c r="C29" s="16" t="s">
        <v>100</v>
      </c>
      <c r="D29" s="16" t="s">
        <v>36</v>
      </c>
      <c r="E29" s="16"/>
      <c r="F29" s="7" t="n">
        <v>975.94</v>
      </c>
      <c r="G29" s="6" t="n">
        <v>1</v>
      </c>
      <c r="H29" s="17" t="n">
        <v>0</v>
      </c>
      <c r="I29" s="6" t="n">
        <v>0</v>
      </c>
      <c r="J29" s="16"/>
      <c r="K29" s="6" t="s">
        <f>=F29*G29</f>
      </c>
      <c r="L29" s="17"/>
      <c r="M29" s="6"/>
      <c r="N29" s="17"/>
      <c r="O29" s="16"/>
      <c r="P29" s="16"/>
      <c r="Q29" s="17"/>
      <c r="R29" s="17"/>
    </row>
    <row collapsed="false" customFormat="false" customHeight="false" hidden="false" ht="12.1" outlineLevel="0" r="30">
      <c r="A30" s="16" t="s">
        <v>20</v>
      </c>
      <c r="B30" s="16" t="s">
        <v>3</v>
      </c>
      <c r="C30" s="16" t="s">
        <v>101</v>
      </c>
      <c r="D30" s="16" t="s">
        <v>36</v>
      </c>
      <c r="E30" s="16"/>
      <c r="F30" s="7" t="n">
        <v>123.33</v>
      </c>
      <c r="G30" s="6" t="n">
        <v>70.9012</v>
      </c>
      <c r="H30" s="17" t="n">
        <v>0</v>
      </c>
      <c r="I30" s="6" t="n">
        <v>0</v>
      </c>
      <c r="J30" s="16"/>
      <c r="K30" s="6" t="s">
        <f>=F30*G30</f>
      </c>
      <c r="L30" s="17"/>
      <c r="M30" s="6"/>
      <c r="N30" s="17"/>
      <c r="O30" s="16"/>
      <c r="P30" s="16"/>
      <c r="Q30" s="17"/>
      <c r="R30" s="17"/>
    </row>
    <row collapsed="false" customFormat="false" customHeight="false" hidden="false" ht="12.1" outlineLevel="0" r="31">
      <c r="A31" s="16"/>
      <c r="B31" s="16"/>
      <c r="C31" s="16"/>
      <c r="D31" s="16"/>
      <c r="E31" s="16"/>
      <c r="F31" s="7"/>
      <c r="G31" s="6"/>
      <c r="H31" s="4"/>
      <c r="I31" s="4" t="s">
        <v>102</v>
      </c>
      <c r="J31" s="4"/>
      <c r="K31" s="5" t="s">
        <f>=SUM(K29:K30)</f>
      </c>
      <c r="L31" s="4"/>
      <c r="M31" s="4"/>
      <c r="N31" s="10" t="s">
        <f>=K31/K32</f>
      </c>
      <c r="O31" s="16"/>
      <c r="P31" s="16"/>
      <c r="Q31" s="17"/>
      <c r="R31" s="17"/>
    </row>
    <row collapsed="false" customFormat="false" customHeight="false" hidden="false" ht="12.1" outlineLevel="0" r="32">
      <c r="A32" s="16"/>
      <c r="B32" s="16"/>
      <c r="C32" s="16"/>
      <c r="D32" s="16"/>
      <c r="E32" s="16"/>
      <c r="F32" s="7"/>
      <c r="G32" s="6"/>
      <c r="H32" s="4"/>
      <c r="I32" s="4" t="s">
        <v>103</v>
      </c>
      <c r="J32" s="4"/>
      <c r="K32" s="5" t="s">
        <f>=K28+K31</f>
      </c>
      <c r="L32" s="17"/>
      <c r="M32" s="6"/>
      <c r="N32" s="17"/>
      <c r="O32" s="16"/>
      <c r="P32" s="16"/>
      <c r="Q32" s="17"/>
      <c r="R32" s="17"/>
    </row>
  </sheetData>
  <mergeCells>
    <mergeCell ref="I28:J28"/>
    <mergeCell ref="I31:J3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9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104</v>
      </c>
      <c r="B1" s="18" t="s">
        <v>10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</row>
    <row collapsed="false" customFormat="false" customHeight="false" hidden="false" ht="12.1" outlineLevel="0" r="2">
      <c r="A2" s="13" t="n">
        <v>44175.448831019</v>
      </c>
      <c r="B2" s="6" t="n">
        <v>2000</v>
      </c>
      <c r="C2" s="16" t="s">
        <v>111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44175.468472222</v>
      </c>
      <c r="B3" s="6" t="n">
        <v>2794.16</v>
      </c>
      <c r="C3" s="16" t="s">
        <v>111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44175.864108796</v>
      </c>
      <c r="B4" s="6" t="n">
        <v>20000</v>
      </c>
      <c r="C4" s="16" t="s">
        <v>111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44176.741041667</v>
      </c>
      <c r="B5" s="6" t="n">
        <v>3073.2</v>
      </c>
      <c r="C5" s="16" t="s">
        <v>111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44176.741956019</v>
      </c>
      <c r="B6" s="6" t="n">
        <v>4204.58</v>
      </c>
      <c r="C6" s="16" t="s">
        <v>111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44176.743576389</v>
      </c>
      <c r="B7" s="6" t="n">
        <v>2477.41</v>
      </c>
      <c r="C7" s="16" t="s">
        <v>111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44176.744270833</v>
      </c>
      <c r="B8" s="6" t="n">
        <v>3230.67</v>
      </c>
      <c r="C8" s="16" t="s">
        <v>111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44176.746006944</v>
      </c>
      <c r="B9" s="6" t="n">
        <v>3648.026676</v>
      </c>
      <c r="C9" s="16" t="s">
        <v>111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44182.422604167</v>
      </c>
      <c r="B10" s="6" t="n">
        <v>50000</v>
      </c>
      <c r="C10" s="16" t="s">
        <v>111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44182.432893519</v>
      </c>
      <c r="B11" s="6" t="n">
        <v>30000</v>
      </c>
      <c r="C11" s="16" t="s">
        <v>111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44183</v>
      </c>
      <c r="B12" s="6" t="n">
        <v>-73.645</v>
      </c>
      <c r="C12" s="16" t="s">
        <v>112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44187</v>
      </c>
      <c r="B13" s="6" t="n">
        <v>-89.60652</v>
      </c>
      <c r="C13" s="16" t="s">
        <v>113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44189.571782407</v>
      </c>
      <c r="B14" s="6" t="n">
        <v>2883.2</v>
      </c>
      <c r="C14" s="16" t="s">
        <v>111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44190</v>
      </c>
      <c r="B15" s="6" t="n">
        <v>-123</v>
      </c>
      <c r="C15" s="16" t="s">
        <v>114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44193</v>
      </c>
      <c r="B16" s="6" t="n">
        <v>-101.6</v>
      </c>
      <c r="C16" s="16" t="s">
        <v>115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44195</v>
      </c>
      <c r="B17" s="6" t="n">
        <v>123</v>
      </c>
      <c r="C17" s="16" t="s">
        <v>116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44195.787696759</v>
      </c>
      <c r="B18" s="6" t="n">
        <v>50000</v>
      </c>
      <c r="C18" s="16" t="s">
        <v>111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44196</v>
      </c>
      <c r="B19" s="6" t="n">
        <v>60.578074</v>
      </c>
      <c r="C19" s="16" t="s">
        <v>117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44200</v>
      </c>
      <c r="B20" s="6" t="n">
        <v>101.6</v>
      </c>
      <c r="C20" s="16" t="s">
        <v>118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44206</v>
      </c>
      <c r="B21" s="6" t="n">
        <v>-65.5</v>
      </c>
      <c r="C21" s="16" t="s">
        <v>119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44210</v>
      </c>
      <c r="B22" s="6" t="n">
        <v>-71.73</v>
      </c>
      <c r="C22" s="16" t="s">
        <v>120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44218.852534722</v>
      </c>
      <c r="B23" s="6" t="n">
        <v>2.201082</v>
      </c>
      <c r="C23" s="16" t="s">
        <v>121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44218.871342593</v>
      </c>
      <c r="B24" s="6" t="n">
        <v>85.108504</v>
      </c>
      <c r="C24" s="16" t="s">
        <v>121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44221</v>
      </c>
      <c r="B25" s="6" t="n">
        <v>65.5</v>
      </c>
      <c r="C25" s="16" t="s">
        <v>122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44224.501319444</v>
      </c>
      <c r="B26" s="6" t="n">
        <v>71.73</v>
      </c>
      <c r="C26" s="16" t="s">
        <v>123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44231</v>
      </c>
      <c r="B27" s="6" t="n">
        <v>-26.4758748</v>
      </c>
      <c r="C27" s="16" t="s">
        <v>124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44232</v>
      </c>
      <c r="B28" s="6" t="n">
        <v>-31.049013</v>
      </c>
      <c r="C28" s="16" t="s">
        <v>125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44252.659027778</v>
      </c>
      <c r="B29" s="6" t="n">
        <v>21.388428</v>
      </c>
      <c r="C29" s="16" t="s">
        <v>126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44258</v>
      </c>
      <c r="B30" s="6" t="n">
        <v>-48.474075</v>
      </c>
      <c r="C30" s="16" t="s">
        <v>127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44260.802002315</v>
      </c>
      <c r="B31" s="6" t="n">
        <v>17.708736</v>
      </c>
      <c r="C31" s="16" t="s">
        <v>128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44274</v>
      </c>
      <c r="B32" s="6" t="n">
        <v>-88.38984</v>
      </c>
      <c r="C32" s="16" t="s">
        <v>113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44281</v>
      </c>
      <c r="B33" s="6" t="n">
        <v>-55.59</v>
      </c>
      <c r="C33" s="16" t="s">
        <v>129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44292.740243056</v>
      </c>
      <c r="B34" s="6" t="n">
        <v>55.155744</v>
      </c>
      <c r="C34" s="16" t="s">
        <v>130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44293</v>
      </c>
      <c r="B35" s="6" t="n">
        <v>35.134892</v>
      </c>
      <c r="C35" s="16" t="s">
        <v>131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44309</v>
      </c>
      <c r="B36" s="6" t="n">
        <v>3.056868</v>
      </c>
      <c r="C36" s="16" t="s">
        <v>121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44309</v>
      </c>
      <c r="B37" s="6" t="n">
        <v>87.120738</v>
      </c>
      <c r="C37" s="16" t="s">
        <v>121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44322</v>
      </c>
      <c r="B38" s="6" t="n">
        <v>-26.0518716</v>
      </c>
      <c r="C38" s="16" t="s">
        <v>124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44323</v>
      </c>
      <c r="B39" s="6" t="n">
        <v>-32.81388</v>
      </c>
      <c r="C39" s="16" t="s">
        <v>132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44328</v>
      </c>
      <c r="B40" s="6" t="n">
        <v>-187</v>
      </c>
      <c r="C40" s="16" t="s">
        <v>133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44336.533645833</v>
      </c>
      <c r="B41" s="6" t="n">
        <v>22.840118</v>
      </c>
      <c r="C41" s="16" t="s">
        <v>126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44344</v>
      </c>
      <c r="B42" s="6" t="n">
        <v>-441.96</v>
      </c>
      <c r="C42" s="16" t="s">
        <v>134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44344</v>
      </c>
      <c r="B43" s="6" t="n">
        <v>187</v>
      </c>
      <c r="C43" s="16" t="s">
        <v>135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44349</v>
      </c>
      <c r="B44" s="6" t="n">
        <v>-49.803948</v>
      </c>
      <c r="C44" s="16" t="s">
        <v>136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44354</v>
      </c>
      <c r="B45" s="6" t="n">
        <v>-63</v>
      </c>
      <c r="C45" s="16" t="s">
        <v>137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44355</v>
      </c>
      <c r="B46" s="6" t="n">
        <v>17.503056</v>
      </c>
      <c r="C46" s="16" t="s">
        <v>128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44364</v>
      </c>
      <c r="B47" s="6" t="n">
        <v>-28.35</v>
      </c>
      <c r="C47" s="16" t="s">
        <v>138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44364</v>
      </c>
      <c r="B48" s="6" t="n">
        <v>-53.85</v>
      </c>
      <c r="C48" s="16" t="s">
        <v>139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44365</v>
      </c>
      <c r="B49" s="6" t="n">
        <v>63</v>
      </c>
      <c r="C49" s="16" t="s">
        <v>116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44371</v>
      </c>
      <c r="B50" s="6" t="n">
        <v>-87.20052</v>
      </c>
      <c r="C50" s="16" t="s">
        <v>113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44377</v>
      </c>
      <c r="B51" s="6" t="n">
        <v>370.546176</v>
      </c>
      <c r="C51" s="16" t="s">
        <v>140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44377</v>
      </c>
      <c r="B52" s="6" t="n">
        <v>44.147103</v>
      </c>
      <c r="C52" s="16" t="s">
        <v>131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44378.769641204</v>
      </c>
      <c r="B53" s="6" t="n">
        <v>28.35</v>
      </c>
      <c r="C53" s="16" t="s">
        <v>123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44379</v>
      </c>
      <c r="B54" s="6" t="n">
        <v>53.85</v>
      </c>
      <c r="C54" s="16" t="s">
        <v>123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44382</v>
      </c>
      <c r="B55" s="6" t="n">
        <v>-105</v>
      </c>
      <c r="C55" s="16" t="s">
        <v>141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44385</v>
      </c>
      <c r="B56" s="6" t="n">
        <v>-265.1</v>
      </c>
      <c r="C56" s="16" t="s">
        <v>142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44388</v>
      </c>
      <c r="B57" s="6" t="n">
        <v>-121.4</v>
      </c>
      <c r="C57" s="16" t="s">
        <v>143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44392</v>
      </c>
      <c r="B58" s="6" t="n">
        <v>-31</v>
      </c>
      <c r="C58" s="16" t="s">
        <v>144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44393</v>
      </c>
      <c r="B59" s="6" t="n">
        <v>105</v>
      </c>
      <c r="C59" s="16" t="s">
        <v>116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44398.431678241</v>
      </c>
      <c r="B60" s="6" t="n">
        <v>121.4</v>
      </c>
      <c r="C60" s="16" t="s">
        <v>118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44399.630300926</v>
      </c>
      <c r="B61" s="6" t="n">
        <v>265.1</v>
      </c>
      <c r="C61" s="16" t="s">
        <v>145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44406</v>
      </c>
      <c r="B62" s="6" t="n">
        <v>83.914032</v>
      </c>
      <c r="C62" s="16" t="s">
        <v>121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44406.701944444</v>
      </c>
      <c r="B63" s="6" t="n">
        <v>3.68044</v>
      </c>
      <c r="C63" s="16" t="s">
        <v>121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44411.464155093</v>
      </c>
      <c r="B64" s="6" t="n">
        <v>31</v>
      </c>
      <c r="C64" s="16" t="s">
        <v>146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44413</v>
      </c>
      <c r="B65" s="6" t="n">
        <v>-25.3294236</v>
      </c>
      <c r="C65" s="16" t="s">
        <v>124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44417</v>
      </c>
      <c r="B66" s="6" t="n">
        <v>-32.177376</v>
      </c>
      <c r="C66" s="16" t="s">
        <v>132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44431</v>
      </c>
      <c r="B67" s="6" t="n">
        <v>29.7456</v>
      </c>
      <c r="C67" s="16" t="s">
        <v>126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44445.835208333</v>
      </c>
      <c r="B68" s="6" t="n">
        <v>22.584895</v>
      </c>
      <c r="C68" s="16" t="s">
        <v>128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44455.480185185</v>
      </c>
      <c r="B69" s="6" t="n">
        <v>15000</v>
      </c>
      <c r="C69" s="16" t="s">
        <v>111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44455.493773148</v>
      </c>
      <c r="B70" s="6" t="n">
        <v>20000</v>
      </c>
      <c r="C70" s="16" t="s">
        <v>111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44463</v>
      </c>
      <c r="B71" s="6" t="n">
        <v>-156</v>
      </c>
      <c r="C71" s="16" t="s">
        <v>147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44463</v>
      </c>
      <c r="B72" s="6" t="n">
        <v>-45.816435</v>
      </c>
      <c r="C72" s="16" t="s">
        <v>148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44466</v>
      </c>
      <c r="B73" s="6" t="n">
        <v>-105.9</v>
      </c>
      <c r="C73" s="16" t="s">
        <v>149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44467</v>
      </c>
      <c r="B74" s="6" t="n">
        <v>-90.826625</v>
      </c>
      <c r="C74" s="16" t="s">
        <v>150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44467</v>
      </c>
      <c r="B75" s="6" t="n">
        <v>44.323393</v>
      </c>
      <c r="C75" s="16" t="s">
        <v>131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44468</v>
      </c>
      <c r="B76" s="6" t="n">
        <v>-49.305644</v>
      </c>
      <c r="C76" s="16" t="s">
        <v>136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44470</v>
      </c>
      <c r="B77" s="6" t="n">
        <v>105.9</v>
      </c>
      <c r="C77" s="16" t="s">
        <v>123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44474</v>
      </c>
      <c r="B78" s="6" t="n">
        <v>-26.981843</v>
      </c>
      <c r="C78" s="16" t="s">
        <v>151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44474.481412037</v>
      </c>
      <c r="B79" s="6" t="n">
        <v>5000</v>
      </c>
      <c r="C79" s="16" t="s">
        <v>111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44477.477928241</v>
      </c>
      <c r="B80" s="6" t="n">
        <v>156</v>
      </c>
      <c r="C80" s="16" t="s">
        <v>116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44481</v>
      </c>
      <c r="B81" s="6" t="n">
        <v>-105.5</v>
      </c>
      <c r="C81" s="16" t="s">
        <v>152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44483</v>
      </c>
      <c r="B82" s="6" t="n">
        <v>3182.6</v>
      </c>
      <c r="C82" s="16" t="s">
        <v>153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44489</v>
      </c>
      <c r="B83" s="6" t="n">
        <v>33.354678</v>
      </c>
      <c r="C83" s="16" t="s">
        <v>154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44495.419340278</v>
      </c>
      <c r="B84" s="6" t="n">
        <v>105.5</v>
      </c>
      <c r="C84" s="16" t="s">
        <v>145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44501</v>
      </c>
      <c r="B85" s="6" t="n">
        <v>3.526</v>
      </c>
      <c r="C85" s="16" t="s">
        <v>121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44501.538726852</v>
      </c>
      <c r="B86" s="6" t="n">
        <v>83.9188</v>
      </c>
      <c r="C86" s="16" t="s">
        <v>121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44502</v>
      </c>
      <c r="B87" s="6" t="n">
        <v>23.458479</v>
      </c>
      <c r="C87" s="16" t="s">
        <v>155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44507</v>
      </c>
      <c r="B88" s="6" t="n">
        <v>-24.841941</v>
      </c>
      <c r="C88" s="16" t="s">
        <v>124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44509</v>
      </c>
      <c r="B89" s="6" t="n">
        <v>-26.7740625</v>
      </c>
      <c r="C89" s="16" t="s">
        <v>156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44515</v>
      </c>
      <c r="B90" s="6" t="n">
        <v>-31.597192</v>
      </c>
      <c r="C90" s="16" t="s">
        <v>132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44531</v>
      </c>
      <c r="B91" s="6" t="n">
        <v>-15.727446</v>
      </c>
      <c r="C91" s="16" t="s">
        <v>157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44531</v>
      </c>
      <c r="B92" s="6" t="n">
        <v>-50.926968</v>
      </c>
      <c r="C92" s="16" t="s">
        <v>136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44532</v>
      </c>
      <c r="B93" s="6" t="n">
        <v>-50.302728</v>
      </c>
      <c r="C93" s="16" t="s">
        <v>136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44544</v>
      </c>
      <c r="B94" s="6" t="n">
        <v>-257.79</v>
      </c>
      <c r="C94" s="16" t="s">
        <v>158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44546</v>
      </c>
      <c r="B95" s="6" t="n">
        <v>-36.630096</v>
      </c>
      <c r="C95" s="16" t="s">
        <v>159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44547</v>
      </c>
      <c r="B96" s="6" t="n">
        <v>-294.6</v>
      </c>
      <c r="C96" s="16" t="s">
        <v>160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44550</v>
      </c>
      <c r="B97" s="6" t="n">
        <v>-234</v>
      </c>
      <c r="C97" s="16" t="s">
        <v>161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44551</v>
      </c>
      <c r="B98" s="6" t="n">
        <v>-92.868375</v>
      </c>
      <c r="C98" s="16" t="s">
        <v>150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44551</v>
      </c>
      <c r="B99" s="6" t="n">
        <v>-46.805661</v>
      </c>
      <c r="C99" s="16" t="s">
        <v>148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44556</v>
      </c>
      <c r="B100" s="6" t="n">
        <v>-104</v>
      </c>
      <c r="C100" s="16" t="s">
        <v>162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44566</v>
      </c>
      <c r="B101" s="6" t="n">
        <v>-27.488262</v>
      </c>
      <c r="C101" s="16" t="s">
        <v>151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44574</v>
      </c>
      <c r="B102" s="6" t="n">
        <v>-79.89</v>
      </c>
      <c r="C102" s="16" t="s">
        <v>163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44596</v>
      </c>
      <c r="B103" s="6" t="n">
        <v>-33.726044</v>
      </c>
      <c r="C103" s="16" t="s">
        <v>132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44599</v>
      </c>
      <c r="B104" s="6" t="n">
        <v>-27.7585785</v>
      </c>
      <c r="C104" s="16" t="s">
        <v>164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44602</v>
      </c>
      <c r="B105" s="6" t="n">
        <v>-28.0505625</v>
      </c>
      <c r="C105" s="16" t="s">
        <v>156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44622</v>
      </c>
      <c r="B106" s="6" t="n">
        <v>-62.387076</v>
      </c>
      <c r="C106" s="16" t="s">
        <v>136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44623</v>
      </c>
      <c r="B107" s="6" t="n">
        <v>-21.682227</v>
      </c>
      <c r="C107" s="16" t="s">
        <v>157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44636</v>
      </c>
      <c r="B108" s="6" t="n">
        <v>-54.626327</v>
      </c>
      <c r="C108" s="16" t="s">
        <v>165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44643</v>
      </c>
      <c r="B109" s="6" t="n">
        <v>-130.092625</v>
      </c>
      <c r="C109" s="16" t="s">
        <v>150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44644</v>
      </c>
      <c r="B110" s="6" t="n">
        <v>-64.991934</v>
      </c>
      <c r="C110" s="16" t="s">
        <v>148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44656</v>
      </c>
      <c r="B111" s="6" t="n">
        <v>-31.765416</v>
      </c>
      <c r="C111" s="16" t="s">
        <v>166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44687</v>
      </c>
      <c r="B112" s="6" t="n">
        <v>-30.469388</v>
      </c>
      <c r="C112" s="16" t="s">
        <v>167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44688</v>
      </c>
      <c r="B113" s="6" t="n">
        <v>-24.5952695</v>
      </c>
      <c r="C113" s="16" t="s">
        <v>164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44693</v>
      </c>
      <c r="B114" s="6" t="n">
        <v>-25.8145875</v>
      </c>
      <c r="C114" s="16" t="s">
        <v>156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44713</v>
      </c>
      <c r="B115" s="6" t="n">
        <v>-46.205175</v>
      </c>
      <c r="C115" s="16" t="s">
        <v>168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44714</v>
      </c>
      <c r="B116" s="6" t="n">
        <v>-12.909393</v>
      </c>
      <c r="C116" s="16" t="s">
        <v>157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44728</v>
      </c>
      <c r="B117" s="6" t="n">
        <v>-26.4613408</v>
      </c>
      <c r="C117" s="16" t="s">
        <v>169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44735</v>
      </c>
      <c r="B118" s="6" t="n">
        <v>-36.229584</v>
      </c>
      <c r="C118" s="16" t="s">
        <v>170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44742</v>
      </c>
      <c r="B119" s="6" t="n">
        <v>-63.9475</v>
      </c>
      <c r="C119" s="16" t="s">
        <v>150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44747</v>
      </c>
      <c r="B120" s="6" t="n">
        <v>-20.932604</v>
      </c>
      <c r="C120" s="16" t="s">
        <v>166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44754</v>
      </c>
      <c r="B121" s="6" t="n">
        <v>-338.5</v>
      </c>
      <c r="C121" s="16" t="s">
        <v>171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44778</v>
      </c>
      <c r="B122" s="6" t="n">
        <v>-21.99417</v>
      </c>
      <c r="C122" s="16" t="s">
        <v>164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44778</v>
      </c>
      <c r="B123" s="6" t="n">
        <v>-27.71868</v>
      </c>
      <c r="C123" s="16" t="s">
        <v>167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44784</v>
      </c>
      <c r="B124" s="6" t="n">
        <v>-22.670325</v>
      </c>
      <c r="C124" s="16" t="s">
        <v>156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44804</v>
      </c>
      <c r="B125" s="6" t="n">
        <v>-45.275775</v>
      </c>
      <c r="C125" s="16" t="s">
        <v>168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44804</v>
      </c>
      <c r="B126" s="6" t="n">
        <v>-13.280894</v>
      </c>
      <c r="C126" s="16" t="s">
        <v>172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44819</v>
      </c>
      <c r="B127" s="6" t="n">
        <v>-26.7792448</v>
      </c>
      <c r="C127" s="16" t="s">
        <v>173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44826</v>
      </c>
      <c r="B128" s="6" t="n">
        <v>-41.39058</v>
      </c>
      <c r="C128" s="16" t="s">
        <v>170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44831</v>
      </c>
      <c r="B129" s="6" t="n">
        <v>-73.65873</v>
      </c>
      <c r="C129" s="16" t="s">
        <v>174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44837</v>
      </c>
      <c r="B130" s="6" t="n">
        <v>-390.000001</v>
      </c>
      <c r="C130" s="16" t="s">
        <v>175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44837</v>
      </c>
      <c r="B131" s="6" t="n">
        <v>-390</v>
      </c>
      <c r="C131" s="16" t="s">
        <v>175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44838</v>
      </c>
      <c r="B132" s="6" t="n">
        <v>-21.875232</v>
      </c>
      <c r="C132" s="16" t="s">
        <v>166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44845</v>
      </c>
      <c r="B133" s="6" t="n">
        <v>-1020.6</v>
      </c>
      <c r="C133" s="16" t="s">
        <v>176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44869</v>
      </c>
      <c r="B134" s="6" t="n">
        <v>-28.56393</v>
      </c>
      <c r="C134" s="16" t="s">
        <v>167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44869</v>
      </c>
      <c r="B135" s="6" t="n">
        <v>-22.6648575</v>
      </c>
      <c r="C135" s="16" t="s">
        <v>164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44874</v>
      </c>
      <c r="B136" s="6" t="n">
        <v>-27.43983</v>
      </c>
      <c r="C136" s="16" t="s">
        <v>177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44895</v>
      </c>
      <c r="B137" s="6" t="n">
        <v>-13.436324</v>
      </c>
      <c r="C137" s="16" t="s">
        <v>172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44895</v>
      </c>
      <c r="B138" s="6" t="n">
        <v>-45.80565</v>
      </c>
      <c r="C138" s="16" t="s">
        <v>168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44896</v>
      </c>
      <c r="B139" s="6" t="n">
        <v>-13.393666</v>
      </c>
      <c r="C139" s="16" t="s">
        <v>172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44910</v>
      </c>
      <c r="B140" s="6" t="n">
        <v>-28.574909</v>
      </c>
      <c r="C140" s="16" t="s">
        <v>173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44914</v>
      </c>
      <c r="B141" s="6" t="n">
        <v>-318</v>
      </c>
      <c r="C141" s="16" t="s">
        <v>178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44915</v>
      </c>
      <c r="B142" s="6" t="n">
        <v>-45.116232</v>
      </c>
      <c r="C142" s="16" t="s">
        <v>170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44916</v>
      </c>
      <c r="B143" s="6" t="n">
        <v>-87.634699</v>
      </c>
      <c r="C143" s="16" t="s">
        <v>174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44930</v>
      </c>
      <c r="B144" s="6" t="n">
        <v>-26.72825</v>
      </c>
      <c r="C144" s="16" t="s">
        <v>166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44963</v>
      </c>
      <c r="B145" s="6" t="n">
        <v>-25.6904155</v>
      </c>
      <c r="C145" s="16" t="s">
        <v>164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44966</v>
      </c>
      <c r="B146" s="6" t="n">
        <v>-32.209335</v>
      </c>
      <c r="C146" s="16" t="s">
        <v>177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44967</v>
      </c>
      <c r="B147" s="6" t="n">
        <v>-33.531654</v>
      </c>
      <c r="C147" s="16" t="s">
        <v>167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44986</v>
      </c>
      <c r="B148" s="6" t="n">
        <v>-56.1699</v>
      </c>
      <c r="C148" s="16" t="s">
        <v>168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44987</v>
      </c>
      <c r="B149" s="6" t="n">
        <v>-16.555286</v>
      </c>
      <c r="C149" s="16" t="s">
        <v>172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45001</v>
      </c>
      <c r="B150" s="6" t="n">
        <v>-34.0098193</v>
      </c>
      <c r="C150" s="16" t="s">
        <v>173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45007</v>
      </c>
      <c r="B151" s="6" t="n">
        <v>-97.583371</v>
      </c>
      <c r="C151" s="16" t="s">
        <v>174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45008</v>
      </c>
      <c r="B152" s="6" t="n">
        <v>-52.330148</v>
      </c>
      <c r="C152" s="16" t="s">
        <v>170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45020</v>
      </c>
      <c r="B153" s="6" t="n">
        <v>-465</v>
      </c>
      <c r="C153" s="16" t="s">
        <v>179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45020</v>
      </c>
      <c r="B154" s="6" t="n">
        <v>-30.40089</v>
      </c>
      <c r="C154" s="16" t="s">
        <v>180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45050</v>
      </c>
      <c r="B155" s="6" t="n">
        <v>-9.9133875</v>
      </c>
      <c r="C155" s="16" t="s">
        <v>181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45057</v>
      </c>
      <c r="B156" s="6" t="n">
        <v>-500</v>
      </c>
      <c r="C156" s="16" t="s">
        <v>182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45057</v>
      </c>
      <c r="B157" s="6" t="n">
        <v>-250</v>
      </c>
      <c r="C157" s="16" t="s">
        <v>183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45057</v>
      </c>
      <c r="B158" s="6" t="n">
        <v>-34.511805</v>
      </c>
      <c r="C158" s="16" t="s">
        <v>177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45058</v>
      </c>
      <c r="B159" s="6" t="n">
        <v>-36.424608</v>
      </c>
      <c r="C159" s="16" t="s">
        <v>184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45077</v>
      </c>
      <c r="B160" s="6" t="n">
        <v>-64.54976</v>
      </c>
      <c r="C160" s="16" t="s">
        <v>185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45078</v>
      </c>
      <c r="B161" s="6" t="n">
        <v>-17.818724</v>
      </c>
      <c r="C161" s="16" t="s">
        <v>172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45092</v>
      </c>
      <c r="B162" s="6" t="n">
        <v>-37.7775552</v>
      </c>
      <c r="C162" s="16" t="s">
        <v>173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45099</v>
      </c>
      <c r="B163" s="6" t="n">
        <v>-58.130223</v>
      </c>
      <c r="C163" s="16" t="s">
        <v>186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45099</v>
      </c>
      <c r="B164" s="6" t="n">
        <v>-106.993309</v>
      </c>
      <c r="C164" s="16" t="s">
        <v>174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45106</v>
      </c>
      <c r="B165" s="6" t="n">
        <v>-342.9</v>
      </c>
      <c r="C165" s="16" t="s">
        <v>187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45112</v>
      </c>
      <c r="B166" s="6" t="n">
        <v>-34.92255</v>
      </c>
      <c r="C166" s="16" t="s">
        <v>180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45118</v>
      </c>
      <c r="B167" s="6" t="n">
        <v>-55.2</v>
      </c>
      <c r="C167" s="16" t="s">
        <v>188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45118</v>
      </c>
      <c r="B168" s="6" t="n">
        <v>-264</v>
      </c>
      <c r="C168" s="16" t="s">
        <v>189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45126</v>
      </c>
      <c r="B169" s="6" t="n">
        <v>-41</v>
      </c>
      <c r="C169" s="16" t="s">
        <v>190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45142</v>
      </c>
      <c r="B170" s="6" t="n">
        <v>-11.7224</v>
      </c>
      <c r="C170" s="16" t="s">
        <v>181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45148</v>
      </c>
      <c r="B171" s="6" t="n">
        <v>-43.829955</v>
      </c>
      <c r="C171" s="16" t="s">
        <v>177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45149</v>
      </c>
      <c r="B172" s="6" t="n">
        <v>-46.694112</v>
      </c>
      <c r="C172" s="16" t="s">
        <v>184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45168</v>
      </c>
      <c r="B173" s="6" t="n">
        <v>-76.5656</v>
      </c>
      <c r="C173" s="16" t="s">
        <v>185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45169</v>
      </c>
      <c r="B174" s="6" t="n">
        <v>-23.022792</v>
      </c>
      <c r="C174" s="16" t="s">
        <v>191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45183</v>
      </c>
      <c r="B175" s="6" t="n">
        <v>-45.2062974</v>
      </c>
      <c r="C175" s="16" t="s">
        <v>169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45190</v>
      </c>
      <c r="B176" s="6" t="n">
        <v>-66.665868</v>
      </c>
      <c r="C176" s="16" t="s">
        <v>186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45195</v>
      </c>
      <c r="B177" s="6" t="n">
        <v>-124.98928</v>
      </c>
      <c r="C177" s="16" t="s">
        <v>192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45202</v>
      </c>
      <c r="B178" s="6" t="n">
        <v>-38.406615</v>
      </c>
      <c r="C178" s="16" t="s">
        <v>180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45236</v>
      </c>
      <c r="B179" s="6" t="n">
        <v>-11.6293875</v>
      </c>
      <c r="C179" s="16" t="s">
        <v>181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45238</v>
      </c>
      <c r="B180" s="6" t="n">
        <v>-48.055852</v>
      </c>
      <c r="C180" s="16" t="s">
        <v>193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45240</v>
      </c>
      <c r="B181" s="6" t="n">
        <v>-44.124768</v>
      </c>
      <c r="C181" s="16" t="s">
        <v>184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45259</v>
      </c>
      <c r="B182" s="6" t="n">
        <v>-70.88816</v>
      </c>
      <c r="C182" s="16" t="s">
        <v>185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45260</v>
      </c>
      <c r="B183" s="6" t="n">
        <v>-21.332184</v>
      </c>
      <c r="C183" s="16" t="s">
        <v>191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45274</v>
      </c>
      <c r="B184" s="6" t="n">
        <v>-43.0585554</v>
      </c>
      <c r="C184" s="16" t="s">
        <v>194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45279</v>
      </c>
      <c r="B185" s="6" t="n">
        <v>-62.387178</v>
      </c>
      <c r="C185" s="16" t="s">
        <v>186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45280</v>
      </c>
      <c r="B186" s="6" t="n">
        <v>-117.1131</v>
      </c>
      <c r="C186" s="16" t="s">
        <v>192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45285</v>
      </c>
      <c r="B187" s="6" t="n">
        <v>-291</v>
      </c>
      <c r="C187" s="16" t="s">
        <v>195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45294</v>
      </c>
      <c r="B188" s="6" t="n">
        <v>-34.978437</v>
      </c>
      <c r="C188" s="16" t="s">
        <v>180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45328</v>
      </c>
      <c r="B189" s="6" t="n">
        <v>-11.405425</v>
      </c>
      <c r="C189" s="16" t="s">
        <v>181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45330</v>
      </c>
      <c r="B190" s="6" t="n">
        <v>-47.398728</v>
      </c>
      <c r="C190" s="16" t="s">
        <v>193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45331</v>
      </c>
      <c r="B191" s="6" t="n">
        <v>-43.802928</v>
      </c>
      <c r="C191" s="16" t="s">
        <v>184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45350</v>
      </c>
      <c r="B192" s="6" t="n">
        <v>-73.634</v>
      </c>
      <c r="C192" s="16" t="s">
        <v>185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45351</v>
      </c>
      <c r="B193" s="6" t="n">
        <v>-22.048608</v>
      </c>
      <c r="C193" s="16" t="s">
        <v>191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45369</v>
      </c>
      <c r="B194" s="6" t="n">
        <v>-50.89598</v>
      </c>
      <c r="C194" s="16" t="s">
        <v>196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45371</v>
      </c>
      <c r="B195" s="6" t="n">
        <v>-119.89159</v>
      </c>
      <c r="C195" s="16" t="s">
        <v>192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45372</v>
      </c>
      <c r="B196" s="6" t="n">
        <v>-63.953409</v>
      </c>
      <c r="C196" s="16" t="s">
        <v>186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45385</v>
      </c>
      <c r="B197" s="6" t="n">
        <v>-37.01016</v>
      </c>
      <c r="C197" s="16" t="s">
        <v>197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45418</v>
      </c>
      <c r="B198" s="6" t="n">
        <v>-11.461475</v>
      </c>
      <c r="C198" s="16" t="s">
        <v>181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45422</v>
      </c>
      <c r="B199" s="6" t="n">
        <v>-45.91195</v>
      </c>
      <c r="C199" s="16" t="s">
        <v>198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45428</v>
      </c>
      <c r="B200" s="6" t="n">
        <v>-47.453796</v>
      </c>
      <c r="C200" s="16" t="s">
        <v>193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45442</v>
      </c>
      <c r="B201" s="6" t="n">
        <v>-75.870065</v>
      </c>
      <c r="C201" s="16" t="s">
        <v>199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45450</v>
      </c>
      <c r="B202" s="6" t="n">
        <v>-21.302496</v>
      </c>
      <c r="C202" s="16" t="s">
        <v>191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45452</v>
      </c>
      <c r="B203" s="6" t="n">
        <v>-490.7</v>
      </c>
      <c r="C203" s="16" t="s">
        <v>200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45453</v>
      </c>
      <c r="B204" s="6" t="n">
        <v>-82.56</v>
      </c>
      <c r="C204" s="16" t="s">
        <v>201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45456</v>
      </c>
      <c r="B205" s="6" t="n">
        <v>-48.4276416</v>
      </c>
      <c r="C205" s="16" t="s">
        <v>202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45460</v>
      </c>
      <c r="B206" s="6" t="n">
        <v>-4.45329</v>
      </c>
      <c r="C206" s="16" t="s">
        <v>203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45461</v>
      </c>
      <c r="B207" s="6" t="n">
        <v>-114.9</v>
      </c>
      <c r="C207" s="16" t="s">
        <v>204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45461</v>
      </c>
      <c r="B208" s="6" t="n">
        <v>-574.53</v>
      </c>
      <c r="C208" s="16" t="s">
        <v>205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45464</v>
      </c>
      <c r="B209" s="6" t="n">
        <v>-111.04288</v>
      </c>
      <c r="C209" s="16" t="s">
        <v>192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45471</v>
      </c>
      <c r="B210" s="6" t="n">
        <v>-59.4748</v>
      </c>
      <c r="C210" s="16" t="s">
        <v>206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45478</v>
      </c>
      <c r="B211" s="6" t="n">
        <v>-35.2482</v>
      </c>
      <c r="C211" s="16" t="s">
        <v>197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45484</v>
      </c>
      <c r="B212" s="6" t="n">
        <v>-15</v>
      </c>
      <c r="C212" s="16" t="s">
        <v>207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45484</v>
      </c>
      <c r="B213" s="6" t="n">
        <v>-666</v>
      </c>
      <c r="C213" s="16" t="s">
        <v>208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45484</v>
      </c>
      <c r="B214" s="6" t="n">
        <v>-333</v>
      </c>
      <c r="C214" s="16" t="s">
        <v>209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45484</v>
      </c>
      <c r="B215" s="6" t="n">
        <v>-294</v>
      </c>
      <c r="C215" s="16" t="s">
        <v>210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45489</v>
      </c>
      <c r="B216" s="6" t="n">
        <v>-134.7</v>
      </c>
      <c r="C216" s="16" t="s">
        <v>211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45489</v>
      </c>
      <c r="B217" s="6" t="n">
        <v>-350</v>
      </c>
      <c r="C217" s="16" t="s">
        <v>212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45490</v>
      </c>
      <c r="B218" s="6" t="n">
        <v>-52</v>
      </c>
      <c r="C218" s="16" t="s">
        <v>213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45511</v>
      </c>
      <c r="B219" s="6" t="n">
        <v>-10.645575</v>
      </c>
      <c r="C219" s="16" t="s">
        <v>181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45513</v>
      </c>
      <c r="B220" s="6" t="n">
        <v>-45.012292</v>
      </c>
      <c r="C220" s="16" t="s">
        <v>193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45516</v>
      </c>
      <c r="B221" s="6" t="n">
        <v>-43.996</v>
      </c>
      <c r="C221" s="16" t="s">
        <v>198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45540</v>
      </c>
      <c r="B222" s="6" t="n">
        <v>-75.58948</v>
      </c>
      <c r="C222" s="16" t="s">
        <v>199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45541</v>
      </c>
      <c r="B223" s="6" t="n">
        <v>-23.323144</v>
      </c>
      <c r="C223" s="16" t="s">
        <v>214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45545</v>
      </c>
      <c r="B224" s="6" t="n">
        <v>-93.18</v>
      </c>
      <c r="C224" s="16" t="s">
        <v>215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45547</v>
      </c>
      <c r="B225" s="6" t="n">
        <v>-57.1320778</v>
      </c>
      <c r="C225" s="16" t="s">
        <v>216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45555</v>
      </c>
      <c r="B226" s="6" t="n">
        <v>-160</v>
      </c>
      <c r="C226" s="16" t="s">
        <v>217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45557</v>
      </c>
      <c r="B227" s="6" t="n">
        <v>-117</v>
      </c>
      <c r="C227" s="16" t="s">
        <v>218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45561</v>
      </c>
      <c r="B228" s="6" t="n">
        <v>-124.7238</v>
      </c>
      <c r="C228" s="16" t="s">
        <v>219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45562</v>
      </c>
      <c r="B229" s="6" t="n">
        <v>-64.68518</v>
      </c>
      <c r="C229" s="16" t="s">
        <v>206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45567</v>
      </c>
      <c r="B230" s="6" t="n">
        <v>-37.34324</v>
      </c>
      <c r="C230" s="16" t="s">
        <v>197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45582</v>
      </c>
      <c r="B231" s="6" t="n">
        <v>-74.82</v>
      </c>
      <c r="C231" s="16" t="s">
        <v>220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45604</v>
      </c>
      <c r="B232" s="6" t="n">
        <v>-49.0363</v>
      </c>
      <c r="C232" s="16" t="s">
        <v>198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45608</v>
      </c>
      <c r="B233" s="6" t="n">
        <v>-57.79345</v>
      </c>
      <c r="C233" s="16" t="s">
        <v>221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45621</v>
      </c>
      <c r="B234" s="6" t="n">
        <v>-555</v>
      </c>
      <c r="C234" s="16" t="s">
        <v>222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45621</v>
      </c>
      <c r="B235" s="6" t="n">
        <v>-92.5</v>
      </c>
      <c r="C235" s="16" t="s">
        <v>223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45631</v>
      </c>
      <c r="B236" s="6" t="n">
        <v>-88.600685</v>
      </c>
      <c r="C236" s="16" t="s">
        <v>199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45632</v>
      </c>
      <c r="B237" s="6" t="n">
        <v>-26.879762</v>
      </c>
      <c r="C237" s="16" t="s">
        <v>214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45643</v>
      </c>
      <c r="B238" s="6" t="n">
        <v>-147.18</v>
      </c>
      <c r="C238" s="16" t="s">
        <v>224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45648</v>
      </c>
      <c r="B239" s="6" t="n">
        <v>-126</v>
      </c>
      <c r="C239" s="16" t="s">
        <v>225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45652</v>
      </c>
      <c r="B240" s="6" t="n">
        <v>-134.476875</v>
      </c>
      <c r="C240" s="16" t="s">
        <v>219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45660</v>
      </c>
      <c r="B241" s="6" t="n">
        <v>-40.67188</v>
      </c>
      <c r="C241" s="16" t="s">
        <v>197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45698</v>
      </c>
      <c r="B242" s="6" t="n">
        <v>-48.6381</v>
      </c>
      <c r="C242" s="16" t="s">
        <v>198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45699</v>
      </c>
      <c r="B243" s="6" t="n">
        <v>-57.101439</v>
      </c>
      <c r="C243" s="16" t="s">
        <v>221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45722</v>
      </c>
      <c r="B244" s="6" t="n">
        <v>-76.31963</v>
      </c>
      <c r="C244" s="16" t="s">
        <v>199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45723</v>
      </c>
      <c r="B245" s="6" t="n">
        <v>-23.288824</v>
      </c>
      <c r="C245" s="16" t="s">
        <v>214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45734</v>
      </c>
      <c r="B246" s="6" t="n">
        <v>-57.6652356</v>
      </c>
      <c r="C246" s="16" t="s">
        <v>226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45736</v>
      </c>
      <c r="B247" s="6" t="n">
        <v>-111.845745</v>
      </c>
      <c r="C247" s="16" t="s">
        <v>219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45744</v>
      </c>
      <c r="B248" s="6" t="n">
        <v>-58.68429</v>
      </c>
      <c r="C248" s="16" t="s">
        <v>206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45750</v>
      </c>
      <c r="B249" s="6" t="n">
        <v>-34.666402</v>
      </c>
      <c r="C249" s="16" t="s">
        <v>227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45789</v>
      </c>
      <c r="B250" s="6" t="n">
        <v>-42.047824</v>
      </c>
      <c r="C250" s="16" t="s">
        <v>228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45790</v>
      </c>
      <c r="B251" s="6" t="n">
        <v>-47.724097</v>
      </c>
      <c r="C251" s="16" t="s">
        <v>221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45793</v>
      </c>
      <c r="B252" s="6" t="n">
        <v>-192</v>
      </c>
      <c r="C252" s="16" t="s">
        <v>229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45793</v>
      </c>
      <c r="B253" s="6" t="n">
        <v>-32</v>
      </c>
      <c r="C253" s="16" t="s">
        <v>230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45813</v>
      </c>
      <c r="B254" s="6" t="n">
        <v>-69.867225</v>
      </c>
      <c r="C254" s="16" t="s">
        <v>231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45814</v>
      </c>
      <c r="B255" s="6" t="n">
        <v>-20.573072</v>
      </c>
      <c r="C255" s="16" t="s">
        <v>214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45817</v>
      </c>
      <c r="B256" s="6" t="n">
        <v>-87</v>
      </c>
      <c r="C256" s="16" t="s">
        <v>232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45835</v>
      </c>
      <c r="B257" s="6" t="n">
        <v>-105.585795</v>
      </c>
      <c r="C257" s="16" t="s">
        <v>219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45841</v>
      </c>
      <c r="B258" s="6" t="n">
        <v>-32.24814</v>
      </c>
      <c r="C258" s="16" t="s">
        <v>227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45845</v>
      </c>
      <c r="B259" s="6" t="n">
        <v>-350</v>
      </c>
      <c r="C259" s="16" t="s">
        <v>212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45847</v>
      </c>
      <c r="B260" s="6" t="n">
        <v>-2592</v>
      </c>
      <c r="C260" s="16" t="s">
        <v>233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45855</v>
      </c>
      <c r="B261" s="6" t="n">
        <v>-198</v>
      </c>
      <c r="C261" s="16" t="s">
        <v>234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45855</v>
      </c>
      <c r="B262" s="6" t="n">
        <v>-33</v>
      </c>
      <c r="C262" s="16" t="s">
        <v>235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45856</v>
      </c>
      <c r="B263" s="6" t="n">
        <v>-696.8</v>
      </c>
      <c r="C263" s="16" t="s">
        <v>236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45856</v>
      </c>
      <c r="B264" s="6" t="n">
        <v>-348.4</v>
      </c>
      <c r="C264" s="16" t="s">
        <v>237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45880</v>
      </c>
      <c r="B265" s="6" t="n">
        <v>-41.485392</v>
      </c>
      <c r="C265" s="16" t="s">
        <v>228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45881</v>
      </c>
      <c r="B266" s="6" t="n">
        <v>-47.003943</v>
      </c>
      <c r="C266" s="16" t="s">
        <v>221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45904</v>
      </c>
      <c r="B267" s="6" t="n">
        <v>-71.955432</v>
      </c>
      <c r="C267" s="16" t="s">
        <v>231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45905</v>
      </c>
      <c r="B268" s="6" t="n">
        <v>-22.763356</v>
      </c>
      <c r="C268" s="16" t="s">
        <v>238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45931</v>
      </c>
      <c r="B269" s="6" t="n">
        <v>-273</v>
      </c>
      <c r="C269" s="16" t="s">
        <v>239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45933</v>
      </c>
      <c r="B270" s="6" t="n">
        <v>-33.213485</v>
      </c>
      <c r="C270" s="16" t="s">
        <v>227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45933</v>
      </c>
      <c r="B271" s="6" t="n">
        <v>-119.082495</v>
      </c>
      <c r="C271" s="16" t="s">
        <v>240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45936</v>
      </c>
      <c r="B272" s="6" t="n">
        <v>-210</v>
      </c>
      <c r="C272" s="16" t="s">
        <v>241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45936</v>
      </c>
      <c r="B273" s="6" t="n">
        <v>-35</v>
      </c>
      <c r="C273" s="16" t="s">
        <v>242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45971</v>
      </c>
      <c r="B274" s="6" t="n">
        <v>-42.237364</v>
      </c>
      <c r="C274" s="16" t="s">
        <v>228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45973</v>
      </c>
      <c r="B275" s="6" t="n">
        <v>-54.508654</v>
      </c>
      <c r="C275" s="16" t="s">
        <v>243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45995</v>
      </c>
      <c r="B276" s="6" t="n">
        <v>-69.380484</v>
      </c>
      <c r="C276" s="16" t="s">
        <v>231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45996</v>
      </c>
      <c r="B277" s="6" t="n">
        <v>-21.551824</v>
      </c>
      <c r="C277" s="16" t="s">
        <v>238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46002</v>
      </c>
      <c r="B278" s="6" t="n">
        <v>-65.046333</v>
      </c>
      <c r="C278" s="16" t="s">
        <v>244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46017</v>
      </c>
      <c r="B279" s="6" t="n">
        <v>-114.490068</v>
      </c>
      <c r="C279" s="16" t="s">
        <v>240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46024</v>
      </c>
      <c r="B280" s="6" t="n">
        <v>-32.072947</v>
      </c>
      <c r="C280" s="16" t="s">
        <v>227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46028</v>
      </c>
      <c r="B281" s="6" t="n">
        <v>-1472</v>
      </c>
      <c r="C281" s="16" t="s">
        <v>245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46030</v>
      </c>
      <c r="B282" s="6" t="n">
        <v>-216</v>
      </c>
      <c r="C282" s="16" t="s">
        <v>246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46030</v>
      </c>
      <c r="B283" s="6" t="n">
        <v>-36</v>
      </c>
      <c r="C283" s="16" t="s">
        <v>247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46062</v>
      </c>
      <c r="B284" s="6" t="n">
        <v>-40.06808</v>
      </c>
      <c r="C284" s="16" t="s">
        <v>228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46063</v>
      </c>
      <c r="B285" s="6" t="n">
        <v>-52.025634</v>
      </c>
      <c r="C285" s="16" t="s">
        <v>243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46086</v>
      </c>
      <c r="B286" s="6" t="n">
        <v>-69.242801</v>
      </c>
      <c r="C286" s="16" t="s">
        <v>231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46087</v>
      </c>
      <c r="B287" s="6" t="n">
        <v>-21.8932</v>
      </c>
      <c r="C287" s="16" t="s">
        <v>238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46098</v>
      </c>
      <c r="B288" s="6" t="n">
        <v>-77.4854252</v>
      </c>
      <c r="C288" s="16" t="s">
        <v>248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46100</v>
      </c>
      <c r="B289" s="6" t="n">
        <v>-122.195073</v>
      </c>
      <c r="C289" s="16" t="s">
        <v>240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46108</v>
      </c>
      <c r="B290" s="6" t="n">
        <v>-58.313294</v>
      </c>
      <c r="C290" s="16" t="s">
        <v>249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46114</v>
      </c>
      <c r="B291" s="6" t="n">
        <v>-33.861828</v>
      </c>
      <c r="C291" s="16" t="s">
        <v>250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46153</v>
      </c>
      <c r="B292" s="6" t="n">
        <v>-40.120002</v>
      </c>
      <c r="C292" s="16" t="s">
        <v>251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46154</v>
      </c>
      <c r="B293" s="6" t="n">
        <v>-49.778521</v>
      </c>
      <c r="C293" s="16" t="s">
        <v>243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2" t="n">
        <v>46170.702083333</v>
      </c>
      <c r="B294" s="5" t="n">
        <v>-345958.33</v>
      </c>
      <c r="C294" s="14" t="s">
        <v>252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/>
      <c r="B295" s="9" t="s">
        <f>=XIRR(B2:B294,A2:A294)</f>
      </c>
      <c r="C295" s="16" t="s">
        <v>253</v>
      </c>
      <c r="D295" s="16"/>
      <c r="E295" s="16"/>
      <c r="F295" s="7"/>
      <c r="G295" s="2" t="s">
        <v>254</v>
      </c>
      <c r="H295" s="6" t="s">
        <f>=SUM(I2:H294)/365</f>
      </c>
    </row>
    <row collapsed="false" customFormat="false" customHeight="false" hidden="false" ht="12.1" outlineLevel="0" r="296">
      <c r="A296" s="13"/>
      <c r="B296" s="5" t="s">
        <f>=-SUM(B2:B294)</f>
      </c>
      <c r="C296" s="16" t="s">
        <v>255</v>
      </c>
      <c r="D296" s="16"/>
      <c r="E296" s="16"/>
      <c r="F296" s="7"/>
      <c r="G296" s="14" t="s">
        <v>256</v>
      </c>
      <c r="H296" s="9" t="s">
        <f>=B296/H295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Z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22</v>
      </c>
      <c r="F1" s="0"/>
      <c r="G1" s="0"/>
      <c r="H1" s="4" t="s">
        <v>26</v>
      </c>
      <c r="I1" s="0"/>
      <c r="J1" s="0"/>
      <c r="K1" s="4" t="s">
        <v>30</v>
      </c>
      <c r="L1" s="0"/>
      <c r="M1" s="0"/>
      <c r="N1" s="4" t="s">
        <v>34</v>
      </c>
      <c r="O1" s="0"/>
      <c r="P1" s="0"/>
      <c r="Q1" s="4" t="s">
        <v>39</v>
      </c>
      <c r="R1" s="0"/>
      <c r="S1" s="0"/>
      <c r="T1" s="4" t="s">
        <v>42</v>
      </c>
      <c r="U1" s="0"/>
      <c r="V1" s="0"/>
      <c r="W1" s="4" t="s">
        <v>45</v>
      </c>
      <c r="X1" s="0"/>
      <c r="Y1" s="0"/>
      <c r="Z1" s="4" t="s">
        <v>49</v>
      </c>
      <c r="AA1" s="0"/>
      <c r="AB1" s="0"/>
      <c r="AC1" s="4" t="s">
        <v>53</v>
      </c>
      <c r="AD1" s="0"/>
      <c r="AE1" s="0"/>
      <c r="AF1" s="4" t="s">
        <v>56</v>
      </c>
      <c r="AG1" s="0"/>
      <c r="AH1" s="0"/>
      <c r="AI1" s="4" t="s">
        <v>59</v>
      </c>
      <c r="AJ1" s="0"/>
      <c r="AK1" s="0"/>
      <c r="AL1" s="4" t="s">
        <v>61</v>
      </c>
      <c r="AM1" s="0"/>
      <c r="AN1" s="0"/>
      <c r="AO1" s="4" t="s">
        <v>65</v>
      </c>
      <c r="AP1" s="0"/>
      <c r="AQ1" s="0"/>
      <c r="AR1" s="4" t="s">
        <v>68</v>
      </c>
      <c r="AS1" s="0"/>
      <c r="AT1" s="0"/>
      <c r="AU1" s="4" t="s">
        <v>71</v>
      </c>
      <c r="AV1" s="0"/>
      <c r="AW1" s="0"/>
      <c r="AX1" s="4" t="s">
        <v>73</v>
      </c>
      <c r="AY1" s="0"/>
      <c r="AZ1" s="0"/>
      <c r="BA1" s="4" t="s">
        <v>76</v>
      </c>
      <c r="BB1" s="0"/>
      <c r="BC1" s="0"/>
      <c r="BD1" s="4" t="s">
        <v>79</v>
      </c>
      <c r="BE1" s="0"/>
      <c r="BF1" s="0"/>
      <c r="BG1" s="4" t="s">
        <v>81</v>
      </c>
      <c r="BH1" s="0"/>
      <c r="BI1" s="0"/>
      <c r="BJ1" s="4" t="s">
        <v>84</v>
      </c>
      <c r="BK1" s="0"/>
      <c r="BL1" s="0"/>
      <c r="BM1" s="4" t="s">
        <v>87</v>
      </c>
      <c r="BN1" s="0"/>
      <c r="BO1" s="0"/>
      <c r="BP1" s="4" t="s">
        <v>90</v>
      </c>
      <c r="BQ1" s="0"/>
      <c r="BR1" s="0"/>
      <c r="BS1" s="4" t="s">
        <v>92</v>
      </c>
      <c r="BT1" s="0"/>
      <c r="BU1" s="0"/>
      <c r="BV1" s="4" t="s">
        <v>94</v>
      </c>
      <c r="BW1" s="0"/>
      <c r="BX1" s="0"/>
      <c r="BY1" s="4" t="s">
        <v>97</v>
      </c>
      <c r="BZ1" s="0"/>
    </row>
    <row collapsed="false" customFormat="false" customHeight="false" hidden="false" ht="12.1" outlineLevel="0" r="2">
      <c r="A2" s="11" t="n">
        <v>44182</v>
      </c>
      <c r="B2" s="6" t="n">
        <v>7172.409569</v>
      </c>
      <c r="C2" s="0" t="s">
        <v>257</v>
      </c>
      <c r="D2" s="11" t="n">
        <v>44182</v>
      </c>
      <c r="E2" s="6" t="n">
        <v>9458.711483</v>
      </c>
      <c r="F2" s="0" t="s">
        <v>257</v>
      </c>
      <c r="G2" s="11" t="n">
        <v>44491</v>
      </c>
      <c r="H2" s="6" t="n">
        <v>8272.511312</v>
      </c>
      <c r="I2" s="0" t="s">
        <v>257</v>
      </c>
      <c r="J2" s="11" t="n">
        <v>44455</v>
      </c>
      <c r="K2" s="6" t="n">
        <v>16382.95776</v>
      </c>
      <c r="L2" s="0" t="s">
        <v>257</v>
      </c>
      <c r="M2" s="11" t="n">
        <v>44182</v>
      </c>
      <c r="N2" s="6" t="n">
        <v>7359.41</v>
      </c>
      <c r="O2" s="0" t="s">
        <v>257</v>
      </c>
      <c r="P2" s="11" t="n">
        <v>44182</v>
      </c>
      <c r="Q2" s="6" t="n">
        <v>11067.345874</v>
      </c>
      <c r="R2" s="0" t="s">
        <v>257</v>
      </c>
      <c r="S2" s="11" t="n">
        <v>44182</v>
      </c>
      <c r="T2" s="6" t="n">
        <v>6360.383263</v>
      </c>
      <c r="U2" s="0" t="s">
        <v>257</v>
      </c>
      <c r="V2" s="11" t="n">
        <v>44175</v>
      </c>
      <c r="W2" s="6" t="n">
        <v>2878.11</v>
      </c>
      <c r="X2" s="0" t="s">
        <v>257</v>
      </c>
      <c r="Y2" s="11" t="n">
        <v>44175</v>
      </c>
      <c r="Z2" s="6" t="n">
        <v>2785.43</v>
      </c>
      <c r="AA2" s="0" t="s">
        <v>257</v>
      </c>
      <c r="AB2" s="11" t="n">
        <v>44182</v>
      </c>
      <c r="AC2" s="6" t="n">
        <v>3782.603552</v>
      </c>
      <c r="AD2" s="0" t="s">
        <v>257</v>
      </c>
      <c r="AE2" s="11" t="n">
        <v>44455</v>
      </c>
      <c r="AF2" s="6" t="n">
        <v>4239.25788</v>
      </c>
      <c r="AG2" s="0" t="s">
        <v>257</v>
      </c>
      <c r="AH2" s="11" t="n">
        <v>44175</v>
      </c>
      <c r="AI2" s="6" t="n">
        <v>10263.5</v>
      </c>
      <c r="AJ2" s="0" t="s">
        <v>257</v>
      </c>
      <c r="AK2" s="11" t="n">
        <v>44474</v>
      </c>
      <c r="AL2" s="6" t="n">
        <v>4320.741075</v>
      </c>
      <c r="AM2" s="0" t="s">
        <v>257</v>
      </c>
      <c r="AN2" s="11" t="n">
        <v>44176</v>
      </c>
      <c r="AO2" s="6" t="n">
        <v>3063.16</v>
      </c>
      <c r="AP2" s="0" t="s">
        <v>257</v>
      </c>
      <c r="AQ2" s="11" t="n">
        <v>44455</v>
      </c>
      <c r="AR2" s="6" t="n">
        <v>9647.06184</v>
      </c>
      <c r="AS2" s="0" t="s">
        <v>257</v>
      </c>
      <c r="AT2" s="11" t="n">
        <v>44455</v>
      </c>
      <c r="AU2" s="6" t="n">
        <v>2931.56448</v>
      </c>
      <c r="AV2" s="0" t="s">
        <v>257</v>
      </c>
      <c r="AW2" s="11" t="n">
        <v>44176</v>
      </c>
      <c r="AX2" s="6" t="n">
        <v>2467.38</v>
      </c>
      <c r="AY2" s="0" t="s">
        <v>257</v>
      </c>
      <c r="AZ2" s="11" t="n">
        <v>44455</v>
      </c>
      <c r="BA2" s="6" t="n">
        <v>3420.23</v>
      </c>
      <c r="BB2" s="0" t="s">
        <v>257</v>
      </c>
      <c r="BC2" s="11" t="n">
        <v>44176</v>
      </c>
      <c r="BD2" s="6" t="n">
        <v>3221.13</v>
      </c>
      <c r="BE2" s="0" t="s">
        <v>257</v>
      </c>
      <c r="BF2" s="11" t="n">
        <v>44455</v>
      </c>
      <c r="BG2" s="6" t="n">
        <v>4869.16</v>
      </c>
      <c r="BH2" s="0" t="s">
        <v>257</v>
      </c>
      <c r="BI2" s="11" t="n">
        <v>44455</v>
      </c>
      <c r="BJ2" s="6" t="n">
        <v>3255.74</v>
      </c>
      <c r="BK2" s="0" t="s">
        <v>257</v>
      </c>
      <c r="BL2" s="11" t="n">
        <v>44175</v>
      </c>
      <c r="BM2" s="6" t="n">
        <v>2891.35</v>
      </c>
      <c r="BN2" s="0" t="s">
        <v>257</v>
      </c>
      <c r="BO2" s="11" t="n">
        <v>44189</v>
      </c>
      <c r="BP2" s="6" t="n">
        <v>2892.25</v>
      </c>
      <c r="BQ2" s="0" t="s">
        <v>257</v>
      </c>
      <c r="BR2" s="11" t="n">
        <v>44189</v>
      </c>
      <c r="BS2" s="6" t="n">
        <v>1678.72</v>
      </c>
      <c r="BT2" s="0" t="s">
        <v>257</v>
      </c>
      <c r="BU2" s="11" t="n">
        <v>44176</v>
      </c>
      <c r="BV2" s="6" t="n">
        <v>4204.58</v>
      </c>
      <c r="BW2" s="0" t="s">
        <v>257</v>
      </c>
      <c r="BX2" s="11" t="n">
        <v>44351</v>
      </c>
      <c r="BY2" s="6" t="n">
        <v>2306.338128</v>
      </c>
      <c r="BZ2" s="0" t="s">
        <v>257</v>
      </c>
    </row>
    <row collapsed="false" customFormat="false" customHeight="false" hidden="false" ht="12.1" outlineLevel="0" r="3">
      <c r="A3" s="11" t="n">
        <v>44182</v>
      </c>
      <c r="B3" s="6" t="n">
        <v>7172.409569</v>
      </c>
      <c r="C3" s="0" t="s">
        <v>257</v>
      </c>
      <c r="D3" s="11" t="n">
        <v>44182</v>
      </c>
      <c r="E3" s="6" t="n">
        <v>9458.711483</v>
      </c>
      <c r="F3" s="0" t="s">
        <v>257</v>
      </c>
      <c r="G3" s="11" t="n">
        <v>44546</v>
      </c>
      <c r="H3" s="6" t="n">
        <v>-36.630096</v>
      </c>
      <c r="I3" s="0" t="s">
        <v>159</v>
      </c>
      <c r="J3" s="11" t="n">
        <v>44509</v>
      </c>
      <c r="K3" s="6" t="n">
        <v>-26.7740625</v>
      </c>
      <c r="L3" s="0" t="s">
        <v>156</v>
      </c>
      <c r="M3" s="11" t="n">
        <v>44281</v>
      </c>
      <c r="N3" s="6" t="n">
        <v>-55.59</v>
      </c>
      <c r="O3" s="0" t="s">
        <v>129</v>
      </c>
      <c r="P3" s="11" t="n">
        <v>44258</v>
      </c>
      <c r="Q3" s="6" t="n">
        <v>-48.474075</v>
      </c>
      <c r="R3" s="0" t="s">
        <v>127</v>
      </c>
      <c r="S3" s="11" t="n">
        <v>44187</v>
      </c>
      <c r="T3" s="6" t="n">
        <v>-89.60652</v>
      </c>
      <c r="U3" s="0" t="s">
        <v>113</v>
      </c>
      <c r="V3" s="11" t="n">
        <v>44182</v>
      </c>
      <c r="W3" s="6" t="n">
        <v>8365.02</v>
      </c>
      <c r="X3" s="0" t="s">
        <v>257</v>
      </c>
      <c r="Y3" s="11" t="n">
        <v>44328</v>
      </c>
      <c r="Z3" s="6" t="n">
        <v>-187</v>
      </c>
      <c r="AA3" s="0" t="s">
        <v>133</v>
      </c>
      <c r="AB3" s="11" t="n">
        <v>44231</v>
      </c>
      <c r="AC3" s="6" t="n">
        <v>-26.4758748</v>
      </c>
      <c r="AD3" s="0" t="s">
        <v>124</v>
      </c>
      <c r="AE3" s="11" t="n">
        <v>44474</v>
      </c>
      <c r="AF3" s="6" t="n">
        <v>-26.981843</v>
      </c>
      <c r="AG3" s="0" t="s">
        <v>151</v>
      </c>
      <c r="AH3" s="11" t="n">
        <v>45555</v>
      </c>
      <c r="AI3" s="6" t="n">
        <v>-160</v>
      </c>
      <c r="AJ3" s="0" t="s">
        <v>217</v>
      </c>
      <c r="AK3" s="11" t="n">
        <v>44474</v>
      </c>
      <c r="AL3" s="6" t="n">
        <v>4327.304226</v>
      </c>
      <c r="AM3" s="0" t="s">
        <v>257</v>
      </c>
      <c r="AN3" s="11" t="n">
        <v>44190</v>
      </c>
      <c r="AO3" s="6" t="n">
        <v>-123</v>
      </c>
      <c r="AP3" s="0" t="s">
        <v>114</v>
      </c>
      <c r="AQ3" s="11" t="n">
        <v>44463</v>
      </c>
      <c r="AR3" s="6" t="n">
        <v>-45.816435</v>
      </c>
      <c r="AS3" s="0" t="s">
        <v>148</v>
      </c>
      <c r="AT3" s="11" t="n">
        <v>44531</v>
      </c>
      <c r="AU3" s="6" t="n">
        <v>-15.727446</v>
      </c>
      <c r="AV3" s="0" t="s">
        <v>157</v>
      </c>
      <c r="AW3" s="11" t="n">
        <v>44206</v>
      </c>
      <c r="AX3" s="6" t="n">
        <v>-65.5</v>
      </c>
      <c r="AY3" s="0" t="s">
        <v>119</v>
      </c>
      <c r="AZ3" s="11" t="n">
        <v>44455</v>
      </c>
      <c r="BA3" s="6" t="n">
        <v>3420.23</v>
      </c>
      <c r="BB3" s="0" t="s">
        <v>257</v>
      </c>
      <c r="BC3" s="11" t="n">
        <v>44385</v>
      </c>
      <c r="BD3" s="6" t="n">
        <v>-265.1</v>
      </c>
      <c r="BE3" s="0" t="s">
        <v>142</v>
      </c>
      <c r="BF3" s="11" t="n">
        <v>44544</v>
      </c>
      <c r="BG3" s="6" t="n">
        <v>-257.79</v>
      </c>
      <c r="BH3" s="0" t="s">
        <v>158</v>
      </c>
      <c r="BI3" s="11" t="n">
        <v>45118</v>
      </c>
      <c r="BJ3" s="6" t="n">
        <v>-55.2</v>
      </c>
      <c r="BK3" s="0" t="s">
        <v>188</v>
      </c>
      <c r="BL3" s="11" t="n">
        <v>44392</v>
      </c>
      <c r="BM3" s="6" t="n">
        <v>-31</v>
      </c>
      <c r="BN3" s="0" t="s">
        <v>144</v>
      </c>
      <c r="BO3" s="11" t="n">
        <v>44193</v>
      </c>
      <c r="BP3" s="6" t="n">
        <v>-101.6</v>
      </c>
      <c r="BQ3" s="0" t="s">
        <v>115</v>
      </c>
      <c r="BR3" s="11" t="n">
        <v>44210</v>
      </c>
      <c r="BS3" s="6" t="n">
        <v>-71.73</v>
      </c>
      <c r="BT3" s="0" t="s">
        <v>120</v>
      </c>
      <c r="BU3" s="11" t="n">
        <v>46170</v>
      </c>
      <c r="BV3" s="8" t="s">
        <f>=-Портфель!K26</f>
      </c>
      <c r="BW3" s="0" t="s">
        <v>258</v>
      </c>
      <c r="BX3" s="11" t="n">
        <v>45460</v>
      </c>
      <c r="BY3" s="6" t="n">
        <v>-4.45329</v>
      </c>
      <c r="BZ3" s="0" t="s">
        <v>203</v>
      </c>
    </row>
    <row collapsed="false" customFormat="false" customHeight="false" hidden="false" ht="12.1" outlineLevel="0" r="4">
      <c r="A4" s="11" t="n">
        <v>44182</v>
      </c>
      <c r="B4" s="6" t="n">
        <v>7168.004363</v>
      </c>
      <c r="C4" s="0" t="s">
        <v>257</v>
      </c>
      <c r="D4" s="11" t="n">
        <v>44232</v>
      </c>
      <c r="E4" s="6" t="n">
        <v>-31.049013</v>
      </c>
      <c r="F4" s="0" t="s">
        <v>125</v>
      </c>
      <c r="G4" s="11" t="n">
        <v>44636</v>
      </c>
      <c r="H4" s="6" t="n">
        <v>-54.626327</v>
      </c>
      <c r="I4" s="0" t="s">
        <v>165</v>
      </c>
      <c r="J4" s="11" t="n">
        <v>44602</v>
      </c>
      <c r="K4" s="6" t="n">
        <v>-28.0505625</v>
      </c>
      <c r="L4" s="0" t="s">
        <v>156</v>
      </c>
      <c r="M4" s="11" t="n">
        <v>44363</v>
      </c>
      <c r="N4" s="6" t="n">
        <v>16449</v>
      </c>
      <c r="O4" s="0" t="s">
        <v>257</v>
      </c>
      <c r="P4" s="11" t="n">
        <v>44349</v>
      </c>
      <c r="Q4" s="6" t="n">
        <v>-49.803948</v>
      </c>
      <c r="R4" s="0" t="s">
        <v>136</v>
      </c>
      <c r="S4" s="11" t="n">
        <v>44274</v>
      </c>
      <c r="T4" s="6" t="n">
        <v>-88.38984</v>
      </c>
      <c r="U4" s="0" t="s">
        <v>113</v>
      </c>
      <c r="V4" s="11" t="n">
        <v>44183</v>
      </c>
      <c r="W4" s="6" t="n">
        <v>-73.645</v>
      </c>
      <c r="X4" s="0" t="s">
        <v>112</v>
      </c>
      <c r="Y4" s="11" t="n">
        <v>44363</v>
      </c>
      <c r="Z4" s="6" t="n">
        <v>6278.18</v>
      </c>
      <c r="AA4" s="0" t="s">
        <v>257</v>
      </c>
      <c r="AB4" s="11" t="n">
        <v>44322</v>
      </c>
      <c r="AC4" s="6" t="n">
        <v>-26.0518716</v>
      </c>
      <c r="AD4" s="0" t="s">
        <v>124</v>
      </c>
      <c r="AE4" s="11" t="n">
        <v>44566</v>
      </c>
      <c r="AF4" s="6" t="n">
        <v>-27.488262</v>
      </c>
      <c r="AG4" s="0" t="s">
        <v>151</v>
      </c>
      <c r="AH4" s="11" t="n">
        <v>46170</v>
      </c>
      <c r="AI4" s="8" t="s">
        <f>=-Портфель!K13</f>
      </c>
      <c r="AJ4" s="0" t="s">
        <v>258</v>
      </c>
      <c r="AK4" s="11" t="n">
        <v>46170</v>
      </c>
      <c r="AL4" s="8" t="s">
        <f>=-Портфель!K14</f>
      </c>
      <c r="AM4" s="0" t="s">
        <v>258</v>
      </c>
      <c r="AN4" s="11" t="n">
        <v>44354</v>
      </c>
      <c r="AO4" s="6" t="n">
        <v>-63</v>
      </c>
      <c r="AP4" s="0" t="s">
        <v>137</v>
      </c>
      <c r="AQ4" s="11" t="n">
        <v>44551</v>
      </c>
      <c r="AR4" s="6" t="n">
        <v>-46.805661</v>
      </c>
      <c r="AS4" s="0" t="s">
        <v>148</v>
      </c>
      <c r="AT4" s="11" t="n">
        <v>44623</v>
      </c>
      <c r="AU4" s="6" t="n">
        <v>-21.682227</v>
      </c>
      <c r="AV4" s="0" t="s">
        <v>157</v>
      </c>
      <c r="AW4" s="11" t="n">
        <v>45452</v>
      </c>
      <c r="AX4" s="6" t="n">
        <v>-490.7</v>
      </c>
      <c r="AY4" s="0" t="s">
        <v>200</v>
      </c>
      <c r="AZ4" s="11" t="n">
        <v>44845</v>
      </c>
      <c r="BA4" s="6" t="n">
        <v>-1020.6</v>
      </c>
      <c r="BB4" s="0" t="s">
        <v>176</v>
      </c>
      <c r="BC4" s="11" t="n">
        <v>44481</v>
      </c>
      <c r="BD4" s="6" t="n">
        <v>-105.5</v>
      </c>
      <c r="BE4" s="0" t="s">
        <v>152</v>
      </c>
      <c r="BF4" s="11" t="n">
        <v>45461</v>
      </c>
      <c r="BG4" s="6" t="n">
        <v>-114.9</v>
      </c>
      <c r="BH4" s="0" t="s">
        <v>204</v>
      </c>
      <c r="BI4" s="11" t="n">
        <v>45489</v>
      </c>
      <c r="BJ4" s="6" t="n">
        <v>-134.7</v>
      </c>
      <c r="BK4" s="0" t="s">
        <v>211</v>
      </c>
      <c r="BL4" s="11" t="n">
        <v>45126</v>
      </c>
      <c r="BM4" s="6" t="n">
        <v>-41</v>
      </c>
      <c r="BN4" s="0" t="s">
        <v>190</v>
      </c>
      <c r="BO4" s="11" t="n">
        <v>44388</v>
      </c>
      <c r="BP4" s="6" t="n">
        <v>-121.4</v>
      </c>
      <c r="BQ4" s="0" t="s">
        <v>143</v>
      </c>
      <c r="BR4" s="11" t="n">
        <v>44364</v>
      </c>
      <c r="BS4" s="6" t="n">
        <v>-53.85</v>
      </c>
      <c r="BT4" s="0" t="s">
        <v>139</v>
      </c>
      <c r="BU4" s="0"/>
      <c r="BV4" s="10" t="s">
        <f>=XIRR(BV2:BV3,BU2:BU3)</f>
      </c>
      <c r="BW4" s="0"/>
      <c r="BX4" s="11" t="n">
        <v>46170</v>
      </c>
      <c r="BY4" s="8" t="s">
        <f>=-Портфель!K27</f>
      </c>
      <c r="BZ4" s="0" t="s">
        <v>258</v>
      </c>
    </row>
    <row collapsed="false" customFormat="false" customHeight="false" hidden="false" ht="12.1" outlineLevel="0" r="5">
      <c r="A5" s="11" t="n">
        <v>46170</v>
      </c>
      <c r="B5" s="8" t="s">
        <f>=-Портфель!K2</f>
      </c>
      <c r="C5" s="0" t="s">
        <v>258</v>
      </c>
      <c r="D5" s="11" t="n">
        <v>44323</v>
      </c>
      <c r="E5" s="6" t="n">
        <v>-32.81388</v>
      </c>
      <c r="F5" s="0" t="s">
        <v>132</v>
      </c>
      <c r="G5" s="11" t="n">
        <v>44728</v>
      </c>
      <c r="H5" s="6" t="n">
        <v>-26.4613408</v>
      </c>
      <c r="I5" s="0" t="s">
        <v>169</v>
      </c>
      <c r="J5" s="11" t="n">
        <v>44693</v>
      </c>
      <c r="K5" s="6" t="n">
        <v>-25.8145875</v>
      </c>
      <c r="L5" s="0" t="s">
        <v>156</v>
      </c>
      <c r="M5" s="11" t="n">
        <v>44455</v>
      </c>
      <c r="N5" s="6" t="n">
        <v>6506.6</v>
      </c>
      <c r="O5" s="0" t="s">
        <v>257</v>
      </c>
      <c r="P5" s="11" t="n">
        <v>44468</v>
      </c>
      <c r="Q5" s="6" t="n">
        <v>-49.305644</v>
      </c>
      <c r="R5" s="0" t="s">
        <v>136</v>
      </c>
      <c r="S5" s="11" t="n">
        <v>44371</v>
      </c>
      <c r="T5" s="6" t="n">
        <v>-87.20052</v>
      </c>
      <c r="U5" s="0" t="s">
        <v>113</v>
      </c>
      <c r="V5" s="11" t="n">
        <v>44344</v>
      </c>
      <c r="W5" s="6" t="n">
        <v>-441.96</v>
      </c>
      <c r="X5" s="0" t="s">
        <v>134</v>
      </c>
      <c r="Y5" s="11" t="n">
        <v>45057</v>
      </c>
      <c r="Z5" s="6" t="n">
        <v>-500</v>
      </c>
      <c r="AA5" s="0" t="s">
        <v>182</v>
      </c>
      <c r="AB5" s="11" t="n">
        <v>44413</v>
      </c>
      <c r="AC5" s="6" t="n">
        <v>-25.3294236</v>
      </c>
      <c r="AD5" s="0" t="s">
        <v>124</v>
      </c>
      <c r="AE5" s="11" t="n">
        <v>44656</v>
      </c>
      <c r="AF5" s="6" t="n">
        <v>-31.765416</v>
      </c>
      <c r="AG5" s="0" t="s">
        <v>166</v>
      </c>
      <c r="AH5" s="0"/>
      <c r="AI5" s="10" t="s">
        <f>=XIRR(AI2:AI4,AH2:AH4)</f>
      </c>
      <c r="AJ5" s="0"/>
      <c r="AK5" s="0"/>
      <c r="AL5" s="10" t="s">
        <f>=XIRR(AL2:AL4,AK2:AK4)</f>
      </c>
      <c r="AM5" s="0"/>
      <c r="AN5" s="11" t="n">
        <v>44382</v>
      </c>
      <c r="AO5" s="6" t="n">
        <v>-105</v>
      </c>
      <c r="AP5" s="0" t="s">
        <v>141</v>
      </c>
      <c r="AQ5" s="11" t="n">
        <v>44644</v>
      </c>
      <c r="AR5" s="6" t="n">
        <v>-64.991934</v>
      </c>
      <c r="AS5" s="0" t="s">
        <v>148</v>
      </c>
      <c r="AT5" s="11" t="n">
        <v>44714</v>
      </c>
      <c r="AU5" s="6" t="n">
        <v>-12.909393</v>
      </c>
      <c r="AV5" s="0" t="s">
        <v>157</v>
      </c>
      <c r="AW5" s="11" t="n">
        <v>46170</v>
      </c>
      <c r="AX5" s="8" t="s">
        <f>=-Портфель!K18</f>
      </c>
      <c r="AY5" s="0" t="s">
        <v>258</v>
      </c>
      <c r="AZ5" s="11" t="n">
        <v>46170</v>
      </c>
      <c r="BA5" s="8" t="s">
        <f>=-Портфель!K19</f>
      </c>
      <c r="BB5" s="0" t="s">
        <v>258</v>
      </c>
      <c r="BC5" s="11" t="n">
        <v>44754</v>
      </c>
      <c r="BD5" s="6" t="n">
        <v>-338.5</v>
      </c>
      <c r="BE5" s="0" t="s">
        <v>171</v>
      </c>
      <c r="BF5" s="11" t="n">
        <v>45461</v>
      </c>
      <c r="BG5" s="6" t="n">
        <v>-574.53</v>
      </c>
      <c r="BH5" s="0" t="s">
        <v>205</v>
      </c>
      <c r="BI5" s="11" t="n">
        <v>46170</v>
      </c>
      <c r="BJ5" s="8" t="s">
        <f>=-Портфель!K22</f>
      </c>
      <c r="BK5" s="0" t="s">
        <v>258</v>
      </c>
      <c r="BL5" s="11" t="n">
        <v>45490</v>
      </c>
      <c r="BM5" s="6" t="n">
        <v>-52</v>
      </c>
      <c r="BN5" s="0" t="s">
        <v>213</v>
      </c>
      <c r="BO5" s="11" t="n">
        <v>44556</v>
      </c>
      <c r="BP5" s="6" t="n">
        <v>-104</v>
      </c>
      <c r="BQ5" s="0" t="s">
        <v>162</v>
      </c>
      <c r="BR5" s="11" t="n">
        <v>44364</v>
      </c>
      <c r="BS5" s="6" t="n">
        <v>-28.35</v>
      </c>
      <c r="BT5" s="0" t="s">
        <v>138</v>
      </c>
      <c r="BU5" s="0"/>
      <c r="BV5" s="8" t="s">
        <f>=-SUM(BV2:BV3)</f>
      </c>
      <c r="BW5" s="0" t="s">
        <v>259</v>
      </c>
      <c r="BX5" s="0"/>
      <c r="BY5" s="10" t="s">
        <f>=XIRR(BY2:BY4,BX2:BX4)</f>
      </c>
      <c r="BZ5" s="0"/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44417</v>
      </c>
      <c r="E6" s="6" t="n">
        <v>-32.177376</v>
      </c>
      <c r="F6" s="0" t="s">
        <v>132</v>
      </c>
      <c r="G6" s="11" t="n">
        <v>44819</v>
      </c>
      <c r="H6" s="6" t="n">
        <v>-26.7792448</v>
      </c>
      <c r="I6" s="0" t="s">
        <v>173</v>
      </c>
      <c r="J6" s="11" t="n">
        <v>44784</v>
      </c>
      <c r="K6" s="6" t="n">
        <v>-22.670325</v>
      </c>
      <c r="L6" s="0" t="s">
        <v>156</v>
      </c>
      <c r="M6" s="11" t="n">
        <v>45621</v>
      </c>
      <c r="N6" s="6" t="n">
        <v>-555</v>
      </c>
      <c r="O6" s="0" t="s">
        <v>222</v>
      </c>
      <c r="P6" s="11" t="n">
        <v>44531</v>
      </c>
      <c r="Q6" s="6" t="n">
        <v>-50.926968</v>
      </c>
      <c r="R6" s="0" t="s">
        <v>136</v>
      </c>
      <c r="S6" s="11" t="n">
        <v>44467</v>
      </c>
      <c r="T6" s="6" t="n">
        <v>-90.826625</v>
      </c>
      <c r="U6" s="0" t="s">
        <v>150</v>
      </c>
      <c r="V6" s="11" t="n">
        <v>44547</v>
      </c>
      <c r="W6" s="6" t="n">
        <v>-294.6</v>
      </c>
      <c r="X6" s="0" t="s">
        <v>160</v>
      </c>
      <c r="Y6" s="11" t="n">
        <v>45057</v>
      </c>
      <c r="Z6" s="6" t="n">
        <v>-250</v>
      </c>
      <c r="AA6" s="0" t="s">
        <v>183</v>
      </c>
      <c r="AB6" s="11" t="n">
        <v>44507</v>
      </c>
      <c r="AC6" s="6" t="n">
        <v>-24.841941</v>
      </c>
      <c r="AD6" s="0" t="s">
        <v>124</v>
      </c>
      <c r="AE6" s="11" t="n">
        <v>44747</v>
      </c>
      <c r="AF6" s="6" t="n">
        <v>-20.932604</v>
      </c>
      <c r="AG6" s="0" t="s">
        <v>166</v>
      </c>
      <c r="AH6" s="0"/>
      <c r="AI6" s="8" t="s">
        <f>=-SUM(AI2:AI4)</f>
      </c>
      <c r="AJ6" s="0" t="s">
        <v>259</v>
      </c>
      <c r="AK6" s="0"/>
      <c r="AL6" s="8" t="s">
        <f>=-SUM(AL2:AL4)</f>
      </c>
      <c r="AM6" s="0" t="s">
        <v>259</v>
      </c>
      <c r="AN6" s="11" t="n">
        <v>44463</v>
      </c>
      <c r="AO6" s="6" t="n">
        <v>-156</v>
      </c>
      <c r="AP6" s="0" t="s">
        <v>147</v>
      </c>
      <c r="AQ6" s="11" t="n">
        <v>44735</v>
      </c>
      <c r="AR6" s="6" t="n">
        <v>-36.229584</v>
      </c>
      <c r="AS6" s="0" t="s">
        <v>170</v>
      </c>
      <c r="AT6" s="11" t="n">
        <v>44804</v>
      </c>
      <c r="AU6" s="6" t="n">
        <v>-13.280894</v>
      </c>
      <c r="AV6" s="0" t="s">
        <v>172</v>
      </c>
      <c r="AW6" s="0"/>
      <c r="AX6" s="10" t="s">
        <f>=XIRR(AX2:AX5,AW2:AW5)</f>
      </c>
      <c r="AY6" s="0"/>
      <c r="AZ6" s="0"/>
      <c r="BA6" s="10" t="s">
        <f>=XIRR(BA2:BA5,AZ2:AZ5)</f>
      </c>
      <c r="BB6" s="0"/>
      <c r="BC6" s="11" t="n">
        <v>45106</v>
      </c>
      <c r="BD6" s="6" t="n">
        <v>-342.9</v>
      </c>
      <c r="BE6" s="0" t="s">
        <v>187</v>
      </c>
      <c r="BF6" s="11" t="n">
        <v>45545</v>
      </c>
      <c r="BG6" s="6" t="n">
        <v>-93.18</v>
      </c>
      <c r="BH6" s="0" t="s">
        <v>215</v>
      </c>
      <c r="BI6" s="0"/>
      <c r="BJ6" s="10" t="s">
        <f>=XIRR(BJ2:BJ5,BI2:BI5)</f>
      </c>
      <c r="BK6" s="0"/>
      <c r="BL6" s="11" t="n">
        <v>46170</v>
      </c>
      <c r="BM6" s="8" t="s">
        <f>=-Портфель!K23</f>
      </c>
      <c r="BN6" s="0" t="s">
        <v>258</v>
      </c>
      <c r="BO6" s="11" t="n">
        <v>46170</v>
      </c>
      <c r="BP6" s="8" t="s">
        <f>=-Портфель!K24</f>
      </c>
      <c r="BQ6" s="0" t="s">
        <v>258</v>
      </c>
      <c r="BR6" s="11" t="n">
        <v>44466</v>
      </c>
      <c r="BS6" s="6" t="n">
        <v>-105.9</v>
      </c>
      <c r="BT6" s="0" t="s">
        <v>149</v>
      </c>
      <c r="BU6" s="0"/>
      <c r="BV6" s="0"/>
      <c r="BW6" s="0"/>
      <c r="BX6" s="0"/>
      <c r="BY6" s="8" t="s">
        <f>=-SUM(BY2:BY4)</f>
      </c>
      <c r="BZ6" s="0" t="s">
        <v>259</v>
      </c>
    </row>
    <row collapsed="false" customFormat="false" customHeight="false" hidden="false" ht="12.1" outlineLevel="0" r="7">
      <c r="A7" s="0"/>
      <c r="B7" s="8" t="s">
        <f>=-SUM(B2:B5)</f>
      </c>
      <c r="C7" s="0" t="s">
        <v>259</v>
      </c>
      <c r="D7" s="11" t="n">
        <v>44515</v>
      </c>
      <c r="E7" s="6" t="n">
        <v>-31.597192</v>
      </c>
      <c r="F7" s="0" t="s">
        <v>132</v>
      </c>
      <c r="G7" s="11" t="n">
        <v>44910</v>
      </c>
      <c r="H7" s="6" t="n">
        <v>-28.574909</v>
      </c>
      <c r="I7" s="0" t="s">
        <v>173</v>
      </c>
      <c r="J7" s="11" t="n">
        <v>44874</v>
      </c>
      <c r="K7" s="6" t="n">
        <v>-27.43983</v>
      </c>
      <c r="L7" s="0" t="s">
        <v>177</v>
      </c>
      <c r="M7" s="11" t="n">
        <v>45621</v>
      </c>
      <c r="N7" s="6" t="n">
        <v>-92.5</v>
      </c>
      <c r="O7" s="0" t="s">
        <v>223</v>
      </c>
      <c r="P7" s="11" t="n">
        <v>44532</v>
      </c>
      <c r="Q7" s="6" t="n">
        <v>-50.302728</v>
      </c>
      <c r="R7" s="0" t="s">
        <v>136</v>
      </c>
      <c r="S7" s="11" t="n">
        <v>44551</v>
      </c>
      <c r="T7" s="6" t="n">
        <v>-92.868375</v>
      </c>
      <c r="U7" s="0" t="s">
        <v>150</v>
      </c>
      <c r="V7" s="11" t="n">
        <v>45847</v>
      </c>
      <c r="W7" s="6" t="n">
        <v>-2592</v>
      </c>
      <c r="X7" s="0" t="s">
        <v>233</v>
      </c>
      <c r="Y7" s="11" t="n">
        <v>45484</v>
      </c>
      <c r="Z7" s="6" t="n">
        <v>-666</v>
      </c>
      <c r="AA7" s="0" t="s">
        <v>208</v>
      </c>
      <c r="AB7" s="11" t="n">
        <v>44599</v>
      </c>
      <c r="AC7" s="6" t="n">
        <v>-27.7585785</v>
      </c>
      <c r="AD7" s="0" t="s">
        <v>164</v>
      </c>
      <c r="AE7" s="11" t="n">
        <v>44838</v>
      </c>
      <c r="AF7" s="6" t="n">
        <v>-21.875232</v>
      </c>
      <c r="AG7" s="0" t="s">
        <v>166</v>
      </c>
      <c r="AH7" s="0"/>
      <c r="AI7" s="0"/>
      <c r="AJ7" s="0"/>
      <c r="AK7" s="0"/>
      <c r="AL7" s="0"/>
      <c r="AM7" s="0"/>
      <c r="AN7" s="11" t="n">
        <v>44550</v>
      </c>
      <c r="AO7" s="6" t="n">
        <v>-234</v>
      </c>
      <c r="AP7" s="0" t="s">
        <v>161</v>
      </c>
      <c r="AQ7" s="11" t="n">
        <v>44826</v>
      </c>
      <c r="AR7" s="6" t="n">
        <v>-41.39058</v>
      </c>
      <c r="AS7" s="0" t="s">
        <v>170</v>
      </c>
      <c r="AT7" s="11" t="n">
        <v>44895</v>
      </c>
      <c r="AU7" s="6" t="n">
        <v>-13.436324</v>
      </c>
      <c r="AV7" s="0" t="s">
        <v>172</v>
      </c>
      <c r="AW7" s="0"/>
      <c r="AX7" s="8" t="s">
        <f>=-SUM(AX2:AX5)</f>
      </c>
      <c r="AY7" s="0" t="s">
        <v>259</v>
      </c>
      <c r="AZ7" s="0"/>
      <c r="BA7" s="8" t="s">
        <f>=-SUM(BA2:BA5)</f>
      </c>
      <c r="BB7" s="0" t="s">
        <v>259</v>
      </c>
      <c r="BC7" s="11" t="n">
        <v>45489</v>
      </c>
      <c r="BD7" s="6" t="n">
        <v>-350</v>
      </c>
      <c r="BE7" s="0" t="s">
        <v>212</v>
      </c>
      <c r="BF7" s="11" t="n">
        <v>45643</v>
      </c>
      <c r="BG7" s="6" t="n">
        <v>-147.18</v>
      </c>
      <c r="BH7" s="0" t="s">
        <v>224</v>
      </c>
      <c r="BI7" s="0"/>
      <c r="BJ7" s="8" t="s">
        <f>=-SUM(BJ2:BJ5)</f>
      </c>
      <c r="BK7" s="0" t="s">
        <v>259</v>
      </c>
      <c r="BL7" s="0"/>
      <c r="BM7" s="10" t="s">
        <f>=XIRR(BM2:BM6,BL2:BL6)</f>
      </c>
      <c r="BN7" s="0"/>
      <c r="BO7" s="0"/>
      <c r="BP7" s="10" t="s">
        <f>=XIRR(BP2:BP6,BO2:BO6)</f>
      </c>
      <c r="BQ7" s="0"/>
      <c r="BR7" s="11" t="n">
        <v>44574</v>
      </c>
      <c r="BS7" s="6" t="n">
        <v>-79.89</v>
      </c>
      <c r="BT7" s="0" t="s">
        <v>163</v>
      </c>
    </row>
    <row collapsed="false" customFormat="false" customHeight="false" hidden="false" ht="12.1" outlineLevel="0" r="8">
      <c r="A8" s="0"/>
      <c r="B8" s="0"/>
      <c r="C8" s="0"/>
      <c r="D8" s="11" t="n">
        <v>44596</v>
      </c>
      <c r="E8" s="6" t="n">
        <v>-33.726044</v>
      </c>
      <c r="F8" s="0" t="s">
        <v>132</v>
      </c>
      <c r="G8" s="11" t="n">
        <v>45001</v>
      </c>
      <c r="H8" s="6" t="n">
        <v>-34.0098193</v>
      </c>
      <c r="I8" s="0" t="s">
        <v>173</v>
      </c>
      <c r="J8" s="11" t="n">
        <v>44966</v>
      </c>
      <c r="K8" s="6" t="n">
        <v>-32.209335</v>
      </c>
      <c r="L8" s="0" t="s">
        <v>177</v>
      </c>
      <c r="M8" s="11" t="n">
        <v>45793</v>
      </c>
      <c r="N8" s="6" t="n">
        <v>-192</v>
      </c>
      <c r="O8" s="0" t="s">
        <v>229</v>
      </c>
      <c r="P8" s="11" t="n">
        <v>44622</v>
      </c>
      <c r="Q8" s="6" t="n">
        <v>-62.387076</v>
      </c>
      <c r="R8" s="0" t="s">
        <v>136</v>
      </c>
      <c r="S8" s="11" t="n">
        <v>44643</v>
      </c>
      <c r="T8" s="6" t="n">
        <v>-130.092625</v>
      </c>
      <c r="U8" s="0" t="s">
        <v>150</v>
      </c>
      <c r="V8" s="11" t="n">
        <v>46028</v>
      </c>
      <c r="W8" s="6" t="n">
        <v>-1472</v>
      </c>
      <c r="X8" s="0" t="s">
        <v>245</v>
      </c>
      <c r="Y8" s="11" t="n">
        <v>45484</v>
      </c>
      <c r="Z8" s="6" t="n">
        <v>-333</v>
      </c>
      <c r="AA8" s="0" t="s">
        <v>209</v>
      </c>
      <c r="AB8" s="11" t="n">
        <v>44688</v>
      </c>
      <c r="AC8" s="6" t="n">
        <v>-24.5952695</v>
      </c>
      <c r="AD8" s="0" t="s">
        <v>164</v>
      </c>
      <c r="AE8" s="11" t="n">
        <v>44930</v>
      </c>
      <c r="AF8" s="6" t="n">
        <v>-26.72825</v>
      </c>
      <c r="AG8" s="0" t="s">
        <v>166</v>
      </c>
      <c r="AH8" s="0"/>
      <c r="AI8" s="0"/>
      <c r="AJ8" s="0"/>
      <c r="AK8" s="0"/>
      <c r="AL8" s="0"/>
      <c r="AM8" s="0"/>
      <c r="AN8" s="11" t="n">
        <v>44837</v>
      </c>
      <c r="AO8" s="6" t="n">
        <v>-390.000001</v>
      </c>
      <c r="AP8" s="0" t="s">
        <v>175</v>
      </c>
      <c r="AQ8" s="11" t="n">
        <v>44915</v>
      </c>
      <c r="AR8" s="6" t="n">
        <v>-45.116232</v>
      </c>
      <c r="AS8" s="0" t="s">
        <v>170</v>
      </c>
      <c r="AT8" s="11" t="n">
        <v>44896</v>
      </c>
      <c r="AU8" s="6" t="n">
        <v>-13.393666</v>
      </c>
      <c r="AV8" s="0" t="s">
        <v>172</v>
      </c>
      <c r="AW8" s="0"/>
      <c r="AX8" s="0"/>
      <c r="AY8" s="0"/>
      <c r="AZ8" s="0"/>
      <c r="BA8" s="0"/>
      <c r="BB8" s="0"/>
      <c r="BC8" s="11" t="n">
        <v>45845</v>
      </c>
      <c r="BD8" s="6" t="n">
        <v>-350</v>
      </c>
      <c r="BE8" s="0" t="s">
        <v>212</v>
      </c>
      <c r="BF8" s="11" t="n">
        <v>46170</v>
      </c>
      <c r="BG8" s="8" t="s">
        <f>=-Портфель!K21</f>
      </c>
      <c r="BH8" s="0" t="s">
        <v>258</v>
      </c>
      <c r="BI8" s="0"/>
      <c r="BJ8" s="0"/>
      <c r="BK8" s="0"/>
      <c r="BL8" s="0"/>
      <c r="BM8" s="8" t="s">
        <f>=-SUM(BM2:BM6)</f>
      </c>
      <c r="BN8" s="0" t="s">
        <v>259</v>
      </c>
      <c r="BO8" s="0"/>
      <c r="BP8" s="8" t="s">
        <f>=-SUM(BP2:BP6)</f>
      </c>
      <c r="BQ8" s="0" t="s">
        <v>259</v>
      </c>
      <c r="BR8" s="11" t="n">
        <v>45453</v>
      </c>
      <c r="BS8" s="6" t="n">
        <v>-82.56</v>
      </c>
      <c r="BT8" s="0" t="s">
        <v>201</v>
      </c>
    </row>
    <row collapsed="false" customFormat="false" customHeight="false" hidden="false" ht="12.1" outlineLevel="0" r="9">
      <c r="A9" s="0"/>
      <c r="B9" s="0"/>
      <c r="C9" s="0"/>
      <c r="D9" s="11" t="n">
        <v>44687</v>
      </c>
      <c r="E9" s="6" t="n">
        <v>-30.469388</v>
      </c>
      <c r="F9" s="0" t="s">
        <v>167</v>
      </c>
      <c r="G9" s="11" t="n">
        <v>45092</v>
      </c>
      <c r="H9" s="6" t="n">
        <v>-37.7775552</v>
      </c>
      <c r="I9" s="0" t="s">
        <v>173</v>
      </c>
      <c r="J9" s="11" t="n">
        <v>45057</v>
      </c>
      <c r="K9" s="6" t="n">
        <v>-34.511805</v>
      </c>
      <c r="L9" s="0" t="s">
        <v>177</v>
      </c>
      <c r="M9" s="11" t="n">
        <v>45793</v>
      </c>
      <c r="N9" s="6" t="n">
        <v>-32</v>
      </c>
      <c r="O9" s="0" t="s">
        <v>230</v>
      </c>
      <c r="P9" s="11" t="n">
        <v>44713</v>
      </c>
      <c r="Q9" s="6" t="n">
        <v>-46.205175</v>
      </c>
      <c r="R9" s="0" t="s">
        <v>168</v>
      </c>
      <c r="S9" s="11" t="n">
        <v>44742</v>
      </c>
      <c r="T9" s="6" t="n">
        <v>-63.9475</v>
      </c>
      <c r="U9" s="0" t="s">
        <v>150</v>
      </c>
      <c r="V9" s="11" t="n">
        <v>46170</v>
      </c>
      <c r="W9" s="8" t="s">
        <f>=-Портфель!K9</f>
      </c>
      <c r="X9" s="0" t="s">
        <v>258</v>
      </c>
      <c r="Y9" s="11" t="n">
        <v>45856</v>
      </c>
      <c r="Z9" s="6" t="n">
        <v>-696.8</v>
      </c>
      <c r="AA9" s="0" t="s">
        <v>236</v>
      </c>
      <c r="AB9" s="11" t="n">
        <v>44778</v>
      </c>
      <c r="AC9" s="6" t="n">
        <v>-21.99417</v>
      </c>
      <c r="AD9" s="0" t="s">
        <v>164</v>
      </c>
      <c r="AE9" s="11" t="n">
        <v>45020</v>
      </c>
      <c r="AF9" s="6" t="n">
        <v>-30.40089</v>
      </c>
      <c r="AG9" s="0" t="s">
        <v>180</v>
      </c>
      <c r="AH9" s="0"/>
      <c r="AI9" s="0"/>
      <c r="AJ9" s="0"/>
      <c r="AK9" s="0"/>
      <c r="AL9" s="0"/>
      <c r="AM9" s="0"/>
      <c r="AN9" s="11" t="n">
        <v>44837</v>
      </c>
      <c r="AO9" s="6" t="n">
        <v>-390</v>
      </c>
      <c r="AP9" s="0" t="s">
        <v>175</v>
      </c>
      <c r="AQ9" s="11" t="n">
        <v>45008</v>
      </c>
      <c r="AR9" s="6" t="n">
        <v>-52.330148</v>
      </c>
      <c r="AS9" s="0" t="s">
        <v>170</v>
      </c>
      <c r="AT9" s="11" t="n">
        <v>44987</v>
      </c>
      <c r="AU9" s="6" t="n">
        <v>-16.555286</v>
      </c>
      <c r="AV9" s="0" t="s">
        <v>172</v>
      </c>
      <c r="AW9" s="0"/>
      <c r="AX9" s="0"/>
      <c r="AY9" s="0"/>
      <c r="AZ9" s="0"/>
      <c r="BA9" s="0"/>
      <c r="BB9" s="0"/>
      <c r="BC9" s="11" t="n">
        <v>46170</v>
      </c>
      <c r="BD9" s="8" t="s">
        <f>=-Портфель!K20</f>
      </c>
      <c r="BE9" s="0" t="s">
        <v>258</v>
      </c>
      <c r="BF9" s="0"/>
      <c r="BG9" s="10" t="s">
        <f>=XIRR(BG2:BG8,BF2:BF8)</f>
      </c>
      <c r="BH9" s="0"/>
      <c r="BI9" s="0"/>
      <c r="BJ9" s="0"/>
      <c r="BK9" s="0"/>
      <c r="BL9" s="0"/>
      <c r="BM9" s="0"/>
      <c r="BN9" s="0"/>
      <c r="BO9" s="0"/>
      <c r="BP9" s="0"/>
      <c r="BQ9" s="0"/>
      <c r="BR9" s="11" t="n">
        <v>45582</v>
      </c>
      <c r="BS9" s="6" t="n">
        <v>-74.82</v>
      </c>
      <c r="BT9" s="0" t="s">
        <v>220</v>
      </c>
    </row>
    <row collapsed="false" customFormat="false" customHeight="false" hidden="false" ht="12.1" outlineLevel="0" r="10">
      <c r="A10" s="0"/>
      <c r="B10" s="0"/>
      <c r="C10" s="0"/>
      <c r="D10" s="11" t="n">
        <v>44778</v>
      </c>
      <c r="E10" s="6" t="n">
        <v>-27.71868</v>
      </c>
      <c r="F10" s="0" t="s">
        <v>167</v>
      </c>
      <c r="G10" s="11" t="n">
        <v>45183</v>
      </c>
      <c r="H10" s="6" t="n">
        <v>-45.2062974</v>
      </c>
      <c r="I10" s="0" t="s">
        <v>169</v>
      </c>
      <c r="J10" s="11" t="n">
        <v>45148</v>
      </c>
      <c r="K10" s="6" t="n">
        <v>-43.829955</v>
      </c>
      <c r="L10" s="0" t="s">
        <v>177</v>
      </c>
      <c r="M10" s="11" t="n">
        <v>45855</v>
      </c>
      <c r="N10" s="6" t="n">
        <v>-198</v>
      </c>
      <c r="O10" s="0" t="s">
        <v>234</v>
      </c>
      <c r="P10" s="11" t="n">
        <v>44804</v>
      </c>
      <c r="Q10" s="6" t="n">
        <v>-45.275775</v>
      </c>
      <c r="R10" s="0" t="s">
        <v>168</v>
      </c>
      <c r="S10" s="11" t="n">
        <v>44831</v>
      </c>
      <c r="T10" s="6" t="n">
        <v>-73.65873</v>
      </c>
      <c r="U10" s="0" t="s">
        <v>174</v>
      </c>
      <c r="V10" s="0"/>
      <c r="W10" s="10" t="s">
        <f>=XIRR(W2:W9,V2:V9)</f>
      </c>
      <c r="X10" s="0"/>
      <c r="Y10" s="11" t="n">
        <v>45856</v>
      </c>
      <c r="Z10" s="6" t="n">
        <v>-348.4</v>
      </c>
      <c r="AA10" s="0" t="s">
        <v>237</v>
      </c>
      <c r="AB10" s="11" t="n">
        <v>44869</v>
      </c>
      <c r="AC10" s="6" t="n">
        <v>-22.6648575</v>
      </c>
      <c r="AD10" s="0" t="s">
        <v>164</v>
      </c>
      <c r="AE10" s="11" t="n">
        <v>45112</v>
      </c>
      <c r="AF10" s="6" t="n">
        <v>-34.92255</v>
      </c>
      <c r="AG10" s="0" t="s">
        <v>180</v>
      </c>
      <c r="AH10" s="0"/>
      <c r="AI10" s="0"/>
      <c r="AJ10" s="0"/>
      <c r="AK10" s="0"/>
      <c r="AL10" s="0"/>
      <c r="AM10" s="0"/>
      <c r="AN10" s="11" t="n">
        <v>44914</v>
      </c>
      <c r="AO10" s="6" t="n">
        <v>-318</v>
      </c>
      <c r="AP10" s="0" t="s">
        <v>178</v>
      </c>
      <c r="AQ10" s="11" t="n">
        <v>45099</v>
      </c>
      <c r="AR10" s="6" t="n">
        <v>-58.130223</v>
      </c>
      <c r="AS10" s="0" t="s">
        <v>186</v>
      </c>
      <c r="AT10" s="11" t="n">
        <v>45078</v>
      </c>
      <c r="AU10" s="6" t="n">
        <v>-17.818724</v>
      </c>
      <c r="AV10" s="0" t="s">
        <v>172</v>
      </c>
      <c r="AW10" s="0"/>
      <c r="AX10" s="0"/>
      <c r="AY10" s="0"/>
      <c r="AZ10" s="0"/>
      <c r="BA10" s="0"/>
      <c r="BB10" s="0"/>
      <c r="BC10" s="0"/>
      <c r="BD10" s="10" t="s">
        <f>=XIRR(BD2:BD9,BC2:BC9)</f>
      </c>
      <c r="BE10" s="0"/>
      <c r="BF10" s="0"/>
      <c r="BG10" s="8" t="s">
        <f>=-SUM(BG2:BG8)</f>
      </c>
      <c r="BH10" s="0" t="s">
        <v>259</v>
      </c>
      <c r="BI10" s="0"/>
      <c r="BJ10" s="0"/>
      <c r="BK10" s="0"/>
      <c r="BL10" s="0"/>
      <c r="BM10" s="0"/>
      <c r="BN10" s="0"/>
      <c r="BO10" s="0"/>
      <c r="BP10" s="0"/>
      <c r="BQ10" s="0"/>
      <c r="BR10" s="11" t="n">
        <v>46170</v>
      </c>
      <c r="BS10" s="8" t="s">
        <f>=-Портфель!K25</f>
      </c>
      <c r="BT10" s="0" t="s">
        <v>258</v>
      </c>
    </row>
    <row collapsed="false" customFormat="false" customHeight="false" hidden="false" ht="12.1" outlineLevel="0" r="11">
      <c r="A11" s="0"/>
      <c r="B11" s="0"/>
      <c r="C11" s="0"/>
      <c r="D11" s="11" t="n">
        <v>44869</v>
      </c>
      <c r="E11" s="6" t="n">
        <v>-28.56393</v>
      </c>
      <c r="F11" s="0" t="s">
        <v>167</v>
      </c>
      <c r="G11" s="11" t="n">
        <v>45274</v>
      </c>
      <c r="H11" s="6" t="n">
        <v>-43.0585554</v>
      </c>
      <c r="I11" s="0" t="s">
        <v>194</v>
      </c>
      <c r="J11" s="11" t="n">
        <v>45238</v>
      </c>
      <c r="K11" s="6" t="n">
        <v>-48.055852</v>
      </c>
      <c r="L11" s="0" t="s">
        <v>193</v>
      </c>
      <c r="M11" s="11" t="n">
        <v>45855</v>
      </c>
      <c r="N11" s="6" t="n">
        <v>-33</v>
      </c>
      <c r="O11" s="0" t="s">
        <v>235</v>
      </c>
      <c r="P11" s="11" t="n">
        <v>44895</v>
      </c>
      <c r="Q11" s="6" t="n">
        <v>-45.80565</v>
      </c>
      <c r="R11" s="0" t="s">
        <v>168</v>
      </c>
      <c r="S11" s="11" t="n">
        <v>44916</v>
      </c>
      <c r="T11" s="6" t="n">
        <v>-87.634699</v>
      </c>
      <c r="U11" s="0" t="s">
        <v>174</v>
      </c>
      <c r="V11" s="0"/>
      <c r="W11" s="8" t="s">
        <f>=-SUM(W2:W9)</f>
      </c>
      <c r="X11" s="0" t="s">
        <v>259</v>
      </c>
      <c r="Y11" s="11" t="n">
        <v>46170</v>
      </c>
      <c r="Z11" s="8" t="s">
        <f>=-Портфель!K10</f>
      </c>
      <c r="AA11" s="0" t="s">
        <v>258</v>
      </c>
      <c r="AB11" s="11" t="n">
        <v>44963</v>
      </c>
      <c r="AC11" s="6" t="n">
        <v>-25.6904155</v>
      </c>
      <c r="AD11" s="0" t="s">
        <v>164</v>
      </c>
      <c r="AE11" s="11" t="n">
        <v>45202</v>
      </c>
      <c r="AF11" s="6" t="n">
        <v>-38.406615</v>
      </c>
      <c r="AG11" s="0" t="s">
        <v>180</v>
      </c>
      <c r="AH11" s="0"/>
      <c r="AI11" s="0"/>
      <c r="AJ11" s="0"/>
      <c r="AK11" s="0"/>
      <c r="AL11" s="0"/>
      <c r="AM11" s="0"/>
      <c r="AN11" s="11" t="n">
        <v>45020</v>
      </c>
      <c r="AO11" s="6" t="n">
        <v>-465</v>
      </c>
      <c r="AP11" s="0" t="s">
        <v>179</v>
      </c>
      <c r="AQ11" s="11" t="n">
        <v>45190</v>
      </c>
      <c r="AR11" s="6" t="n">
        <v>-66.665868</v>
      </c>
      <c r="AS11" s="0" t="s">
        <v>186</v>
      </c>
      <c r="AT11" s="11" t="n">
        <v>45169</v>
      </c>
      <c r="AU11" s="6" t="n">
        <v>-23.022792</v>
      </c>
      <c r="AV11" s="0" t="s">
        <v>191</v>
      </c>
      <c r="AW11" s="0"/>
      <c r="AX11" s="0"/>
      <c r="AY11" s="0"/>
      <c r="AZ11" s="0"/>
      <c r="BA11" s="0"/>
      <c r="BB11" s="0"/>
      <c r="BC11" s="0"/>
      <c r="BD11" s="8" t="s">
        <f>=-SUM(BD2:BD9)</f>
      </c>
      <c r="BE11" s="0" t="s">
        <v>259</v>
      </c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10" t="s">
        <f>=XIRR(BS2:BS10,BR2:BR10)</f>
      </c>
      <c r="BT11" s="0"/>
    </row>
    <row collapsed="false" customFormat="false" customHeight="false" hidden="false" ht="12.1" outlineLevel="0" r="12">
      <c r="A12" s="0"/>
      <c r="B12" s="0"/>
      <c r="C12" s="0"/>
      <c r="D12" s="11" t="n">
        <v>44967</v>
      </c>
      <c r="E12" s="6" t="n">
        <v>-33.531654</v>
      </c>
      <c r="F12" s="0" t="s">
        <v>167</v>
      </c>
      <c r="G12" s="11" t="n">
        <v>45369</v>
      </c>
      <c r="H12" s="6" t="n">
        <v>-50.89598</v>
      </c>
      <c r="I12" s="0" t="s">
        <v>196</v>
      </c>
      <c r="J12" s="11" t="n">
        <v>45330</v>
      </c>
      <c r="K12" s="6" t="n">
        <v>-47.398728</v>
      </c>
      <c r="L12" s="0" t="s">
        <v>193</v>
      </c>
      <c r="M12" s="11" t="n">
        <v>45936</v>
      </c>
      <c r="N12" s="6" t="n">
        <v>-210</v>
      </c>
      <c r="O12" s="0" t="s">
        <v>241</v>
      </c>
      <c r="P12" s="11" t="n">
        <v>44986</v>
      </c>
      <c r="Q12" s="6" t="n">
        <v>-56.1699</v>
      </c>
      <c r="R12" s="0" t="s">
        <v>168</v>
      </c>
      <c r="S12" s="11" t="n">
        <v>45007</v>
      </c>
      <c r="T12" s="6" t="n">
        <v>-97.583371</v>
      </c>
      <c r="U12" s="0" t="s">
        <v>174</v>
      </c>
      <c r="V12" s="0"/>
      <c r="W12" s="0"/>
      <c r="X12" s="0"/>
      <c r="Y12" s="0"/>
      <c r="Z12" s="10" t="s">
        <f>=XIRR(Z2:Z11,Y2:Y11)</f>
      </c>
      <c r="AA12" s="0"/>
      <c r="AB12" s="11" t="n">
        <v>45050</v>
      </c>
      <c r="AC12" s="6" t="n">
        <v>-9.9133875</v>
      </c>
      <c r="AD12" s="0" t="s">
        <v>181</v>
      </c>
      <c r="AE12" s="11" t="n">
        <v>45294</v>
      </c>
      <c r="AF12" s="6" t="n">
        <v>-34.978437</v>
      </c>
      <c r="AG12" s="0" t="s">
        <v>180</v>
      </c>
      <c r="AH12" s="0"/>
      <c r="AI12" s="0"/>
      <c r="AJ12" s="0"/>
      <c r="AK12" s="0"/>
      <c r="AL12" s="0"/>
      <c r="AM12" s="0"/>
      <c r="AN12" s="11" t="n">
        <v>45118</v>
      </c>
      <c r="AO12" s="6" t="n">
        <v>-264</v>
      </c>
      <c r="AP12" s="0" t="s">
        <v>189</v>
      </c>
      <c r="AQ12" s="11" t="n">
        <v>45279</v>
      </c>
      <c r="AR12" s="6" t="n">
        <v>-62.387178</v>
      </c>
      <c r="AS12" s="0" t="s">
        <v>186</v>
      </c>
      <c r="AT12" s="11" t="n">
        <v>45260</v>
      </c>
      <c r="AU12" s="6" t="n">
        <v>-21.332184</v>
      </c>
      <c r="AV12" s="0" t="s">
        <v>191</v>
      </c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8" t="s">
        <f>=-SUM(BS2:BS10)</f>
      </c>
      <c r="BT12" s="0" t="s">
        <v>259</v>
      </c>
    </row>
    <row collapsed="false" customFormat="false" customHeight="false" hidden="false" ht="12.1" outlineLevel="0" r="13">
      <c r="A13" s="0"/>
      <c r="B13" s="0"/>
      <c r="C13" s="0"/>
      <c r="D13" s="11" t="n">
        <v>45058</v>
      </c>
      <c r="E13" s="6" t="n">
        <v>-36.424608</v>
      </c>
      <c r="F13" s="0" t="s">
        <v>184</v>
      </c>
      <c r="G13" s="11" t="n">
        <v>45456</v>
      </c>
      <c r="H13" s="6" t="n">
        <v>-48.4276416</v>
      </c>
      <c r="I13" s="0" t="s">
        <v>202</v>
      </c>
      <c r="J13" s="11" t="n">
        <v>45428</v>
      </c>
      <c r="K13" s="6" t="n">
        <v>-47.453796</v>
      </c>
      <c r="L13" s="0" t="s">
        <v>193</v>
      </c>
      <c r="M13" s="11" t="n">
        <v>45936</v>
      </c>
      <c r="N13" s="6" t="n">
        <v>-35</v>
      </c>
      <c r="O13" s="0" t="s">
        <v>242</v>
      </c>
      <c r="P13" s="11" t="n">
        <v>45077</v>
      </c>
      <c r="Q13" s="6" t="n">
        <v>-64.54976</v>
      </c>
      <c r="R13" s="0" t="s">
        <v>185</v>
      </c>
      <c r="S13" s="11" t="n">
        <v>45099</v>
      </c>
      <c r="T13" s="6" t="n">
        <v>-106.993309</v>
      </c>
      <c r="U13" s="0" t="s">
        <v>174</v>
      </c>
      <c r="V13" s="0"/>
      <c r="W13" s="0"/>
      <c r="X13" s="0"/>
      <c r="Y13" s="0"/>
      <c r="Z13" s="8" t="s">
        <f>=-SUM(Z2:Z11)</f>
      </c>
      <c r="AA13" s="0" t="s">
        <v>259</v>
      </c>
      <c r="AB13" s="11" t="n">
        <v>45142</v>
      </c>
      <c r="AC13" s="6" t="n">
        <v>-11.7224</v>
      </c>
      <c r="AD13" s="0" t="s">
        <v>181</v>
      </c>
      <c r="AE13" s="11" t="n">
        <v>45385</v>
      </c>
      <c r="AF13" s="6" t="n">
        <v>-37.01016</v>
      </c>
      <c r="AG13" s="0" t="s">
        <v>197</v>
      </c>
      <c r="AH13" s="0"/>
      <c r="AI13" s="0"/>
      <c r="AJ13" s="0"/>
      <c r="AK13" s="0"/>
      <c r="AL13" s="0"/>
      <c r="AM13" s="0"/>
      <c r="AN13" s="11" t="n">
        <v>45285</v>
      </c>
      <c r="AO13" s="6" t="n">
        <v>-291</v>
      </c>
      <c r="AP13" s="0" t="s">
        <v>195</v>
      </c>
      <c r="AQ13" s="11" t="n">
        <v>45372</v>
      </c>
      <c r="AR13" s="6" t="n">
        <v>-63.953409</v>
      </c>
      <c r="AS13" s="0" t="s">
        <v>186</v>
      </c>
      <c r="AT13" s="11" t="n">
        <v>45351</v>
      </c>
      <c r="AU13" s="6" t="n">
        <v>-22.048608</v>
      </c>
      <c r="AV13" s="0" t="s">
        <v>191</v>
      </c>
    </row>
    <row collapsed="false" customFormat="false" customHeight="false" hidden="false" ht="12.1" outlineLevel="0" r="14">
      <c r="A14" s="0"/>
      <c r="B14" s="0"/>
      <c r="C14" s="0"/>
      <c r="D14" s="11" t="n">
        <v>45149</v>
      </c>
      <c r="E14" s="6" t="n">
        <v>-46.694112</v>
      </c>
      <c r="F14" s="0" t="s">
        <v>184</v>
      </c>
      <c r="G14" s="11" t="n">
        <v>45547</v>
      </c>
      <c r="H14" s="6" t="n">
        <v>-57.1320778</v>
      </c>
      <c r="I14" s="0" t="s">
        <v>216</v>
      </c>
      <c r="J14" s="11" t="n">
        <v>45513</v>
      </c>
      <c r="K14" s="6" t="n">
        <v>-45.012292</v>
      </c>
      <c r="L14" s="0" t="s">
        <v>193</v>
      </c>
      <c r="M14" s="11" t="n">
        <v>46030</v>
      </c>
      <c r="N14" s="6" t="n">
        <v>-216</v>
      </c>
      <c r="O14" s="0" t="s">
        <v>246</v>
      </c>
      <c r="P14" s="11" t="n">
        <v>45168</v>
      </c>
      <c r="Q14" s="6" t="n">
        <v>-76.5656</v>
      </c>
      <c r="R14" s="0" t="s">
        <v>185</v>
      </c>
      <c r="S14" s="11" t="n">
        <v>45195</v>
      </c>
      <c r="T14" s="6" t="n">
        <v>-124.98928</v>
      </c>
      <c r="U14" s="0" t="s">
        <v>192</v>
      </c>
      <c r="V14" s="0"/>
      <c r="W14" s="0"/>
      <c r="X14" s="0"/>
      <c r="Y14" s="0"/>
      <c r="Z14" s="0"/>
      <c r="AA14" s="0"/>
      <c r="AB14" s="11" t="n">
        <v>45236</v>
      </c>
      <c r="AC14" s="6" t="n">
        <v>-11.6293875</v>
      </c>
      <c r="AD14" s="0" t="s">
        <v>181</v>
      </c>
      <c r="AE14" s="11" t="n">
        <v>45478</v>
      </c>
      <c r="AF14" s="6" t="n">
        <v>-35.2482</v>
      </c>
      <c r="AG14" s="0" t="s">
        <v>197</v>
      </c>
      <c r="AH14" s="0"/>
      <c r="AI14" s="0"/>
      <c r="AJ14" s="0"/>
      <c r="AK14" s="0"/>
      <c r="AL14" s="0"/>
      <c r="AM14" s="0"/>
      <c r="AN14" s="11" t="n">
        <v>45484</v>
      </c>
      <c r="AO14" s="6" t="n">
        <v>-15</v>
      </c>
      <c r="AP14" s="0" t="s">
        <v>207</v>
      </c>
      <c r="AQ14" s="11" t="n">
        <v>45471</v>
      </c>
      <c r="AR14" s="6" t="n">
        <v>-59.4748</v>
      </c>
      <c r="AS14" s="0" t="s">
        <v>206</v>
      </c>
      <c r="AT14" s="11" t="n">
        <v>45450</v>
      </c>
      <c r="AU14" s="6" t="n">
        <v>-21.302496</v>
      </c>
      <c r="AV14" s="0" t="s">
        <v>191</v>
      </c>
    </row>
    <row collapsed="false" customFormat="false" customHeight="false" hidden="false" ht="12.1" outlineLevel="0" r="15">
      <c r="A15" s="0"/>
      <c r="B15" s="0"/>
      <c r="C15" s="0"/>
      <c r="D15" s="11" t="n">
        <v>45240</v>
      </c>
      <c r="E15" s="6" t="n">
        <v>-44.124768</v>
      </c>
      <c r="F15" s="0" t="s">
        <v>184</v>
      </c>
      <c r="G15" s="11" t="n">
        <v>45734</v>
      </c>
      <c r="H15" s="6" t="n">
        <v>-57.6652356</v>
      </c>
      <c r="I15" s="0" t="s">
        <v>226</v>
      </c>
      <c r="J15" s="11" t="n">
        <v>45608</v>
      </c>
      <c r="K15" s="6" t="n">
        <v>-57.79345</v>
      </c>
      <c r="L15" s="0" t="s">
        <v>221</v>
      </c>
      <c r="M15" s="11" t="n">
        <v>46030</v>
      </c>
      <c r="N15" s="6" t="n">
        <v>-36</v>
      </c>
      <c r="O15" s="0" t="s">
        <v>247</v>
      </c>
      <c r="P15" s="11" t="n">
        <v>45259</v>
      </c>
      <c r="Q15" s="6" t="n">
        <v>-70.88816</v>
      </c>
      <c r="R15" s="0" t="s">
        <v>185</v>
      </c>
      <c r="S15" s="11" t="n">
        <v>45280</v>
      </c>
      <c r="T15" s="6" t="n">
        <v>-117.1131</v>
      </c>
      <c r="U15" s="0" t="s">
        <v>192</v>
      </c>
      <c r="V15" s="0"/>
      <c r="W15" s="0"/>
      <c r="X15" s="0"/>
      <c r="Y15" s="0"/>
      <c r="Z15" s="0"/>
      <c r="AA15" s="0"/>
      <c r="AB15" s="11" t="n">
        <v>45328</v>
      </c>
      <c r="AC15" s="6" t="n">
        <v>-11.405425</v>
      </c>
      <c r="AD15" s="0" t="s">
        <v>181</v>
      </c>
      <c r="AE15" s="11" t="n">
        <v>45567</v>
      </c>
      <c r="AF15" s="6" t="n">
        <v>-37.34324</v>
      </c>
      <c r="AG15" s="0" t="s">
        <v>197</v>
      </c>
      <c r="AH15" s="0"/>
      <c r="AI15" s="0"/>
      <c r="AJ15" s="0"/>
      <c r="AK15" s="0"/>
      <c r="AL15" s="0"/>
      <c r="AM15" s="0"/>
      <c r="AN15" s="11" t="n">
        <v>45484</v>
      </c>
      <c r="AO15" s="6" t="n">
        <v>-294</v>
      </c>
      <c r="AP15" s="0" t="s">
        <v>210</v>
      </c>
      <c r="AQ15" s="11" t="n">
        <v>45562</v>
      </c>
      <c r="AR15" s="6" t="n">
        <v>-64.68518</v>
      </c>
      <c r="AS15" s="0" t="s">
        <v>206</v>
      </c>
      <c r="AT15" s="11" t="n">
        <v>45541</v>
      </c>
      <c r="AU15" s="6" t="n">
        <v>-23.323144</v>
      </c>
      <c r="AV15" s="0" t="s">
        <v>214</v>
      </c>
    </row>
    <row collapsed="false" customFormat="false" customHeight="false" hidden="false" ht="12.1" outlineLevel="0" r="16">
      <c r="A16" s="0"/>
      <c r="B16" s="0"/>
      <c r="C16" s="0"/>
      <c r="D16" s="11" t="n">
        <v>45331</v>
      </c>
      <c r="E16" s="6" t="n">
        <v>-43.802928</v>
      </c>
      <c r="F16" s="0" t="s">
        <v>184</v>
      </c>
      <c r="G16" s="11" t="n">
        <v>46002</v>
      </c>
      <c r="H16" s="6" t="n">
        <v>-65.046333</v>
      </c>
      <c r="I16" s="0" t="s">
        <v>244</v>
      </c>
      <c r="J16" s="11" t="n">
        <v>45699</v>
      </c>
      <c r="K16" s="6" t="n">
        <v>-57.101439</v>
      </c>
      <c r="L16" s="0" t="s">
        <v>221</v>
      </c>
      <c r="M16" s="11" t="n">
        <v>46170</v>
      </c>
      <c r="N16" s="8" t="s">
        <f>=-Портфель!K6</f>
      </c>
      <c r="O16" s="0" t="s">
        <v>258</v>
      </c>
      <c r="P16" s="11" t="n">
        <v>45350</v>
      </c>
      <c r="Q16" s="6" t="n">
        <v>-73.634</v>
      </c>
      <c r="R16" s="0" t="s">
        <v>185</v>
      </c>
      <c r="S16" s="11" t="n">
        <v>45371</v>
      </c>
      <c r="T16" s="6" t="n">
        <v>-119.89159</v>
      </c>
      <c r="U16" s="0" t="s">
        <v>192</v>
      </c>
      <c r="V16" s="0"/>
      <c r="W16" s="0"/>
      <c r="X16" s="0"/>
      <c r="Y16" s="0"/>
      <c r="Z16" s="0"/>
      <c r="AA16" s="0"/>
      <c r="AB16" s="11" t="n">
        <v>45418</v>
      </c>
      <c r="AC16" s="6" t="n">
        <v>-11.461475</v>
      </c>
      <c r="AD16" s="0" t="s">
        <v>181</v>
      </c>
      <c r="AE16" s="11" t="n">
        <v>45660</v>
      </c>
      <c r="AF16" s="6" t="n">
        <v>-40.67188</v>
      </c>
      <c r="AG16" s="0" t="s">
        <v>197</v>
      </c>
      <c r="AH16" s="0"/>
      <c r="AI16" s="0"/>
      <c r="AJ16" s="0"/>
      <c r="AK16" s="0"/>
      <c r="AL16" s="0"/>
      <c r="AM16" s="0"/>
      <c r="AN16" s="11" t="n">
        <v>45557</v>
      </c>
      <c r="AO16" s="6" t="n">
        <v>-117</v>
      </c>
      <c r="AP16" s="0" t="s">
        <v>218</v>
      </c>
      <c r="AQ16" s="11" t="n">
        <v>45744</v>
      </c>
      <c r="AR16" s="6" t="n">
        <v>-58.68429</v>
      </c>
      <c r="AS16" s="0" t="s">
        <v>206</v>
      </c>
      <c r="AT16" s="11" t="n">
        <v>45632</v>
      </c>
      <c r="AU16" s="6" t="n">
        <v>-26.879762</v>
      </c>
      <c r="AV16" s="0" t="s">
        <v>214</v>
      </c>
    </row>
    <row collapsed="false" customFormat="false" customHeight="false" hidden="false" ht="12.1" outlineLevel="0" r="17">
      <c r="A17" s="0"/>
      <c r="B17" s="0"/>
      <c r="C17" s="0"/>
      <c r="D17" s="11" t="n">
        <v>45422</v>
      </c>
      <c r="E17" s="6" t="n">
        <v>-45.91195</v>
      </c>
      <c r="F17" s="0" t="s">
        <v>198</v>
      </c>
      <c r="G17" s="11" t="n">
        <v>46098</v>
      </c>
      <c r="H17" s="6" t="n">
        <v>-77.4854252</v>
      </c>
      <c r="I17" s="0" t="s">
        <v>248</v>
      </c>
      <c r="J17" s="11" t="n">
        <v>45790</v>
      </c>
      <c r="K17" s="6" t="n">
        <v>-47.724097</v>
      </c>
      <c r="L17" s="0" t="s">
        <v>221</v>
      </c>
      <c r="M17" s="0"/>
      <c r="N17" s="10" t="s">
        <f>=XIRR(N2:N16,M2:M16)</f>
      </c>
      <c r="O17" s="0"/>
      <c r="P17" s="11" t="n">
        <v>45442</v>
      </c>
      <c r="Q17" s="6" t="n">
        <v>-75.870065</v>
      </c>
      <c r="R17" s="0" t="s">
        <v>199</v>
      </c>
      <c r="S17" s="11" t="n">
        <v>45464</v>
      </c>
      <c r="T17" s="6" t="n">
        <v>-111.04288</v>
      </c>
      <c r="U17" s="0" t="s">
        <v>192</v>
      </c>
      <c r="V17" s="0"/>
      <c r="W17" s="0"/>
      <c r="X17" s="0"/>
      <c r="Y17" s="0"/>
      <c r="Z17" s="0"/>
      <c r="AA17" s="0"/>
      <c r="AB17" s="11" t="n">
        <v>45511</v>
      </c>
      <c r="AC17" s="6" t="n">
        <v>-10.645575</v>
      </c>
      <c r="AD17" s="0" t="s">
        <v>181</v>
      </c>
      <c r="AE17" s="11" t="n">
        <v>45750</v>
      </c>
      <c r="AF17" s="6" t="n">
        <v>-34.666402</v>
      </c>
      <c r="AG17" s="0" t="s">
        <v>227</v>
      </c>
      <c r="AH17" s="0"/>
      <c r="AI17" s="0"/>
      <c r="AJ17" s="0"/>
      <c r="AK17" s="0"/>
      <c r="AL17" s="0"/>
      <c r="AM17" s="0"/>
      <c r="AN17" s="11" t="n">
        <v>45648</v>
      </c>
      <c r="AO17" s="6" t="n">
        <v>-126</v>
      </c>
      <c r="AP17" s="0" t="s">
        <v>225</v>
      </c>
      <c r="AQ17" s="11" t="n">
        <v>46108</v>
      </c>
      <c r="AR17" s="6" t="n">
        <v>-58.313294</v>
      </c>
      <c r="AS17" s="0" t="s">
        <v>249</v>
      </c>
      <c r="AT17" s="11" t="n">
        <v>45723</v>
      </c>
      <c r="AU17" s="6" t="n">
        <v>-23.288824</v>
      </c>
      <c r="AV17" s="0" t="s">
        <v>214</v>
      </c>
    </row>
    <row collapsed="false" customFormat="false" customHeight="false" hidden="false" ht="12.1" outlineLevel="0" r="18">
      <c r="A18" s="0"/>
      <c r="B18" s="0"/>
      <c r="C18" s="0"/>
      <c r="D18" s="11" t="n">
        <v>45516</v>
      </c>
      <c r="E18" s="6" t="n">
        <v>-43.996</v>
      </c>
      <c r="F18" s="0" t="s">
        <v>198</v>
      </c>
      <c r="G18" s="11" t="n">
        <v>46170</v>
      </c>
      <c r="H18" s="8" t="s">
        <f>=-Портфель!K4</f>
      </c>
      <c r="I18" s="0" t="s">
        <v>258</v>
      </c>
      <c r="J18" s="11" t="n">
        <v>45881</v>
      </c>
      <c r="K18" s="6" t="n">
        <v>-47.003943</v>
      </c>
      <c r="L18" s="0" t="s">
        <v>221</v>
      </c>
      <c r="M18" s="0"/>
      <c r="N18" s="8" t="s">
        <f>=-SUM(N2:N16)</f>
      </c>
      <c r="O18" s="0" t="s">
        <v>259</v>
      </c>
      <c r="P18" s="11" t="n">
        <v>45540</v>
      </c>
      <c r="Q18" s="6" t="n">
        <v>-75.58948</v>
      </c>
      <c r="R18" s="0" t="s">
        <v>199</v>
      </c>
      <c r="S18" s="11" t="n">
        <v>45561</v>
      </c>
      <c r="T18" s="6" t="n">
        <v>-124.7238</v>
      </c>
      <c r="U18" s="0" t="s">
        <v>219</v>
      </c>
      <c r="V18" s="0"/>
      <c r="W18" s="0"/>
      <c r="X18" s="0"/>
      <c r="Y18" s="0"/>
      <c r="Z18" s="0"/>
      <c r="AA18" s="0"/>
      <c r="AB18" s="11" t="n">
        <v>46170</v>
      </c>
      <c r="AC18" s="8" t="s">
        <f>=-Портфель!K11</f>
      </c>
      <c r="AD18" s="0" t="s">
        <v>258</v>
      </c>
      <c r="AE18" s="11" t="n">
        <v>45841</v>
      </c>
      <c r="AF18" s="6" t="n">
        <v>-32.24814</v>
      </c>
      <c r="AG18" s="0" t="s">
        <v>227</v>
      </c>
      <c r="AH18" s="0"/>
      <c r="AI18" s="0"/>
      <c r="AJ18" s="0"/>
      <c r="AK18" s="0"/>
      <c r="AL18" s="0"/>
      <c r="AM18" s="0"/>
      <c r="AN18" s="11" t="n">
        <v>45817</v>
      </c>
      <c r="AO18" s="6" t="n">
        <v>-87</v>
      </c>
      <c r="AP18" s="0" t="s">
        <v>232</v>
      </c>
      <c r="AQ18" s="11" t="n">
        <v>46170</v>
      </c>
      <c r="AR18" s="8" t="s">
        <f>=-Портфель!K16</f>
      </c>
      <c r="AS18" s="0" t="s">
        <v>258</v>
      </c>
      <c r="AT18" s="11" t="n">
        <v>45814</v>
      </c>
      <c r="AU18" s="6" t="n">
        <v>-20.573072</v>
      </c>
      <c r="AV18" s="0" t="s">
        <v>214</v>
      </c>
    </row>
    <row collapsed="false" customFormat="false" customHeight="false" hidden="false" ht="12.1" outlineLevel="0" r="19">
      <c r="A19" s="0"/>
      <c r="B19" s="0"/>
      <c r="C19" s="0"/>
      <c r="D19" s="11" t="n">
        <v>45604</v>
      </c>
      <c r="E19" s="6" t="n">
        <v>-49.0363</v>
      </c>
      <c r="F19" s="0" t="s">
        <v>198</v>
      </c>
      <c r="G19" s="0"/>
      <c r="H19" s="10" t="s">
        <f>=XIRR(H2:H18,G2:G18)</f>
      </c>
      <c r="I19" s="0"/>
      <c r="J19" s="11" t="n">
        <v>45973</v>
      </c>
      <c r="K19" s="6" t="n">
        <v>-54.508654</v>
      </c>
      <c r="L19" s="0" t="s">
        <v>243</v>
      </c>
      <c r="M19" s="0"/>
      <c r="N19" s="0"/>
      <c r="O19" s="0"/>
      <c r="P19" s="11" t="n">
        <v>45631</v>
      </c>
      <c r="Q19" s="6" t="n">
        <v>-88.600685</v>
      </c>
      <c r="R19" s="0" t="s">
        <v>199</v>
      </c>
      <c r="S19" s="11" t="n">
        <v>45652</v>
      </c>
      <c r="T19" s="6" t="n">
        <v>-134.476875</v>
      </c>
      <c r="U19" s="0" t="s">
        <v>219</v>
      </c>
      <c r="V19" s="0"/>
      <c r="W19" s="0"/>
      <c r="X19" s="0"/>
      <c r="Y19" s="0"/>
      <c r="Z19" s="0"/>
      <c r="AA19" s="0"/>
      <c r="AB19" s="0"/>
      <c r="AC19" s="10" t="s">
        <f>=XIRR(AC2:AC18,AB2:AB18)</f>
      </c>
      <c r="AD19" s="0"/>
      <c r="AE19" s="11" t="n">
        <v>45933</v>
      </c>
      <c r="AF19" s="6" t="n">
        <v>-33.213485</v>
      </c>
      <c r="AG19" s="0" t="s">
        <v>227</v>
      </c>
      <c r="AH19" s="0"/>
      <c r="AI19" s="0"/>
      <c r="AJ19" s="0"/>
      <c r="AK19" s="0"/>
      <c r="AL19" s="0"/>
      <c r="AM19" s="0"/>
      <c r="AN19" s="11" t="n">
        <v>45931</v>
      </c>
      <c r="AO19" s="6" t="n">
        <v>-273</v>
      </c>
      <c r="AP19" s="0" t="s">
        <v>239</v>
      </c>
      <c r="AQ19" s="0"/>
      <c r="AR19" s="10" t="s">
        <f>=XIRR(AR2:AR18,AQ2:AQ18)</f>
      </c>
      <c r="AS19" s="0"/>
      <c r="AT19" s="11" t="n">
        <v>45905</v>
      </c>
      <c r="AU19" s="6" t="n">
        <v>-22.763356</v>
      </c>
      <c r="AV19" s="0" t="s">
        <v>238</v>
      </c>
    </row>
    <row collapsed="false" customFormat="false" customHeight="false" hidden="false" ht="12.1" outlineLevel="0" r="20">
      <c r="A20" s="0"/>
      <c r="B20" s="0"/>
      <c r="C20" s="0"/>
      <c r="D20" s="11" t="n">
        <v>45698</v>
      </c>
      <c r="E20" s="6" t="n">
        <v>-48.6381</v>
      </c>
      <c r="F20" s="0" t="s">
        <v>198</v>
      </c>
      <c r="G20" s="0"/>
      <c r="H20" s="8" t="s">
        <f>=-SUM(H2:H18)</f>
      </c>
      <c r="I20" s="0" t="s">
        <v>259</v>
      </c>
      <c r="J20" s="11" t="n">
        <v>46063</v>
      </c>
      <c r="K20" s="6" t="n">
        <v>-52.025634</v>
      </c>
      <c r="L20" s="0" t="s">
        <v>243</v>
      </c>
      <c r="M20" s="0"/>
      <c r="N20" s="0"/>
      <c r="O20" s="0"/>
      <c r="P20" s="11" t="n">
        <v>45722</v>
      </c>
      <c r="Q20" s="6" t="n">
        <v>-76.31963</v>
      </c>
      <c r="R20" s="0" t="s">
        <v>199</v>
      </c>
      <c r="S20" s="11" t="n">
        <v>45736</v>
      </c>
      <c r="T20" s="6" t="n">
        <v>-111.845745</v>
      </c>
      <c r="U20" s="0" t="s">
        <v>219</v>
      </c>
      <c r="V20" s="0"/>
      <c r="W20" s="0"/>
      <c r="X20" s="0"/>
      <c r="Y20" s="0"/>
      <c r="Z20" s="0"/>
      <c r="AA20" s="0"/>
      <c r="AB20" s="0"/>
      <c r="AC20" s="8" t="s">
        <f>=-SUM(AC2:AC18)</f>
      </c>
      <c r="AD20" s="0" t="s">
        <v>259</v>
      </c>
      <c r="AE20" s="11" t="n">
        <v>46024</v>
      </c>
      <c r="AF20" s="6" t="n">
        <v>-32.072947</v>
      </c>
      <c r="AG20" s="0" t="s">
        <v>227</v>
      </c>
      <c r="AH20" s="0"/>
      <c r="AI20" s="0"/>
      <c r="AJ20" s="0"/>
      <c r="AK20" s="0"/>
      <c r="AL20" s="0"/>
      <c r="AM20" s="0"/>
      <c r="AN20" s="11" t="n">
        <v>46170</v>
      </c>
      <c r="AO20" s="8" t="s">
        <f>=-Портфель!K15</f>
      </c>
      <c r="AP20" s="0" t="s">
        <v>258</v>
      </c>
      <c r="AQ20" s="0"/>
      <c r="AR20" s="8" t="s">
        <f>=-SUM(AR2:AR18)</f>
      </c>
      <c r="AS20" s="0" t="s">
        <v>259</v>
      </c>
      <c r="AT20" s="11" t="n">
        <v>45996</v>
      </c>
      <c r="AU20" s="6" t="n">
        <v>-21.551824</v>
      </c>
      <c r="AV20" s="0" t="s">
        <v>238</v>
      </c>
    </row>
    <row collapsed="false" customFormat="false" customHeight="false" hidden="false" ht="12.1" outlineLevel="0" r="21">
      <c r="A21" s="0"/>
      <c r="B21" s="0"/>
      <c r="C21" s="0"/>
      <c r="D21" s="11" t="n">
        <v>45789</v>
      </c>
      <c r="E21" s="6" t="n">
        <v>-42.047824</v>
      </c>
      <c r="F21" s="0" t="s">
        <v>228</v>
      </c>
      <c r="G21" s="0"/>
      <c r="H21" s="0"/>
      <c r="I21" s="0"/>
      <c r="J21" s="11" t="n">
        <v>46154</v>
      </c>
      <c r="K21" s="6" t="n">
        <v>-49.778521</v>
      </c>
      <c r="L21" s="0" t="s">
        <v>243</v>
      </c>
      <c r="M21" s="0"/>
      <c r="N21" s="0"/>
      <c r="O21" s="0"/>
      <c r="P21" s="11" t="n">
        <v>45813</v>
      </c>
      <c r="Q21" s="6" t="n">
        <v>-69.867225</v>
      </c>
      <c r="R21" s="0" t="s">
        <v>231</v>
      </c>
      <c r="S21" s="11" t="n">
        <v>45835</v>
      </c>
      <c r="T21" s="6" t="n">
        <v>-105.585795</v>
      </c>
      <c r="U21" s="0" t="s">
        <v>219</v>
      </c>
      <c r="V21" s="0"/>
      <c r="W21" s="0"/>
      <c r="X21" s="0"/>
      <c r="Y21" s="0"/>
      <c r="Z21" s="0"/>
      <c r="AA21" s="0"/>
      <c r="AB21" s="0"/>
      <c r="AC21" s="0"/>
      <c r="AD21" s="0"/>
      <c r="AE21" s="11" t="n">
        <v>46114</v>
      </c>
      <c r="AF21" s="6" t="n">
        <v>-33.861828</v>
      </c>
      <c r="AG21" s="0" t="s">
        <v>250</v>
      </c>
      <c r="AH21" s="0"/>
      <c r="AI21" s="0"/>
      <c r="AJ21" s="0"/>
      <c r="AK21" s="0"/>
      <c r="AL21" s="0"/>
      <c r="AM21" s="0"/>
      <c r="AN21" s="0"/>
      <c r="AO21" s="10" t="s">
        <f>=XIRR(AO2:AO20,AN2:AN20)</f>
      </c>
      <c r="AP21" s="0"/>
      <c r="AQ21" s="0"/>
      <c r="AR21" s="0"/>
      <c r="AS21" s="0"/>
      <c r="AT21" s="11" t="n">
        <v>46087</v>
      </c>
      <c r="AU21" s="6" t="n">
        <v>-21.8932</v>
      </c>
      <c r="AV21" s="0" t="s">
        <v>238</v>
      </c>
    </row>
    <row collapsed="false" customFormat="false" customHeight="false" hidden="false" ht="12.1" outlineLevel="0" r="22">
      <c r="A22" s="0"/>
      <c r="B22" s="0"/>
      <c r="C22" s="0"/>
      <c r="D22" s="11" t="n">
        <v>45880</v>
      </c>
      <c r="E22" s="6" t="n">
        <v>-41.485392</v>
      </c>
      <c r="F22" s="0" t="s">
        <v>228</v>
      </c>
      <c r="G22" s="0"/>
      <c r="H22" s="0"/>
      <c r="I22" s="0"/>
      <c r="J22" s="11" t="n">
        <v>46170</v>
      </c>
      <c r="K22" s="8" t="s">
        <f>=-Портфель!K5</f>
      </c>
      <c r="L22" s="0" t="s">
        <v>258</v>
      </c>
      <c r="M22" s="0"/>
      <c r="N22" s="0"/>
      <c r="O22" s="0"/>
      <c r="P22" s="11" t="n">
        <v>45904</v>
      </c>
      <c r="Q22" s="6" t="n">
        <v>-71.955432</v>
      </c>
      <c r="R22" s="0" t="s">
        <v>231</v>
      </c>
      <c r="S22" s="11" t="n">
        <v>45933</v>
      </c>
      <c r="T22" s="6" t="n">
        <v>-119.082495</v>
      </c>
      <c r="U22" s="0" t="s">
        <v>240</v>
      </c>
      <c r="V22" s="0"/>
      <c r="W22" s="0"/>
      <c r="X22" s="0"/>
      <c r="Y22" s="0"/>
      <c r="Z22" s="0"/>
      <c r="AA22" s="0"/>
      <c r="AB22" s="0"/>
      <c r="AC22" s="0"/>
      <c r="AD22" s="0"/>
      <c r="AE22" s="11" t="n">
        <v>46170</v>
      </c>
      <c r="AF22" s="8" t="s">
        <f>=-Портфель!K12</f>
      </c>
      <c r="AG22" s="0" t="s">
        <v>258</v>
      </c>
      <c r="AH22" s="0"/>
      <c r="AI22" s="0"/>
      <c r="AJ22" s="0"/>
      <c r="AK22" s="0"/>
      <c r="AL22" s="0"/>
      <c r="AM22" s="0"/>
      <c r="AN22" s="0"/>
      <c r="AO22" s="8" t="s">
        <f>=-SUM(AO2:AO20)</f>
      </c>
      <c r="AP22" s="0" t="s">
        <v>259</v>
      </c>
      <c r="AQ22" s="0"/>
      <c r="AR22" s="0"/>
      <c r="AS22" s="0"/>
      <c r="AT22" s="11" t="n">
        <v>46170</v>
      </c>
      <c r="AU22" s="8" t="s">
        <f>=-Портфель!K17</f>
      </c>
      <c r="AV22" s="0" t="s">
        <v>258</v>
      </c>
    </row>
    <row collapsed="false" customFormat="false" customHeight="false" hidden="false" ht="12.1" outlineLevel="0" r="23">
      <c r="A23" s="0"/>
      <c r="B23" s="0"/>
      <c r="C23" s="0"/>
      <c r="D23" s="11" t="n">
        <v>45971</v>
      </c>
      <c r="E23" s="6" t="n">
        <v>-42.237364</v>
      </c>
      <c r="F23" s="0" t="s">
        <v>228</v>
      </c>
      <c r="G23" s="0"/>
      <c r="H23" s="0"/>
      <c r="I23" s="0"/>
      <c r="J23" s="0"/>
      <c r="K23" s="10" t="s">
        <f>=XIRR(K2:K22,J2:J22)</f>
      </c>
      <c r="L23" s="0"/>
      <c r="M23" s="0"/>
      <c r="N23" s="0"/>
      <c r="O23" s="0"/>
      <c r="P23" s="11" t="n">
        <v>45995</v>
      </c>
      <c r="Q23" s="6" t="n">
        <v>-69.380484</v>
      </c>
      <c r="R23" s="0" t="s">
        <v>231</v>
      </c>
      <c r="S23" s="11" t="n">
        <v>46017</v>
      </c>
      <c r="T23" s="6" t="n">
        <v>-114.490068</v>
      </c>
      <c r="U23" s="0" t="s">
        <v>240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10" t="s">
        <f>=XIRR(AF2:AF22,AE2:AE22)</f>
      </c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10" t="s">
        <f>=XIRR(AU2:AU22,AT2:AT22)</f>
      </c>
      <c r="AV23" s="0"/>
    </row>
    <row collapsed="false" customFormat="false" customHeight="false" hidden="false" ht="12.1" outlineLevel="0" r="24">
      <c r="A24" s="0"/>
      <c r="B24" s="0"/>
      <c r="C24" s="0"/>
      <c r="D24" s="11" t="n">
        <v>46062</v>
      </c>
      <c r="E24" s="6" t="n">
        <v>-40.06808</v>
      </c>
      <c r="F24" s="0" t="s">
        <v>228</v>
      </c>
      <c r="G24" s="0"/>
      <c r="H24" s="0"/>
      <c r="I24" s="0"/>
      <c r="J24" s="0"/>
      <c r="K24" s="8" t="s">
        <f>=-SUM(K2:K22)</f>
      </c>
      <c r="L24" s="0" t="s">
        <v>259</v>
      </c>
      <c r="M24" s="0"/>
      <c r="N24" s="0"/>
      <c r="O24" s="0"/>
      <c r="P24" s="11" t="n">
        <v>46086</v>
      </c>
      <c r="Q24" s="6" t="n">
        <v>-69.242801</v>
      </c>
      <c r="R24" s="0" t="s">
        <v>231</v>
      </c>
      <c r="S24" s="11" t="n">
        <v>46100</v>
      </c>
      <c r="T24" s="6" t="n">
        <v>-122.195073</v>
      </c>
      <c r="U24" s="0" t="s">
        <v>240</v>
      </c>
      <c r="V24" s="0"/>
      <c r="W24" s="0"/>
      <c r="X24" s="0"/>
      <c r="Y24" s="0"/>
      <c r="Z24" s="0"/>
      <c r="AA24" s="0"/>
      <c r="AB24" s="0"/>
      <c r="AC24" s="0"/>
      <c r="AD24" s="0"/>
      <c r="AE24" s="0"/>
      <c r="AF24" s="8" t="s">
        <f>=-SUM(AF2:AF22)</f>
      </c>
      <c r="AG24" s="0" t="s">
        <v>259</v>
      </c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8" t="s">
        <f>=-SUM(AU2:AU22)</f>
      </c>
      <c r="AV24" s="0" t="s">
        <v>259</v>
      </c>
    </row>
    <row collapsed="false" customFormat="false" customHeight="false" hidden="false" ht="12.1" outlineLevel="0" r="25">
      <c r="A25" s="0"/>
      <c r="B25" s="0"/>
      <c r="C25" s="0"/>
      <c r="D25" s="11" t="n">
        <v>46153</v>
      </c>
      <c r="E25" s="6" t="n">
        <v>-40.120002</v>
      </c>
      <c r="F25" s="0" t="s">
        <v>251</v>
      </c>
      <c r="G25" s="0"/>
      <c r="H25" s="0"/>
      <c r="I25" s="0"/>
      <c r="J25" s="0"/>
      <c r="K25" s="0"/>
      <c r="L25" s="0"/>
      <c r="M25" s="0"/>
      <c r="N25" s="0"/>
      <c r="O25" s="0"/>
      <c r="P25" s="11" t="n">
        <v>46170</v>
      </c>
      <c r="Q25" s="8" t="s">
        <f>=-Портфель!K7</f>
      </c>
      <c r="R25" s="0" t="s">
        <v>258</v>
      </c>
      <c r="S25" s="11" t="n">
        <v>46170</v>
      </c>
      <c r="T25" s="8" t="s">
        <f>=-Портфель!K8</f>
      </c>
      <c r="U25" s="0" t="s">
        <v>258</v>
      </c>
    </row>
    <row collapsed="false" customFormat="false" customHeight="false" hidden="false" ht="12.1" outlineLevel="0" r="26">
      <c r="A26" s="0"/>
      <c r="B26" s="0"/>
      <c r="C26" s="0"/>
      <c r="D26" s="11" t="n">
        <v>46170</v>
      </c>
      <c r="E26" s="8" t="s">
        <f>=-Портфель!K3</f>
      </c>
      <c r="F26" s="0" t="s">
        <v>258</v>
      </c>
      <c r="G26" s="0"/>
      <c r="H26" s="0"/>
      <c r="I26" s="0"/>
      <c r="J26" s="0"/>
      <c r="K26" s="0"/>
      <c r="L26" s="0"/>
      <c r="M26" s="0"/>
      <c r="N26" s="0"/>
      <c r="O26" s="0"/>
      <c r="P26" s="0"/>
      <c r="Q26" s="10" t="s">
        <f>=XIRR(Q2:Q25,P2:P25)</f>
      </c>
      <c r="R26" s="0"/>
      <c r="S26" s="0"/>
      <c r="T26" s="10" t="s">
        <f>=XIRR(T2:T25,S2:S25)</f>
      </c>
      <c r="U26" s="0"/>
    </row>
    <row collapsed="false" customFormat="false" customHeight="false" hidden="false" ht="12.1" outlineLevel="0" r="27">
      <c r="A27" s="0"/>
      <c r="B27" s="0"/>
      <c r="C27" s="0"/>
      <c r="D27" s="0"/>
      <c r="E27" s="10" t="s">
        <f>=XIRR(E2:E26,D2:D26)</f>
      </c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8" t="s">
        <f>=-SUM(Q2:Q25)</f>
      </c>
      <c r="R27" s="0" t="s">
        <v>259</v>
      </c>
      <c r="S27" s="0"/>
      <c r="T27" s="8" t="s">
        <f>=-SUM(T2:T25)</f>
      </c>
      <c r="U27" s="0" t="s">
        <v>259</v>
      </c>
    </row>
    <row collapsed="false" customFormat="false" customHeight="false" hidden="false" ht="12.1" outlineLevel="0" r="28">
      <c r="A28" s="0"/>
      <c r="B28" s="0"/>
      <c r="C28" s="0"/>
      <c r="D28" s="0"/>
      <c r="E28" s="8" t="s">
        <f>=-SUM(E2:E26)</f>
      </c>
      <c r="F28" s="0" t="s">
        <v>259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Z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260</v>
      </c>
      <c r="C1" s="0"/>
      <c r="D1" s="0"/>
      <c r="E1" s="3" t="s">
        <v>261</v>
      </c>
      <c r="F1" s="0"/>
      <c r="G1" s="0"/>
      <c r="H1" s="3" t="s">
        <v>262</v>
      </c>
      <c r="I1" s="0"/>
      <c r="J1" s="0"/>
      <c r="K1" s="3" t="s">
        <v>263</v>
      </c>
      <c r="L1" s="0"/>
      <c r="M1" s="0"/>
      <c r="N1" s="3" t="s">
        <v>264</v>
      </c>
      <c r="O1" s="0"/>
      <c r="P1" s="0"/>
      <c r="Q1" s="3" t="s">
        <v>265</v>
      </c>
      <c r="R1" s="0"/>
      <c r="S1" s="0"/>
      <c r="T1" s="3" t="s">
        <v>266</v>
      </c>
      <c r="U1" s="0"/>
      <c r="V1" s="0"/>
      <c r="W1" s="3" t="s">
        <v>267</v>
      </c>
      <c r="X1" s="0"/>
      <c r="Y1" s="0"/>
      <c r="Z1" s="3" t="s">
        <v>268</v>
      </c>
      <c r="AA1" s="0"/>
      <c r="AB1" s="0"/>
      <c r="AC1" s="3" t="s">
        <v>269</v>
      </c>
      <c r="AD1" s="0"/>
      <c r="AE1" s="0"/>
      <c r="AF1" s="3" t="s">
        <v>270</v>
      </c>
      <c r="AG1" s="0"/>
      <c r="AH1" s="0"/>
      <c r="AI1" s="3" t="s">
        <v>271</v>
      </c>
      <c r="AJ1" s="0"/>
      <c r="AK1" s="0"/>
      <c r="AL1" s="3" t="s">
        <v>272</v>
      </c>
      <c r="AM1" s="0"/>
      <c r="AN1" s="0"/>
      <c r="AO1" s="3" t="s">
        <v>273</v>
      </c>
      <c r="AP1" s="0"/>
      <c r="AQ1" s="0"/>
      <c r="AR1" s="3" t="s">
        <v>274</v>
      </c>
      <c r="AS1" s="0"/>
      <c r="AT1" s="0"/>
      <c r="AU1" s="3" t="s">
        <v>275</v>
      </c>
      <c r="AV1" s="0"/>
      <c r="AW1" s="0"/>
      <c r="AX1" s="3" t="s">
        <v>276</v>
      </c>
      <c r="AY1" s="0"/>
      <c r="AZ1" s="0"/>
      <c r="BA1" s="3" t="s">
        <v>277</v>
      </c>
      <c r="BB1" s="0"/>
      <c r="BC1" s="0"/>
      <c r="BD1" s="3" t="s">
        <v>278</v>
      </c>
      <c r="BE1" s="0"/>
      <c r="BF1" s="0"/>
      <c r="BG1" s="3" t="s">
        <v>279</v>
      </c>
      <c r="BH1" s="0"/>
      <c r="BI1" s="0"/>
      <c r="BJ1" s="3" t="s">
        <v>280</v>
      </c>
      <c r="BK1" s="0"/>
      <c r="BL1" s="0"/>
      <c r="BM1" s="3" t="s">
        <v>281</v>
      </c>
      <c r="BN1" s="0"/>
      <c r="BO1" s="0"/>
      <c r="BP1" s="3" t="s">
        <v>282</v>
      </c>
      <c r="BQ1" s="0"/>
      <c r="BR1" s="0"/>
      <c r="BS1" s="3" t="s">
        <v>283</v>
      </c>
      <c r="BT1" s="0"/>
      <c r="BU1" s="0"/>
      <c r="BV1" s="3" t="s">
        <v>284</v>
      </c>
      <c r="BW1" s="0"/>
      <c r="BX1" s="0"/>
      <c r="BY1" s="3" t="s">
        <v>285</v>
      </c>
      <c r="BZ1" s="0"/>
    </row>
    <row collapsed="false" customFormat="false" customHeight="false" hidden="false" ht="12.1" outlineLevel="0" r="2">
      <c r="A2" s="11" t="n">
        <v>44182</v>
      </c>
      <c r="B2" s="6" t="n">
        <v>1</v>
      </c>
      <c r="C2" s="6" t="n">
        <v>7172.409569</v>
      </c>
      <c r="D2" s="11" t="n">
        <v>44182</v>
      </c>
      <c r="E2" s="6" t="n">
        <v>1</v>
      </c>
      <c r="F2" s="6" t="n">
        <v>9458.711483</v>
      </c>
      <c r="G2" s="11" t="n">
        <v>44491</v>
      </c>
      <c r="H2" s="6" t="n">
        <v>1</v>
      </c>
      <c r="I2" s="6" t="n">
        <v>8272.511312</v>
      </c>
      <c r="J2" s="11" t="n">
        <v>44455</v>
      </c>
      <c r="K2" s="6" t="n">
        <v>1</v>
      </c>
      <c r="L2" s="6" t="n">
        <v>16382.95776</v>
      </c>
      <c r="M2" s="11" t="n">
        <v>44182</v>
      </c>
      <c r="N2" s="6" t="n">
        <v>30</v>
      </c>
      <c r="O2" s="6" t="n">
        <v>7359.41</v>
      </c>
      <c r="P2" s="11" t="n">
        <v>44182</v>
      </c>
      <c r="Q2" s="6" t="n">
        <v>1</v>
      </c>
      <c r="R2" s="6" t="n">
        <v>11067.345874</v>
      </c>
      <c r="S2" s="11" t="n">
        <v>44182</v>
      </c>
      <c r="T2" s="6" t="n">
        <v>1</v>
      </c>
      <c r="U2" s="6" t="n">
        <v>6360.383263</v>
      </c>
      <c r="V2" s="11" t="n">
        <v>44175</v>
      </c>
      <c r="W2" s="6" t="n">
        <v>1</v>
      </c>
      <c r="X2" s="6" t="n">
        <v>2878.11</v>
      </c>
      <c r="Y2" s="11" t="n">
        <v>44363</v>
      </c>
      <c r="Z2" s="6" t="n">
        <v>20</v>
      </c>
      <c r="AA2" s="6" t="n">
        <v>6278.18</v>
      </c>
      <c r="AB2" s="11" t="n">
        <v>44182</v>
      </c>
      <c r="AC2" s="6" t="n">
        <v>1</v>
      </c>
      <c r="AD2" s="6" t="n">
        <v>3782.603552</v>
      </c>
      <c r="AE2" s="11" t="n">
        <v>44455</v>
      </c>
      <c r="AF2" s="6" t="n">
        <v>1</v>
      </c>
      <c r="AG2" s="6" t="n">
        <v>4239.25788</v>
      </c>
      <c r="AH2" s="11" t="n">
        <v>44175</v>
      </c>
      <c r="AI2" s="6" t="n">
        <v>2</v>
      </c>
      <c r="AJ2" s="6" t="n">
        <v>10263.5</v>
      </c>
      <c r="AK2" s="11" t="n">
        <v>44474</v>
      </c>
      <c r="AL2" s="6" t="n">
        <v>1</v>
      </c>
      <c r="AM2" s="6" t="n">
        <v>4327.304226</v>
      </c>
      <c r="AN2" s="11" t="n">
        <v>44176</v>
      </c>
      <c r="AO2" s="6" t="n">
        <v>1</v>
      </c>
      <c r="AP2" s="6" t="n">
        <v>3063.16</v>
      </c>
      <c r="AQ2" s="11" t="n">
        <v>44455</v>
      </c>
      <c r="AR2" s="6" t="n">
        <v>1</v>
      </c>
      <c r="AS2" s="6" t="n">
        <v>9647.06184</v>
      </c>
      <c r="AT2" s="11" t="n">
        <v>44455</v>
      </c>
      <c r="AU2" s="6" t="n">
        <v>1</v>
      </c>
      <c r="AV2" s="6" t="n">
        <v>2931.56448</v>
      </c>
      <c r="AW2" s="11" t="n">
        <v>44176</v>
      </c>
      <c r="AX2" s="6" t="n">
        <v>10</v>
      </c>
      <c r="AY2" s="6" t="n">
        <v>2467.38</v>
      </c>
      <c r="AZ2" s="11" t="n">
        <v>44455</v>
      </c>
      <c r="BA2" s="6" t="n">
        <v>10</v>
      </c>
      <c r="BB2" s="6" t="n">
        <v>3420.23</v>
      </c>
      <c r="BC2" s="11" t="n">
        <v>44176</v>
      </c>
      <c r="BD2" s="6" t="n">
        <v>10</v>
      </c>
      <c r="BE2" s="6" t="n">
        <v>3221.13</v>
      </c>
      <c r="BF2" s="11" t="n">
        <v>44455</v>
      </c>
      <c r="BG2" s="6" t="n">
        <v>3</v>
      </c>
      <c r="BH2" s="6" t="n">
        <v>4869.16</v>
      </c>
      <c r="BI2" s="11" t="n">
        <v>44455</v>
      </c>
      <c r="BJ2" s="6" t="n">
        <v>30</v>
      </c>
      <c r="BK2" s="6" t="n">
        <v>3255.74</v>
      </c>
      <c r="BL2" s="11" t="n">
        <v>44175</v>
      </c>
      <c r="BM2" s="6" t="n">
        <v>100</v>
      </c>
      <c r="BN2" s="6" t="n">
        <v>2891.35</v>
      </c>
      <c r="BO2" s="11" t="n">
        <v>44189</v>
      </c>
      <c r="BP2" s="6" t="n">
        <v>20</v>
      </c>
      <c r="BQ2" s="6" t="n">
        <v>2892.25</v>
      </c>
      <c r="BR2" s="11" t="n">
        <v>44189</v>
      </c>
      <c r="BS2" s="6" t="n">
        <v>30</v>
      </c>
      <c r="BT2" s="6" t="n">
        <v>1678.72</v>
      </c>
      <c r="BU2" s="11" t="n">
        <v>44176</v>
      </c>
      <c r="BV2" s="6" t="n">
        <v>2</v>
      </c>
      <c r="BW2" s="6" t="n">
        <v>4204.58</v>
      </c>
      <c r="BX2" s="11" t="n">
        <v>44351</v>
      </c>
      <c r="BY2" s="6" t="n">
        <v>1</v>
      </c>
      <c r="BZ2" s="6" t="n">
        <v>2306.338128</v>
      </c>
    </row>
    <row collapsed="false" customFormat="false" customHeight="false" hidden="false" ht="12.1" outlineLevel="0" r="3">
      <c r="A3" s="11" t="n">
        <v>44182</v>
      </c>
      <c r="B3" s="6" t="n">
        <v>1</v>
      </c>
      <c r="C3" s="6" t="n">
        <v>7172.409569</v>
      </c>
      <c r="D3" s="11" t="n">
        <v>44182</v>
      </c>
      <c r="E3" s="6" t="n">
        <v>1</v>
      </c>
      <c r="F3" s="6" t="n">
        <v>9458.711483</v>
      </c>
      <c r="G3" s="0"/>
      <c r="H3" s="5" t="s">
        <f>=SUM(I2:I2)/SUM(H2:H2)</f>
      </c>
      <c r="I3" s="0" t="s">
        <v>12</v>
      </c>
      <c r="J3" s="0"/>
      <c r="K3" s="5" t="s">
        <f>=SUM(L2:L2)/SUM(K2:K2)</f>
      </c>
      <c r="L3" s="0" t="s">
        <v>12</v>
      </c>
      <c r="M3" s="11" t="n">
        <v>44363</v>
      </c>
      <c r="N3" s="6" t="n">
        <v>30</v>
      </c>
      <c r="O3" s="6" t="n">
        <v>16449</v>
      </c>
      <c r="P3" s="0"/>
      <c r="Q3" s="5" t="s">
        <f>=SUM(R2:R2)/SUM(Q2:Q2)</f>
      </c>
      <c r="R3" s="0" t="s">
        <v>12</v>
      </c>
      <c r="S3" s="0"/>
      <c r="T3" s="5" t="s">
        <f>=SUM(U2:U2)/SUM(T2:T2)</f>
      </c>
      <c r="U3" s="0" t="s">
        <v>12</v>
      </c>
      <c r="V3" s="11" t="n">
        <v>44182</v>
      </c>
      <c r="W3" s="6" t="n">
        <v>3</v>
      </c>
      <c r="X3" s="6" t="n">
        <v>8365.02</v>
      </c>
      <c r="Y3" s="11" t="n">
        <v>44175</v>
      </c>
      <c r="Z3" s="6" t="n">
        <v>10</v>
      </c>
      <c r="AA3" s="6" t="n">
        <v>2785.43</v>
      </c>
      <c r="AB3" s="0"/>
      <c r="AC3" s="5" t="s">
        <f>=SUM(AD2:AD2)/SUM(AC2:AC2)</f>
      </c>
      <c r="AD3" s="0" t="s">
        <v>12</v>
      </c>
      <c r="AE3" s="0"/>
      <c r="AF3" s="5" t="s">
        <f>=SUM(AG2:AG2)/SUM(AF2:AF2)</f>
      </c>
      <c r="AG3" s="0" t="s">
        <v>12</v>
      </c>
      <c r="AH3" s="0"/>
      <c r="AI3" s="5" t="s">
        <f>=SUM(AJ2:AJ2)/SUM(AI2:AI2)</f>
      </c>
      <c r="AJ3" s="0" t="s">
        <v>12</v>
      </c>
      <c r="AK3" s="11" t="n">
        <v>44474</v>
      </c>
      <c r="AL3" s="6" t="n">
        <v>1</v>
      </c>
      <c r="AM3" s="6" t="n">
        <v>4320.741075</v>
      </c>
      <c r="AN3" s="0"/>
      <c r="AO3" s="5" t="s">
        <f>=SUM(AP2:AP2)/SUM(AO2:AO2)</f>
      </c>
      <c r="AP3" s="0" t="s">
        <v>12</v>
      </c>
      <c r="AQ3" s="0"/>
      <c r="AR3" s="5" t="s">
        <f>=SUM(AS2:AS2)/SUM(AR2:AR2)</f>
      </c>
      <c r="AS3" s="0" t="s">
        <v>12</v>
      </c>
      <c r="AT3" s="0"/>
      <c r="AU3" s="5" t="s">
        <f>=SUM(AV2:AV2)/SUM(AU2:AU2)</f>
      </c>
      <c r="AV3" s="0" t="s">
        <v>12</v>
      </c>
      <c r="AW3" s="0"/>
      <c r="AX3" s="5" t="s">
        <f>=SUM(AY2:AY2)/SUM(AX2:AX2)</f>
      </c>
      <c r="AY3" s="0" t="s">
        <v>12</v>
      </c>
      <c r="AZ3" s="11" t="n">
        <v>44455</v>
      </c>
      <c r="BA3" s="6" t="n">
        <v>10</v>
      </c>
      <c r="BB3" s="6" t="n">
        <v>3420.23</v>
      </c>
      <c r="BC3" s="0"/>
      <c r="BD3" s="5" t="s">
        <f>=SUM(BE2:BE2)/SUM(BD2:BD2)</f>
      </c>
      <c r="BE3" s="0" t="s">
        <v>12</v>
      </c>
      <c r="BF3" s="0"/>
      <c r="BG3" s="5" t="s">
        <f>=SUM(BH2:BH2)/SUM(BG2:BG2)</f>
      </c>
      <c r="BH3" s="0" t="s">
        <v>12</v>
      </c>
      <c r="BI3" s="0"/>
      <c r="BJ3" s="5" t="s">
        <f>=SUM(BK2:BK2)/SUM(BJ2:BJ2)</f>
      </c>
      <c r="BK3" s="0" t="s">
        <v>12</v>
      </c>
      <c r="BL3" s="0"/>
      <c r="BM3" s="5" t="s">
        <f>=SUM(BN2:BN2)/SUM(BM2:BM2)</f>
      </c>
      <c r="BN3" s="0" t="s">
        <v>12</v>
      </c>
      <c r="BO3" s="0"/>
      <c r="BP3" s="5" t="s">
        <f>=SUM(BQ2:BQ2)/SUM(BP2:BP2)</f>
      </c>
      <c r="BQ3" s="0" t="s">
        <v>12</v>
      </c>
      <c r="BR3" s="0"/>
      <c r="BS3" s="5" t="s">
        <f>=SUM(BT2:BT2)/SUM(BS2:BS2)</f>
      </c>
      <c r="BT3" s="0" t="s">
        <v>12</v>
      </c>
      <c r="BU3" s="0"/>
      <c r="BV3" s="5" t="s">
        <f>=SUM(BW2:BW2)/SUM(BV2:BV2)</f>
      </c>
      <c r="BW3" s="0" t="s">
        <v>12</v>
      </c>
      <c r="BX3" s="0"/>
      <c r="BY3" s="5" t="s">
        <f>=SUM(BZ2:BZ2)/SUM(BY2:BY2)</f>
      </c>
      <c r="BZ3" s="0" t="s">
        <v>12</v>
      </c>
    </row>
    <row collapsed="false" customFormat="false" customHeight="false" hidden="false" ht="12.1" outlineLevel="0" r="4">
      <c r="A4" s="11" t="n">
        <v>44182</v>
      </c>
      <c r="B4" s="6" t="n">
        <v>1</v>
      </c>
      <c r="C4" s="6" t="n">
        <v>7168.004363</v>
      </c>
      <c r="D4" s="0"/>
      <c r="E4" s="5" t="s">
        <f>=SUM(F2:F3)/SUM(E2:E3)</f>
      </c>
      <c r="F4" s="0" t="s">
        <v>12</v>
      </c>
      <c r="G4" s="0"/>
      <c r="H4" s="6" t="n">
        <v>422.73</v>
      </c>
      <c r="I4" s="0" t="s">
        <v>286</v>
      </c>
      <c r="J4" s="0"/>
      <c r="K4" s="6" t="n">
        <v>327.61</v>
      </c>
      <c r="L4" s="0" t="s">
        <v>286</v>
      </c>
      <c r="M4" s="11" t="n">
        <v>44455</v>
      </c>
      <c r="N4" s="6" t="n">
        <v>10</v>
      </c>
      <c r="O4" s="6" t="n">
        <v>6506.6</v>
      </c>
      <c r="P4" s="0"/>
      <c r="Q4" s="6" t="n">
        <v>233.4</v>
      </c>
      <c r="R4" s="0" t="s">
        <v>286</v>
      </c>
      <c r="S4" s="0"/>
      <c r="T4" s="6" t="n">
        <v>182.04</v>
      </c>
      <c r="U4" s="0" t="s">
        <v>286</v>
      </c>
      <c r="V4" s="0"/>
      <c r="W4" s="5" t="s">
        <f>=SUM(X2:X3)/SUM(W2:W3)</f>
      </c>
      <c r="X4" s="0" t="s">
        <v>12</v>
      </c>
      <c r="Y4" s="0"/>
      <c r="Z4" s="5" t="s">
        <f>=SUM(AA2:AA3)/SUM(Z2:Z3)</f>
      </c>
      <c r="AA4" s="0" t="s">
        <v>12</v>
      </c>
      <c r="AB4" s="0"/>
      <c r="AC4" s="6" t="n">
        <v>121.77</v>
      </c>
      <c r="AD4" s="0" t="s">
        <v>286</v>
      </c>
      <c r="AE4" s="0"/>
      <c r="AF4" s="6" t="n">
        <v>119.67</v>
      </c>
      <c r="AG4" s="0" t="s">
        <v>286</v>
      </c>
      <c r="AH4" s="0"/>
      <c r="AI4" s="6" t="n">
        <v>4071.2</v>
      </c>
      <c r="AJ4" s="0" t="s">
        <v>286</v>
      </c>
      <c r="AK4" s="0"/>
      <c r="AL4" s="5" t="s">
        <f>=SUM(AM2:AM3)/SUM(AL2:AL3)</f>
      </c>
      <c r="AM4" s="0" t="s">
        <v>12</v>
      </c>
      <c r="AN4" s="0"/>
      <c r="AO4" s="6" t="n">
        <v>6393</v>
      </c>
      <c r="AP4" s="0" t="s">
        <v>286</v>
      </c>
      <c r="AQ4" s="0"/>
      <c r="AR4" s="6" t="n">
        <v>76.16</v>
      </c>
      <c r="AS4" s="0" t="s">
        <v>286</v>
      </c>
      <c r="AT4" s="0"/>
      <c r="AU4" s="6" t="n">
        <v>50.965</v>
      </c>
      <c r="AV4" s="0" t="s">
        <v>286</v>
      </c>
      <c r="AW4" s="0"/>
      <c r="AX4" s="6" t="n">
        <v>314</v>
      </c>
      <c r="AY4" s="0" t="s">
        <v>286</v>
      </c>
      <c r="AZ4" s="0"/>
      <c r="BA4" s="5" t="s">
        <f>=SUM(BB2:BB3)/SUM(BA2:BA3)</f>
      </c>
      <c r="BB4" s="0" t="s">
        <v>12</v>
      </c>
      <c r="BC4" s="0"/>
      <c r="BD4" s="6" t="n">
        <v>229.35</v>
      </c>
      <c r="BE4" s="0" t="s">
        <v>286</v>
      </c>
      <c r="BF4" s="0"/>
      <c r="BG4" s="6" t="n">
        <v>697.8</v>
      </c>
      <c r="BH4" s="0" t="s">
        <v>286</v>
      </c>
      <c r="BI4" s="0"/>
      <c r="BJ4" s="6" t="n">
        <v>61.7</v>
      </c>
      <c r="BK4" s="0" t="s">
        <v>286</v>
      </c>
      <c r="BL4" s="0"/>
      <c r="BM4" s="6" t="n">
        <v>11.224</v>
      </c>
      <c r="BN4" s="0" t="s">
        <v>286</v>
      </c>
      <c r="BO4" s="0"/>
      <c r="BP4" s="6" t="n">
        <v>51.02</v>
      </c>
      <c r="BQ4" s="0" t="s">
        <v>286</v>
      </c>
      <c r="BR4" s="0"/>
      <c r="BS4" s="6" t="n">
        <v>23.575</v>
      </c>
      <c r="BT4" s="0" t="s">
        <v>286</v>
      </c>
      <c r="BU4" s="0"/>
      <c r="BV4" s="6" t="n">
        <v>243.05</v>
      </c>
      <c r="BW4" s="0" t="s">
        <v>286</v>
      </c>
      <c r="BX4" s="0"/>
      <c r="BY4" s="6" t="n">
        <v>3.79</v>
      </c>
      <c r="BZ4" s="0" t="s">
        <v>286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12</v>
      </c>
      <c r="D5" s="0"/>
      <c r="E5" s="6" t="n">
        <v>309.89</v>
      </c>
      <c r="F5" s="0" t="s">
        <v>286</v>
      </c>
      <c r="G5" s="0"/>
      <c r="H5" s="6" t="n">
        <v>1</v>
      </c>
      <c r="I5" s="0" t="s">
        <v>287</v>
      </c>
      <c r="J5" s="0"/>
      <c r="K5" s="6" t="n">
        <v>1</v>
      </c>
      <c r="L5" s="0" t="s">
        <v>287</v>
      </c>
      <c r="M5" s="0"/>
      <c r="N5" s="5" t="s">
        <f>=SUM(O2:O4)/SUM(N2:N4)</f>
      </c>
      <c r="O5" s="0" t="s">
        <v>12</v>
      </c>
      <c r="P5" s="0"/>
      <c r="Q5" s="6" t="n">
        <v>1</v>
      </c>
      <c r="R5" s="0" t="s">
        <v>287</v>
      </c>
      <c r="S5" s="0"/>
      <c r="T5" s="6" t="n">
        <v>1</v>
      </c>
      <c r="U5" s="0" t="s">
        <v>287</v>
      </c>
      <c r="V5" s="0"/>
      <c r="W5" s="6" t="n">
        <v>2454.5</v>
      </c>
      <c r="X5" s="0" t="s">
        <v>286</v>
      </c>
      <c r="Y5" s="0"/>
      <c r="Z5" s="6" t="n">
        <v>322.26</v>
      </c>
      <c r="AA5" s="0" t="s">
        <v>286</v>
      </c>
      <c r="AB5" s="0"/>
      <c r="AC5" s="6" t="n">
        <v>1</v>
      </c>
      <c r="AD5" s="0" t="s">
        <v>287</v>
      </c>
      <c r="AE5" s="0"/>
      <c r="AF5" s="6" t="n">
        <v>1</v>
      </c>
      <c r="AG5" s="0" t="s">
        <v>287</v>
      </c>
      <c r="AH5" s="0"/>
      <c r="AI5" s="6" t="n">
        <v>2</v>
      </c>
      <c r="AJ5" s="0" t="s">
        <v>287</v>
      </c>
      <c r="AK5" s="0"/>
      <c r="AL5" s="6" t="n">
        <v>53.7</v>
      </c>
      <c r="AM5" s="0" t="s">
        <v>286</v>
      </c>
      <c r="AN5" s="0"/>
      <c r="AO5" s="6" t="n">
        <v>1</v>
      </c>
      <c r="AP5" s="0" t="s">
        <v>287</v>
      </c>
      <c r="AQ5" s="0"/>
      <c r="AR5" s="6" t="n">
        <v>1</v>
      </c>
      <c r="AS5" s="0" t="s">
        <v>287</v>
      </c>
      <c r="AT5" s="0"/>
      <c r="AU5" s="6" t="n">
        <v>1</v>
      </c>
      <c r="AV5" s="0" t="s">
        <v>287</v>
      </c>
      <c r="AW5" s="0"/>
      <c r="AX5" s="6" t="n">
        <v>10</v>
      </c>
      <c r="AY5" s="0" t="s">
        <v>287</v>
      </c>
      <c r="AZ5" s="0"/>
      <c r="BA5" s="6" t="n">
        <v>115.77</v>
      </c>
      <c r="BB5" s="0" t="s">
        <v>286</v>
      </c>
      <c r="BC5" s="0"/>
      <c r="BD5" s="6" t="n">
        <v>10</v>
      </c>
      <c r="BE5" s="0" t="s">
        <v>287</v>
      </c>
      <c r="BF5" s="0"/>
      <c r="BG5" s="6" t="n">
        <v>3</v>
      </c>
      <c r="BH5" s="0" t="s">
        <v>287</v>
      </c>
      <c r="BI5" s="0"/>
      <c r="BJ5" s="6" t="n">
        <v>30</v>
      </c>
      <c r="BK5" s="0" t="s">
        <v>287</v>
      </c>
      <c r="BL5" s="0"/>
      <c r="BM5" s="6" t="n">
        <v>100</v>
      </c>
      <c r="BN5" s="0" t="s">
        <v>287</v>
      </c>
      <c r="BO5" s="0"/>
      <c r="BP5" s="6" t="n">
        <v>20</v>
      </c>
      <c r="BQ5" s="0" t="s">
        <v>287</v>
      </c>
      <c r="BR5" s="0"/>
      <c r="BS5" s="6" t="n">
        <v>30</v>
      </c>
      <c r="BT5" s="0" t="s">
        <v>287</v>
      </c>
      <c r="BU5" s="0"/>
      <c r="BV5" s="6" t="n">
        <v>2</v>
      </c>
      <c r="BW5" s="0" t="s">
        <v>287</v>
      </c>
      <c r="BX5" s="0"/>
      <c r="BY5" s="6" t="n">
        <v>1</v>
      </c>
      <c r="BZ5" s="0" t="s">
        <v>287</v>
      </c>
    </row>
    <row collapsed="false" customFormat="false" customHeight="false" hidden="false" ht="12.1" outlineLevel="0" r="6">
      <c r="A6" s="0"/>
      <c r="B6" s="6" t="n">
        <v>495.54</v>
      </c>
      <c r="C6" s="0" t="s">
        <v>286</v>
      </c>
      <c r="D6" s="0"/>
      <c r="E6" s="6" t="n">
        <v>2</v>
      </c>
      <c r="F6" s="0" t="s">
        <v>287</v>
      </c>
      <c r="G6" s="0"/>
      <c r="H6" s="5" t="s">
        <f>=H5*(ABS(H4)-ABS(H3))</f>
      </c>
      <c r="I6" s="0" t="s">
        <v>288</v>
      </c>
      <c r="J6" s="0"/>
      <c r="K6" s="5" t="s">
        <f>=K5*(ABS(K4)-ABS(K3))</f>
      </c>
      <c r="L6" s="0" t="s">
        <v>288</v>
      </c>
      <c r="M6" s="0"/>
      <c r="N6" s="6" t="n">
        <v>302.44</v>
      </c>
      <c r="O6" s="0" t="s">
        <v>286</v>
      </c>
      <c r="P6" s="0"/>
      <c r="Q6" s="5" t="s">
        <f>=Q5*(ABS(Q4)-ABS(Q3))</f>
      </c>
      <c r="R6" s="0" t="s">
        <v>288</v>
      </c>
      <c r="S6" s="0"/>
      <c r="T6" s="5" t="s">
        <f>=T5*(ABS(T4)-ABS(T3))</f>
      </c>
      <c r="U6" s="0" t="s">
        <v>288</v>
      </c>
      <c r="V6" s="0"/>
      <c r="W6" s="6" t="n">
        <v>4</v>
      </c>
      <c r="X6" s="0" t="s">
        <v>287</v>
      </c>
      <c r="Y6" s="0"/>
      <c r="Z6" s="6" t="n">
        <v>30</v>
      </c>
      <c r="AA6" s="0" t="s">
        <v>287</v>
      </c>
      <c r="AB6" s="0"/>
      <c r="AC6" s="5" t="s">
        <f>=AC5*(ABS(AC4)-ABS(AC3))</f>
      </c>
      <c r="AD6" s="0" t="s">
        <v>288</v>
      </c>
      <c r="AE6" s="0"/>
      <c r="AF6" s="5" t="s">
        <f>=AF5*(ABS(AF4)-ABS(AF3))</f>
      </c>
      <c r="AG6" s="0" t="s">
        <v>288</v>
      </c>
      <c r="AH6" s="0"/>
      <c r="AI6" s="5" t="s">
        <f>=AI5*(ABS(AI4)-ABS(AI3))</f>
      </c>
      <c r="AJ6" s="0" t="s">
        <v>288</v>
      </c>
      <c r="AK6" s="0"/>
      <c r="AL6" s="6" t="n">
        <v>2</v>
      </c>
      <c r="AM6" s="0" t="s">
        <v>287</v>
      </c>
      <c r="AN6" s="0"/>
      <c r="AO6" s="5" t="s">
        <f>=AO5*(ABS(AO4)-ABS(AO3))</f>
      </c>
      <c r="AP6" s="0" t="s">
        <v>288</v>
      </c>
      <c r="AQ6" s="0"/>
      <c r="AR6" s="5" t="s">
        <f>=AR5*(ABS(AR4)-ABS(AR3))</f>
      </c>
      <c r="AS6" s="0" t="s">
        <v>288</v>
      </c>
      <c r="AT6" s="0"/>
      <c r="AU6" s="5" t="s">
        <f>=AU5*(ABS(AU4)-ABS(AU3))</f>
      </c>
      <c r="AV6" s="0" t="s">
        <v>288</v>
      </c>
      <c r="AW6" s="0"/>
      <c r="AX6" s="5" t="s">
        <f>=AX5*(ABS(AX4)-ABS(AX3))</f>
      </c>
      <c r="AY6" s="0" t="s">
        <v>288</v>
      </c>
      <c r="AZ6" s="0"/>
      <c r="BA6" s="6" t="n">
        <v>20</v>
      </c>
      <c r="BB6" s="0" t="s">
        <v>287</v>
      </c>
      <c r="BC6" s="0"/>
      <c r="BD6" s="5" t="s">
        <f>=BD5*(ABS(BD4)-ABS(BD3))</f>
      </c>
      <c r="BE6" s="0" t="s">
        <v>288</v>
      </c>
      <c r="BF6" s="0"/>
      <c r="BG6" s="5" t="s">
        <f>=BG5*(ABS(BG4)-ABS(BG3))</f>
      </c>
      <c r="BH6" s="0" t="s">
        <v>288</v>
      </c>
      <c r="BI6" s="0"/>
      <c r="BJ6" s="5" t="s">
        <f>=BJ5*(ABS(BJ4)-ABS(BJ3))</f>
      </c>
      <c r="BK6" s="0" t="s">
        <v>288</v>
      </c>
      <c r="BL6" s="0"/>
      <c r="BM6" s="5" t="s">
        <f>=BM5*(ABS(BM4)-ABS(BM3))</f>
      </c>
      <c r="BN6" s="0" t="s">
        <v>288</v>
      </c>
      <c r="BO6" s="0"/>
      <c r="BP6" s="5" t="s">
        <f>=BP5*(ABS(BP4)-ABS(BP3))</f>
      </c>
      <c r="BQ6" s="0" t="s">
        <v>288</v>
      </c>
      <c r="BR6" s="0"/>
      <c r="BS6" s="5" t="s">
        <f>=BS5*(ABS(BS4)-ABS(BS3))</f>
      </c>
      <c r="BT6" s="0" t="s">
        <v>288</v>
      </c>
      <c r="BU6" s="0"/>
      <c r="BV6" s="5" t="s">
        <f>=BV5*(ABS(BV4)-ABS(BV3))</f>
      </c>
      <c r="BW6" s="0" t="s">
        <v>288</v>
      </c>
      <c r="BX6" s="0"/>
      <c r="BY6" s="5" t="s">
        <f>=BY5*(ABS(BY4)-ABS(BY3))</f>
      </c>
      <c r="BZ6" s="0" t="s">
        <v>288</v>
      </c>
    </row>
    <row collapsed="false" customFormat="false" customHeight="false" hidden="false" ht="12.1" outlineLevel="0" r="7">
      <c r="A7" s="0"/>
      <c r="B7" s="6" t="n">
        <v>3</v>
      </c>
      <c r="C7" s="0" t="s">
        <v>287</v>
      </c>
      <c r="D7" s="0"/>
      <c r="E7" s="5" t="s">
        <f>=E6*(ABS(E5)-ABS(E4))</f>
      </c>
      <c r="F7" s="0" t="s">
        <v>288</v>
      </c>
      <c r="G7" s="0"/>
      <c r="H7" s="0"/>
      <c r="I7" s="0"/>
      <c r="J7" s="0"/>
      <c r="K7" s="0"/>
      <c r="L7" s="0"/>
      <c r="M7" s="0"/>
      <c r="N7" s="6" t="n">
        <v>70</v>
      </c>
      <c r="O7" s="0" t="s">
        <v>287</v>
      </c>
      <c r="P7" s="0"/>
      <c r="Q7" s="0"/>
      <c r="R7" s="0"/>
      <c r="S7" s="0"/>
      <c r="T7" s="0"/>
      <c r="U7" s="0"/>
      <c r="V7" s="0"/>
      <c r="W7" s="5" t="s">
        <f>=W6*(ABS(W5)-ABS(W4))</f>
      </c>
      <c r="X7" s="0" t="s">
        <v>288</v>
      </c>
      <c r="Y7" s="0"/>
      <c r="Z7" s="5" t="s">
        <f>=Z6*(ABS(Z5)-ABS(Z4))</f>
      </c>
      <c r="AA7" s="0" t="s">
        <v>288</v>
      </c>
      <c r="AB7" s="0"/>
      <c r="AC7" s="0"/>
      <c r="AD7" s="0"/>
      <c r="AE7" s="0"/>
      <c r="AF7" s="0"/>
      <c r="AG7" s="0"/>
      <c r="AH7" s="0"/>
      <c r="AI7" s="0"/>
      <c r="AJ7" s="0"/>
      <c r="AK7" s="0"/>
      <c r="AL7" s="5" t="s">
        <f>=AL6*(ABS(AL5)-ABS(AL4))</f>
      </c>
      <c r="AM7" s="0" t="s">
        <v>288</v>
      </c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5" t="s">
        <f>=BA6*(ABS(BA5)-ABS(BA4))</f>
      </c>
      <c r="BB7" s="0" t="s">
        <v>288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288</v>
      </c>
      <c r="D8" s="0"/>
      <c r="E8" s="0"/>
      <c r="F8" s="0"/>
      <c r="G8" s="0"/>
      <c r="H8" s="0"/>
      <c r="I8" s="0"/>
      <c r="J8" s="0"/>
      <c r="K8" s="0"/>
      <c r="L8" s="0"/>
      <c r="M8" s="0"/>
      <c r="N8" s="5" t="s">
        <f>=N7*(ABS(N6)-ABS(N5))</f>
      </c>
      <c r="O8" s="0" t="s">
        <v>288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104</v>
      </c>
      <c r="B1" s="18" t="s">
        <v>0</v>
      </c>
      <c r="C1" s="18" t="s">
        <v>2</v>
      </c>
      <c r="D1" s="18" t="s">
        <v>289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290</v>
      </c>
      <c r="L1" s="18" t="s">
        <v>291</v>
      </c>
      <c r="M1" s="18" t="s">
        <v>20</v>
      </c>
      <c r="N1" s="18" t="s">
        <v>36</v>
      </c>
      <c r="O1" s="18" t="s">
        <v>292</v>
      </c>
      <c r="P1" s="18" t="s">
        <v>293</v>
      </c>
    </row>
    <row collapsed="false" customFormat="false" customHeight="false" hidden="false" ht="12.1" outlineLevel="0" r="2">
      <c r="A2" s="21" t="n">
        <v>44175.448831019</v>
      </c>
      <c r="B2" s="22" t="s">
        <v>294</v>
      </c>
      <c r="C2" s="22" t="s">
        <v>111</v>
      </c>
      <c r="D2" s="22" t="s">
        <v>294</v>
      </c>
      <c r="E2" s="22" t="s">
        <v>294</v>
      </c>
      <c r="F2" s="22" t="s">
        <v>36</v>
      </c>
      <c r="G2" s="23" t="n">
        <v>1</v>
      </c>
      <c r="H2" s="24" t="n">
        <v>1</v>
      </c>
      <c r="I2" s="24" t="n">
        <v>2000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  <c r="P2" s="22" t="s">
        <v>295</v>
      </c>
    </row>
    <row collapsed="false" customFormat="false" customHeight="false" hidden="false" ht="12.1" outlineLevel="0" r="3">
      <c r="A3" s="20" t="n">
        <v>44175.461886574</v>
      </c>
      <c r="B3" s="16" t="s">
        <v>49</v>
      </c>
      <c r="C3" s="16" t="s">
        <v>296</v>
      </c>
      <c r="D3" s="16" t="s">
        <v>257</v>
      </c>
      <c r="E3" s="16" t="s">
        <v>18</v>
      </c>
      <c r="F3" s="16" t="s">
        <v>36</v>
      </c>
      <c r="G3" s="7" t="n">
        <v>10</v>
      </c>
      <c r="H3" s="6" t="n">
        <v>277.71</v>
      </c>
      <c r="I3" s="6" t="n">
        <v>-2777.1</v>
      </c>
      <c r="J3" s="6" t="n">
        <v>0</v>
      </c>
      <c r="K3" s="6" t="n">
        <v>-8.33</v>
      </c>
      <c r="L3" s="6" t="n">
        <v>0</v>
      </c>
      <c r="M3" s="6"/>
      <c r="N3" s="6" t="s">
        <f>=I3+J3+K3+L3</f>
      </c>
      <c r="O3" s="16"/>
      <c r="P3" s="16" t="s">
        <v>295</v>
      </c>
    </row>
    <row collapsed="false" customFormat="false" customHeight="false" hidden="false" ht="12.1" outlineLevel="0" r="4">
      <c r="A4" s="21" t="n">
        <v>44175.468472222</v>
      </c>
      <c r="B4" s="22" t="s">
        <v>294</v>
      </c>
      <c r="C4" s="22" t="s">
        <v>111</v>
      </c>
      <c r="D4" s="22" t="s">
        <v>294</v>
      </c>
      <c r="E4" s="22" t="s">
        <v>294</v>
      </c>
      <c r="F4" s="22" t="s">
        <v>36</v>
      </c>
      <c r="G4" s="23" t="n">
        <v>1</v>
      </c>
      <c r="H4" s="24" t="n">
        <v>1</v>
      </c>
      <c r="I4" s="24" t="n">
        <v>2794.16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  <c r="P4" s="22" t="s">
        <v>295</v>
      </c>
    </row>
    <row collapsed="false" customFormat="false" customHeight="false" hidden="false" ht="12.1" outlineLevel="0" r="5">
      <c r="A5" s="20" t="n">
        <v>44175.622650463</v>
      </c>
      <c r="B5" s="16" t="s">
        <v>59</v>
      </c>
      <c r="C5" s="16" t="s">
        <v>297</v>
      </c>
      <c r="D5" s="16" t="s">
        <v>257</v>
      </c>
      <c r="E5" s="16" t="s">
        <v>18</v>
      </c>
      <c r="F5" s="16" t="s">
        <v>36</v>
      </c>
      <c r="G5" s="7" t="n">
        <v>2</v>
      </c>
      <c r="H5" s="6" t="n">
        <v>5116.4</v>
      </c>
      <c r="I5" s="6" t="n">
        <v>-10232.8</v>
      </c>
      <c r="J5" s="6" t="n">
        <v>0</v>
      </c>
      <c r="K5" s="6" t="n">
        <v>-30.7</v>
      </c>
      <c r="L5" s="6" t="n">
        <v>0</v>
      </c>
      <c r="M5" s="6"/>
      <c r="N5" s="6" t="s">
        <f>=I5+J5+K5+L5</f>
      </c>
      <c r="O5" s="16"/>
      <c r="P5" s="16" t="s">
        <v>298</v>
      </c>
    </row>
    <row collapsed="false" customFormat="false" customHeight="false" hidden="false" ht="12.1" outlineLevel="0" r="6">
      <c r="A6" s="20" t="n">
        <v>44175.641215278</v>
      </c>
      <c r="B6" s="16" t="s">
        <v>87</v>
      </c>
      <c r="C6" s="16" t="s">
        <v>299</v>
      </c>
      <c r="D6" s="16" t="s">
        <v>257</v>
      </c>
      <c r="E6" s="16" t="s">
        <v>18</v>
      </c>
      <c r="F6" s="16" t="s">
        <v>36</v>
      </c>
      <c r="G6" s="7" t="n">
        <v>100</v>
      </c>
      <c r="H6" s="6" t="n">
        <v>28.827</v>
      </c>
      <c r="I6" s="6" t="n">
        <v>-2882.7</v>
      </c>
      <c r="J6" s="6" t="n">
        <v>0</v>
      </c>
      <c r="K6" s="6" t="n">
        <v>-8.65</v>
      </c>
      <c r="L6" s="6" t="n">
        <v>0</v>
      </c>
      <c r="M6" s="6"/>
      <c r="N6" s="6" t="s">
        <f>=I6+J6+K6+L6</f>
      </c>
      <c r="O6" s="16"/>
      <c r="P6" s="16" t="s">
        <v>298</v>
      </c>
    </row>
    <row collapsed="false" customFormat="false" customHeight="false" hidden="false" ht="12.1" outlineLevel="0" r="7">
      <c r="A7" s="20" t="n">
        <v>44175.645208333</v>
      </c>
      <c r="B7" s="16" t="s">
        <v>45</v>
      </c>
      <c r="C7" s="16" t="s">
        <v>300</v>
      </c>
      <c r="D7" s="16" t="s">
        <v>257</v>
      </c>
      <c r="E7" s="16" t="s">
        <v>18</v>
      </c>
      <c r="F7" s="16" t="s">
        <v>36</v>
      </c>
      <c r="G7" s="7" t="n">
        <v>1</v>
      </c>
      <c r="H7" s="6" t="n">
        <v>2869.5</v>
      </c>
      <c r="I7" s="6" t="n">
        <v>-2869.5</v>
      </c>
      <c r="J7" s="6" t="n">
        <v>0</v>
      </c>
      <c r="K7" s="6" t="n">
        <v>-8.61</v>
      </c>
      <c r="L7" s="6" t="n">
        <v>0</v>
      </c>
      <c r="M7" s="6"/>
      <c r="N7" s="6" t="s">
        <f>=I7+J7+K7+L7</f>
      </c>
      <c r="O7" s="16"/>
      <c r="P7" s="16" t="s">
        <v>298</v>
      </c>
    </row>
    <row collapsed="false" customFormat="false" customHeight="false" hidden="false" ht="12.1" outlineLevel="0" r="8">
      <c r="A8" s="21" t="n">
        <v>44175.864108796</v>
      </c>
      <c r="B8" s="22" t="s">
        <v>294</v>
      </c>
      <c r="C8" s="22" t="s">
        <v>111</v>
      </c>
      <c r="D8" s="22" t="s">
        <v>294</v>
      </c>
      <c r="E8" s="22" t="s">
        <v>294</v>
      </c>
      <c r="F8" s="22" t="s">
        <v>36</v>
      </c>
      <c r="G8" s="23" t="n">
        <v>1</v>
      </c>
      <c r="H8" s="24" t="n">
        <v>1</v>
      </c>
      <c r="I8" s="24" t="n">
        <v>20000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  <c r="P8" s="22" t="s">
        <v>298</v>
      </c>
    </row>
    <row collapsed="false" customFormat="false" customHeight="false" hidden="false" ht="12.1" outlineLevel="0" r="9">
      <c r="A9" s="20" t="n">
        <v>44176.740983796</v>
      </c>
      <c r="B9" s="16" t="s">
        <v>65</v>
      </c>
      <c r="C9" s="16" t="s">
        <v>301</v>
      </c>
      <c r="D9" s="16" t="s">
        <v>257</v>
      </c>
      <c r="E9" s="16" t="s">
        <v>18</v>
      </c>
      <c r="F9" s="16" t="s">
        <v>36</v>
      </c>
      <c r="G9" s="7" t="n">
        <v>1</v>
      </c>
      <c r="H9" s="6" t="n">
        <v>3054</v>
      </c>
      <c r="I9" s="6" t="n">
        <v>-3054</v>
      </c>
      <c r="J9" s="6" t="n">
        <v>0</v>
      </c>
      <c r="K9" s="6" t="n">
        <v>-9.16</v>
      </c>
      <c r="L9" s="6" t="n">
        <v>0</v>
      </c>
      <c r="M9" s="6"/>
      <c r="N9" s="6" t="s">
        <f>=I9+J9+K9+L9</f>
      </c>
      <c r="O9" s="16"/>
      <c r="P9" s="16" t="s">
        <v>295</v>
      </c>
    </row>
    <row collapsed="false" customFormat="false" customHeight="false" hidden="false" ht="12.1" outlineLevel="0" r="10">
      <c r="A10" s="21" t="n">
        <v>44176.741041667</v>
      </c>
      <c r="B10" s="22" t="s">
        <v>294</v>
      </c>
      <c r="C10" s="22" t="s">
        <v>111</v>
      </c>
      <c r="D10" s="22" t="s">
        <v>294</v>
      </c>
      <c r="E10" s="22" t="s">
        <v>294</v>
      </c>
      <c r="F10" s="22" t="s">
        <v>36</v>
      </c>
      <c r="G10" s="23" t="n">
        <v>1</v>
      </c>
      <c r="H10" s="24" t="n">
        <v>1</v>
      </c>
      <c r="I10" s="24" t="n">
        <v>3073.2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  <c r="P10" s="22" t="s">
        <v>295</v>
      </c>
    </row>
    <row collapsed="false" customFormat="false" customHeight="false" hidden="false" ht="12.1" outlineLevel="0" r="11">
      <c r="A11" s="20" t="n">
        <v>44176.741921296</v>
      </c>
      <c r="B11" s="16" t="s">
        <v>94</v>
      </c>
      <c r="C11" s="16" t="s">
        <v>302</v>
      </c>
      <c r="D11" s="16" t="s">
        <v>257</v>
      </c>
      <c r="E11" s="16" t="s">
        <v>18</v>
      </c>
      <c r="F11" s="16" t="s">
        <v>36</v>
      </c>
      <c r="G11" s="7" t="n">
        <v>2</v>
      </c>
      <c r="H11" s="6" t="n">
        <v>2096</v>
      </c>
      <c r="I11" s="6" t="n">
        <v>-4192</v>
      </c>
      <c r="J11" s="6" t="n">
        <v>0</v>
      </c>
      <c r="K11" s="6" t="n">
        <v>-12.58</v>
      </c>
      <c r="L11" s="6" t="n">
        <v>0</v>
      </c>
      <c r="M11" s="6"/>
      <c r="N11" s="6" t="s">
        <f>=I11+J11+K11+L11</f>
      </c>
      <c r="O11" s="16"/>
      <c r="P11" s="16" t="s">
        <v>295</v>
      </c>
    </row>
    <row collapsed="false" customFormat="false" customHeight="false" hidden="false" ht="12.1" outlineLevel="0" r="12">
      <c r="A12" s="21" t="n">
        <v>44176.741956019</v>
      </c>
      <c r="B12" s="22" t="s">
        <v>294</v>
      </c>
      <c r="C12" s="22" t="s">
        <v>111</v>
      </c>
      <c r="D12" s="22" t="s">
        <v>294</v>
      </c>
      <c r="E12" s="22" t="s">
        <v>294</v>
      </c>
      <c r="F12" s="22" t="s">
        <v>36</v>
      </c>
      <c r="G12" s="23" t="n">
        <v>1</v>
      </c>
      <c r="H12" s="24" t="n">
        <v>1</v>
      </c>
      <c r="I12" s="24" t="n">
        <v>4204.58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2"/>
      <c r="P12" s="22" t="s">
        <v>295</v>
      </c>
    </row>
    <row collapsed="false" customFormat="false" customHeight="false" hidden="false" ht="12.1" outlineLevel="0" r="13">
      <c r="A13" s="20" t="n">
        <v>44176.743530093</v>
      </c>
      <c r="B13" s="16" t="s">
        <v>73</v>
      </c>
      <c r="C13" s="16" t="s">
        <v>303</v>
      </c>
      <c r="D13" s="16" t="s">
        <v>257</v>
      </c>
      <c r="E13" s="16" t="s">
        <v>18</v>
      </c>
      <c r="F13" s="16" t="s">
        <v>36</v>
      </c>
      <c r="G13" s="7" t="n">
        <v>10</v>
      </c>
      <c r="H13" s="6" t="n">
        <v>246</v>
      </c>
      <c r="I13" s="6" t="n">
        <v>-2460</v>
      </c>
      <c r="J13" s="6" t="n">
        <v>0</v>
      </c>
      <c r="K13" s="6" t="n">
        <v>-7.38</v>
      </c>
      <c r="L13" s="6" t="n">
        <v>0</v>
      </c>
      <c r="M13" s="6"/>
      <c r="N13" s="6" t="s">
        <f>=I13+J13+K13+L13</f>
      </c>
      <c r="O13" s="16"/>
      <c r="P13" s="16" t="s">
        <v>295</v>
      </c>
    </row>
    <row collapsed="false" customFormat="false" customHeight="false" hidden="false" ht="12.1" outlineLevel="0" r="14">
      <c r="A14" s="21" t="n">
        <v>44176.743576389</v>
      </c>
      <c r="B14" s="22" t="s">
        <v>294</v>
      </c>
      <c r="C14" s="22" t="s">
        <v>111</v>
      </c>
      <c r="D14" s="22" t="s">
        <v>294</v>
      </c>
      <c r="E14" s="22" t="s">
        <v>294</v>
      </c>
      <c r="F14" s="22" t="s">
        <v>36</v>
      </c>
      <c r="G14" s="23" t="n">
        <v>1</v>
      </c>
      <c r="H14" s="24" t="n">
        <v>1</v>
      </c>
      <c r="I14" s="24" t="n">
        <v>2477.41</v>
      </c>
      <c r="J14" s="24" t="n">
        <v>0</v>
      </c>
      <c r="K14" s="24" t="n">
        <v>0</v>
      </c>
      <c r="L14" s="24" t="n">
        <v>0</v>
      </c>
      <c r="M14" s="24"/>
      <c r="N14" s="6" t="s">
        <f>=I14+J14+K14+L14</f>
      </c>
      <c r="O14" s="22"/>
      <c r="P14" s="22" t="s">
        <v>295</v>
      </c>
    </row>
    <row collapsed="false" customFormat="false" customHeight="false" hidden="false" ht="12.1" outlineLevel="0" r="15">
      <c r="A15" s="20" t="n">
        <v>44176.744236111</v>
      </c>
      <c r="B15" s="16" t="s">
        <v>79</v>
      </c>
      <c r="C15" s="16" t="s">
        <v>304</v>
      </c>
      <c r="D15" s="16" t="s">
        <v>257</v>
      </c>
      <c r="E15" s="16" t="s">
        <v>18</v>
      </c>
      <c r="F15" s="16" t="s">
        <v>36</v>
      </c>
      <c r="G15" s="7" t="n">
        <v>10</v>
      </c>
      <c r="H15" s="6" t="n">
        <v>321.15</v>
      </c>
      <c r="I15" s="6" t="n">
        <v>-3211.5</v>
      </c>
      <c r="J15" s="6" t="n">
        <v>0</v>
      </c>
      <c r="K15" s="6" t="n">
        <v>-9.63</v>
      </c>
      <c r="L15" s="6" t="n">
        <v>0</v>
      </c>
      <c r="M15" s="6"/>
      <c r="N15" s="6" t="s">
        <f>=I15+J15+K15+L15</f>
      </c>
      <c r="O15" s="16"/>
      <c r="P15" s="16" t="s">
        <v>295</v>
      </c>
    </row>
    <row collapsed="false" customFormat="false" customHeight="false" hidden="false" ht="12.1" outlineLevel="0" r="16">
      <c r="A16" s="21" t="n">
        <v>44176.744270833</v>
      </c>
      <c r="B16" s="22" t="s">
        <v>294</v>
      </c>
      <c r="C16" s="22" t="s">
        <v>111</v>
      </c>
      <c r="D16" s="22" t="s">
        <v>294</v>
      </c>
      <c r="E16" s="22" t="s">
        <v>294</v>
      </c>
      <c r="F16" s="22" t="s">
        <v>36</v>
      </c>
      <c r="G16" s="23" t="n">
        <v>1</v>
      </c>
      <c r="H16" s="24" t="n">
        <v>1</v>
      </c>
      <c r="I16" s="24" t="n">
        <v>3230.67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  <c r="P16" s="22" t="s">
        <v>295</v>
      </c>
    </row>
    <row collapsed="false" customFormat="false" customHeight="false" hidden="false" ht="12.1" outlineLevel="0" r="17">
      <c r="A17" s="21" t="n">
        <v>44176.746006944</v>
      </c>
      <c r="B17" s="22" t="s">
        <v>294</v>
      </c>
      <c r="C17" s="22" t="s">
        <v>111</v>
      </c>
      <c r="D17" s="22" t="s">
        <v>294</v>
      </c>
      <c r="E17" s="22" t="s">
        <v>294</v>
      </c>
      <c r="F17" s="22" t="s">
        <v>20</v>
      </c>
      <c r="G17" s="23" t="n">
        <v>1</v>
      </c>
      <c r="H17" s="24" t="n">
        <v>1</v>
      </c>
      <c r="I17" s="24" t="n">
        <v>49.49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4"/>
      <c r="O17" s="22"/>
      <c r="P17" s="22" t="s">
        <v>295</v>
      </c>
    </row>
    <row collapsed="false" customFormat="false" customHeight="false" hidden="false" ht="12.1" outlineLevel="0" r="18">
      <c r="A18" s="21" t="n">
        <v>44182.422604167</v>
      </c>
      <c r="B18" s="22" t="s">
        <v>294</v>
      </c>
      <c r="C18" s="22" t="s">
        <v>111</v>
      </c>
      <c r="D18" s="22" t="s">
        <v>294</v>
      </c>
      <c r="E18" s="22" t="s">
        <v>294</v>
      </c>
      <c r="F18" s="22" t="s">
        <v>36</v>
      </c>
      <c r="G18" s="23" t="n">
        <v>1</v>
      </c>
      <c r="H18" s="24" t="n">
        <v>1</v>
      </c>
      <c r="I18" s="24" t="n">
        <v>50000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  <c r="P18" s="22" t="s">
        <v>298</v>
      </c>
    </row>
    <row collapsed="false" customFormat="false" customHeight="false" hidden="false" ht="12.1" outlineLevel="0" r="19">
      <c r="A19" s="20" t="n">
        <v>44182.429351852</v>
      </c>
      <c r="B19" s="16" t="s">
        <v>305</v>
      </c>
      <c r="C19" s="16" t="s">
        <v>306</v>
      </c>
      <c r="D19" s="16" t="s">
        <v>257</v>
      </c>
      <c r="E19" s="16" t="s">
        <v>307</v>
      </c>
      <c r="F19" s="16" t="s">
        <v>36</v>
      </c>
      <c r="G19" s="7" t="n">
        <v>500</v>
      </c>
      <c r="H19" s="6" t="n">
        <v>73.02</v>
      </c>
      <c r="I19" s="6" t="n">
        <v>-36510</v>
      </c>
      <c r="J19" s="6" t="n">
        <v>0</v>
      </c>
      <c r="K19" s="6" t="n">
        <v>-109.53</v>
      </c>
      <c r="L19" s="6" t="n">
        <v>0</v>
      </c>
      <c r="M19" s="6"/>
      <c r="N19" s="6" t="s">
        <f>=I19+J19+K19+L19</f>
      </c>
      <c r="O19" s="16"/>
      <c r="P19" s="16" t="s">
        <v>298</v>
      </c>
    </row>
    <row collapsed="false" customFormat="false" customHeight="false" hidden="false" ht="12.1" outlineLevel="0" r="20">
      <c r="A20" s="20" t="n">
        <v>44182.429837963</v>
      </c>
      <c r="B20" s="16" t="s">
        <v>17</v>
      </c>
      <c r="C20" s="16" t="s">
        <v>19</v>
      </c>
      <c r="D20" s="16" t="s">
        <v>257</v>
      </c>
      <c r="E20" s="16" t="s">
        <v>18</v>
      </c>
      <c r="F20" s="16" t="s">
        <v>20</v>
      </c>
      <c r="G20" s="7" t="n">
        <v>1</v>
      </c>
      <c r="H20" s="6" t="n">
        <v>97.4</v>
      </c>
      <c r="I20" s="6" t="n">
        <v>-97.4</v>
      </c>
      <c r="J20" s="6" t="n">
        <v>0</v>
      </c>
      <c r="K20" s="6" t="n">
        <v>-0.29</v>
      </c>
      <c r="L20" s="6" t="n">
        <v>0</v>
      </c>
      <c r="M20" s="6" t="s">
        <f>=I20+J20+K20+L20</f>
      </c>
      <c r="N20" s="6"/>
      <c r="O20" s="16"/>
      <c r="P20" s="16" t="s">
        <v>298</v>
      </c>
    </row>
    <row collapsed="false" customFormat="false" customHeight="false" hidden="false" ht="12.1" outlineLevel="0" r="21">
      <c r="A21" s="20" t="n">
        <v>44182.429837963</v>
      </c>
      <c r="B21" s="16" t="s">
        <v>17</v>
      </c>
      <c r="C21" s="16" t="s">
        <v>19</v>
      </c>
      <c r="D21" s="16" t="s">
        <v>257</v>
      </c>
      <c r="E21" s="16" t="s">
        <v>18</v>
      </c>
      <c r="F21" s="16" t="s">
        <v>20</v>
      </c>
      <c r="G21" s="7" t="n">
        <v>1</v>
      </c>
      <c r="H21" s="6" t="n">
        <v>97.4</v>
      </c>
      <c r="I21" s="6" t="n">
        <v>-97.4</v>
      </c>
      <c r="J21" s="6" t="n">
        <v>0</v>
      </c>
      <c r="K21" s="6" t="n">
        <v>-0.29</v>
      </c>
      <c r="L21" s="6" t="n">
        <v>0</v>
      </c>
      <c r="M21" s="6" t="s">
        <f>=I21+J21+K21+L21</f>
      </c>
      <c r="N21" s="6"/>
      <c r="O21" s="16"/>
      <c r="P21" s="16" t="s">
        <v>298</v>
      </c>
    </row>
    <row collapsed="false" customFormat="false" customHeight="false" hidden="false" ht="12.1" outlineLevel="0" r="22">
      <c r="A22" s="20" t="n">
        <v>44182.430324074</v>
      </c>
      <c r="B22" s="16" t="s">
        <v>22</v>
      </c>
      <c r="C22" s="16" t="s">
        <v>23</v>
      </c>
      <c r="D22" s="16" t="s">
        <v>257</v>
      </c>
      <c r="E22" s="16" t="s">
        <v>18</v>
      </c>
      <c r="F22" s="16" t="s">
        <v>20</v>
      </c>
      <c r="G22" s="7" t="n">
        <v>1</v>
      </c>
      <c r="H22" s="6" t="n">
        <v>128.44</v>
      </c>
      <c r="I22" s="6" t="n">
        <v>-128.44</v>
      </c>
      <c r="J22" s="6" t="n">
        <v>0</v>
      </c>
      <c r="K22" s="6" t="n">
        <v>-0.39</v>
      </c>
      <c r="L22" s="6" t="n">
        <v>0</v>
      </c>
      <c r="M22" s="6" t="s">
        <f>=I22+J22+K22+L22</f>
      </c>
      <c r="N22" s="6"/>
      <c r="O22" s="16"/>
      <c r="P22" s="16" t="s">
        <v>298</v>
      </c>
    </row>
    <row collapsed="false" customFormat="false" customHeight="false" hidden="false" ht="12.1" outlineLevel="0" r="23">
      <c r="A23" s="20" t="n">
        <v>44182.430324074</v>
      </c>
      <c r="B23" s="16" t="s">
        <v>22</v>
      </c>
      <c r="C23" s="16" t="s">
        <v>23</v>
      </c>
      <c r="D23" s="16" t="s">
        <v>257</v>
      </c>
      <c r="E23" s="16" t="s">
        <v>18</v>
      </c>
      <c r="F23" s="16" t="s">
        <v>20</v>
      </c>
      <c r="G23" s="7" t="n">
        <v>1</v>
      </c>
      <c r="H23" s="6" t="n">
        <v>128.44</v>
      </c>
      <c r="I23" s="6" t="n">
        <v>-128.44</v>
      </c>
      <c r="J23" s="6" t="n">
        <v>0</v>
      </c>
      <c r="K23" s="6" t="n">
        <v>-0.39</v>
      </c>
      <c r="L23" s="6" t="n">
        <v>0</v>
      </c>
      <c r="M23" s="6" t="s">
        <f>=I23+J23+K23+L23</f>
      </c>
      <c r="N23" s="6"/>
      <c r="O23" s="16"/>
      <c r="P23" s="16" t="s">
        <v>298</v>
      </c>
    </row>
    <row collapsed="false" customFormat="false" customHeight="false" hidden="false" ht="12.1" outlineLevel="0" r="24">
      <c r="A24" s="20" t="n">
        <v>44182.432083333</v>
      </c>
      <c r="B24" s="16" t="s">
        <v>305</v>
      </c>
      <c r="C24" s="16" t="s">
        <v>306</v>
      </c>
      <c r="D24" s="16" t="s">
        <v>257</v>
      </c>
      <c r="E24" s="16" t="s">
        <v>307</v>
      </c>
      <c r="F24" s="16" t="s">
        <v>36</v>
      </c>
      <c r="G24" s="7" t="n">
        <v>200</v>
      </c>
      <c r="H24" s="6" t="n">
        <v>73.0525</v>
      </c>
      <c r="I24" s="6" t="n">
        <v>-14610.5</v>
      </c>
      <c r="J24" s="6" t="n">
        <v>0</v>
      </c>
      <c r="K24" s="6" t="n">
        <v>-43.83</v>
      </c>
      <c r="L24" s="6" t="n">
        <v>0</v>
      </c>
      <c r="M24" s="6"/>
      <c r="N24" s="6" t="s">
        <f>=I24+J24+K24+L24</f>
      </c>
      <c r="O24" s="16"/>
      <c r="P24" s="16" t="s">
        <v>298</v>
      </c>
    </row>
    <row collapsed="false" customFormat="false" customHeight="false" hidden="false" ht="12.1" outlineLevel="0" r="25">
      <c r="A25" s="20" t="n">
        <v>44182.432523148</v>
      </c>
      <c r="B25" s="16" t="s">
        <v>39</v>
      </c>
      <c r="C25" s="16" t="s">
        <v>40</v>
      </c>
      <c r="D25" s="16" t="s">
        <v>257</v>
      </c>
      <c r="E25" s="16" t="s">
        <v>18</v>
      </c>
      <c r="F25" s="16" t="s">
        <v>20</v>
      </c>
      <c r="G25" s="7" t="n">
        <v>1</v>
      </c>
      <c r="H25" s="6" t="n">
        <v>150.29</v>
      </c>
      <c r="I25" s="6" t="n">
        <v>-150.29</v>
      </c>
      <c r="J25" s="6" t="n">
        <v>0</v>
      </c>
      <c r="K25" s="6" t="n">
        <v>-0.45</v>
      </c>
      <c r="L25" s="6" t="n">
        <v>0</v>
      </c>
      <c r="M25" s="6" t="s">
        <f>=I25+J25+K25+L25</f>
      </c>
      <c r="N25" s="6"/>
      <c r="O25" s="16"/>
      <c r="P25" s="16" t="s">
        <v>298</v>
      </c>
    </row>
    <row collapsed="false" customFormat="false" customHeight="false" hidden="false" ht="12.1" outlineLevel="0" r="26">
      <c r="A26" s="21" t="n">
        <v>44182.432893519</v>
      </c>
      <c r="B26" s="22" t="s">
        <v>294</v>
      </c>
      <c r="C26" s="22" t="s">
        <v>111</v>
      </c>
      <c r="D26" s="22" t="s">
        <v>294</v>
      </c>
      <c r="E26" s="22" t="s">
        <v>294</v>
      </c>
      <c r="F26" s="22" t="s">
        <v>36</v>
      </c>
      <c r="G26" s="23" t="n">
        <v>1</v>
      </c>
      <c r="H26" s="24" t="n">
        <v>1</v>
      </c>
      <c r="I26" s="24" t="n">
        <v>30000</v>
      </c>
      <c r="J26" s="24" t="n">
        <v>0</v>
      </c>
      <c r="K26" s="24" t="n">
        <v>0</v>
      </c>
      <c r="L26" s="24" t="n">
        <v>0</v>
      </c>
      <c r="M26" s="24"/>
      <c r="N26" s="6" t="s">
        <f>=I26+J26+K26+L26</f>
      </c>
      <c r="O26" s="22"/>
      <c r="P26" s="22" t="s">
        <v>298</v>
      </c>
    </row>
    <row collapsed="false" customFormat="false" customHeight="false" hidden="false" ht="12.1" outlineLevel="0" r="27">
      <c r="A27" s="20" t="n">
        <v>44182.434421296</v>
      </c>
      <c r="B27" s="16" t="s">
        <v>53</v>
      </c>
      <c r="C27" s="16" t="s">
        <v>54</v>
      </c>
      <c r="D27" s="16" t="s">
        <v>257</v>
      </c>
      <c r="E27" s="16" t="s">
        <v>18</v>
      </c>
      <c r="F27" s="16" t="s">
        <v>20</v>
      </c>
      <c r="G27" s="7" t="n">
        <v>1</v>
      </c>
      <c r="H27" s="6" t="n">
        <v>51.37</v>
      </c>
      <c r="I27" s="6" t="n">
        <v>-51.37</v>
      </c>
      <c r="J27" s="6" t="n">
        <v>0</v>
      </c>
      <c r="K27" s="6" t="n">
        <v>-0.15</v>
      </c>
      <c r="L27" s="6" t="n">
        <v>0</v>
      </c>
      <c r="M27" s="6" t="s">
        <f>=I27+J27+K27+L27</f>
      </c>
      <c r="N27" s="6"/>
      <c r="O27" s="16"/>
      <c r="P27" s="16" t="s">
        <v>298</v>
      </c>
    </row>
    <row collapsed="false" customFormat="false" customHeight="false" hidden="false" ht="12.1" outlineLevel="0" r="28">
      <c r="A28" s="20" t="n">
        <v>44182.489340278</v>
      </c>
      <c r="B28" s="16" t="s">
        <v>305</v>
      </c>
      <c r="C28" s="16" t="s">
        <v>306</v>
      </c>
      <c r="D28" s="16" t="s">
        <v>257</v>
      </c>
      <c r="E28" s="16" t="s">
        <v>307</v>
      </c>
      <c r="F28" s="16" t="s">
        <v>36</v>
      </c>
      <c r="G28" s="7" t="n">
        <v>44</v>
      </c>
      <c r="H28" s="6" t="n">
        <v>72.9475</v>
      </c>
      <c r="I28" s="6" t="n">
        <v>-3209.69</v>
      </c>
      <c r="J28" s="6" t="n">
        <v>0</v>
      </c>
      <c r="K28" s="6" t="n">
        <v>-9.63</v>
      </c>
      <c r="L28" s="6" t="n">
        <v>0</v>
      </c>
      <c r="M28" s="6"/>
      <c r="N28" s="6" t="s">
        <f>=I28+J28+K28+L28</f>
      </c>
      <c r="O28" s="16"/>
      <c r="P28" s="16" t="s">
        <v>298</v>
      </c>
    </row>
    <row collapsed="false" customFormat="false" customHeight="false" hidden="false" ht="12.1" outlineLevel="0" r="29">
      <c r="A29" s="20" t="n">
        <v>44182.490833333</v>
      </c>
      <c r="B29" s="16" t="s">
        <v>42</v>
      </c>
      <c r="C29" s="16" t="s">
        <v>43</v>
      </c>
      <c r="D29" s="16" t="s">
        <v>257</v>
      </c>
      <c r="E29" s="16" t="s">
        <v>18</v>
      </c>
      <c r="F29" s="16" t="s">
        <v>20</v>
      </c>
      <c r="G29" s="7" t="n">
        <v>1</v>
      </c>
      <c r="H29" s="6" t="n">
        <v>86.37</v>
      </c>
      <c r="I29" s="6" t="n">
        <v>-86.37</v>
      </c>
      <c r="J29" s="6" t="n">
        <v>0</v>
      </c>
      <c r="K29" s="6" t="n">
        <v>-0.26</v>
      </c>
      <c r="L29" s="6" t="n">
        <v>0</v>
      </c>
      <c r="M29" s="6" t="s">
        <f>=I29+J29+K29+L29</f>
      </c>
      <c r="N29" s="6"/>
      <c r="O29" s="16"/>
      <c r="P29" s="16" t="s">
        <v>298</v>
      </c>
    </row>
    <row collapsed="false" customFormat="false" customHeight="false" hidden="false" ht="12.1" outlineLevel="0" r="30">
      <c r="A30" s="20" t="n">
        <v>44182.524756944</v>
      </c>
      <c r="B30" s="16" t="s">
        <v>34</v>
      </c>
      <c r="C30" s="16" t="s">
        <v>308</v>
      </c>
      <c r="D30" s="16" t="s">
        <v>257</v>
      </c>
      <c r="E30" s="16" t="s">
        <v>18</v>
      </c>
      <c r="F30" s="16" t="s">
        <v>36</v>
      </c>
      <c r="G30" s="7" t="n">
        <v>3</v>
      </c>
      <c r="H30" s="6" t="n">
        <v>2445.8</v>
      </c>
      <c r="I30" s="6" t="n">
        <v>-7337.4</v>
      </c>
      <c r="J30" s="6" t="n">
        <v>0</v>
      </c>
      <c r="K30" s="6" t="n">
        <v>-22.01</v>
      </c>
      <c r="L30" s="6" t="n">
        <v>0</v>
      </c>
      <c r="M30" s="6"/>
      <c r="N30" s="6" t="s">
        <f>=I30+J30+K30+L30</f>
      </c>
      <c r="O30" s="16"/>
      <c r="P30" s="16" t="s">
        <v>298</v>
      </c>
    </row>
    <row collapsed="false" customFormat="false" customHeight="false" hidden="false" ht="12.1" outlineLevel="0" r="31">
      <c r="A31" s="20" t="n">
        <v>44182.540081019</v>
      </c>
      <c r="B31" s="16" t="s">
        <v>305</v>
      </c>
      <c r="C31" s="16" t="s">
        <v>306</v>
      </c>
      <c r="D31" s="16" t="s">
        <v>257</v>
      </c>
      <c r="E31" s="16" t="s">
        <v>307</v>
      </c>
      <c r="F31" s="16" t="s">
        <v>36</v>
      </c>
      <c r="G31" s="7" t="n">
        <v>28</v>
      </c>
      <c r="H31" s="6" t="n">
        <v>72.8525</v>
      </c>
      <c r="I31" s="6" t="n">
        <v>-2039.87</v>
      </c>
      <c r="J31" s="6" t="n">
        <v>0</v>
      </c>
      <c r="K31" s="6" t="n">
        <v>-6.12</v>
      </c>
      <c r="L31" s="6" t="n">
        <v>0</v>
      </c>
      <c r="M31" s="6"/>
      <c r="N31" s="6" t="s">
        <f>=I31+J31+K31+L31</f>
      </c>
      <c r="O31" s="16"/>
      <c r="P31" s="16" t="s">
        <v>298</v>
      </c>
    </row>
    <row collapsed="false" customFormat="false" customHeight="false" hidden="false" ht="12.1" outlineLevel="0" r="32">
      <c r="A32" s="20" t="n">
        <v>44182.61994213</v>
      </c>
      <c r="B32" s="16" t="s">
        <v>45</v>
      </c>
      <c r="C32" s="16" t="s">
        <v>300</v>
      </c>
      <c r="D32" s="16" t="s">
        <v>257</v>
      </c>
      <c r="E32" s="16" t="s">
        <v>18</v>
      </c>
      <c r="F32" s="16" t="s">
        <v>36</v>
      </c>
      <c r="G32" s="7" t="n">
        <v>3</v>
      </c>
      <c r="H32" s="6" t="n">
        <v>2780</v>
      </c>
      <c r="I32" s="6" t="n">
        <v>-8340</v>
      </c>
      <c r="J32" s="6" t="n">
        <v>0</v>
      </c>
      <c r="K32" s="6" t="n">
        <v>-25.02</v>
      </c>
      <c r="L32" s="6" t="n">
        <v>0</v>
      </c>
      <c r="M32" s="6"/>
      <c r="N32" s="6" t="s">
        <f>=I32+J32+K32+L32</f>
      </c>
      <c r="O32" s="16"/>
      <c r="P32" s="16" t="s">
        <v>298</v>
      </c>
    </row>
    <row collapsed="false" customFormat="false" customHeight="false" hidden="false" ht="12.1" outlineLevel="0" r="33">
      <c r="A33" s="20" t="n">
        <v>44182.621261574</v>
      </c>
      <c r="B33" s="16" t="s">
        <v>305</v>
      </c>
      <c r="C33" s="16" t="s">
        <v>306</v>
      </c>
      <c r="D33" s="16" t="s">
        <v>257</v>
      </c>
      <c r="E33" s="16" t="s">
        <v>307</v>
      </c>
      <c r="F33" s="16" t="s">
        <v>36</v>
      </c>
      <c r="G33" s="7" t="n">
        <v>71</v>
      </c>
      <c r="H33" s="6" t="n">
        <v>72.89</v>
      </c>
      <c r="I33" s="6" t="n">
        <v>-5175.19</v>
      </c>
      <c r="J33" s="6" t="n">
        <v>0</v>
      </c>
      <c r="K33" s="6" t="n">
        <v>-15.53</v>
      </c>
      <c r="L33" s="6" t="n">
        <v>0</v>
      </c>
      <c r="M33" s="6"/>
      <c r="N33" s="6" t="s">
        <f>=I33+J33+K33+L33</f>
      </c>
      <c r="O33" s="16"/>
      <c r="P33" s="16" t="s">
        <v>298</v>
      </c>
    </row>
    <row collapsed="false" customFormat="false" customHeight="false" hidden="false" ht="12.1" outlineLevel="0" r="34">
      <c r="A34" s="20" t="n">
        <v>44182.62150463</v>
      </c>
      <c r="B34" s="16" t="s">
        <v>17</v>
      </c>
      <c r="C34" s="16" t="s">
        <v>19</v>
      </c>
      <c r="D34" s="16" t="s">
        <v>257</v>
      </c>
      <c r="E34" s="16" t="s">
        <v>18</v>
      </c>
      <c r="F34" s="16" t="s">
        <v>20</v>
      </c>
      <c r="G34" s="7" t="n">
        <v>1</v>
      </c>
      <c r="H34" s="6" t="n">
        <v>97.34</v>
      </c>
      <c r="I34" s="6" t="n">
        <v>-97.34</v>
      </c>
      <c r="J34" s="6" t="n">
        <v>0</v>
      </c>
      <c r="K34" s="6" t="n">
        <v>-0.29</v>
      </c>
      <c r="L34" s="6" t="n">
        <v>0</v>
      </c>
      <c r="M34" s="6" t="s">
        <f>=I34+J34+K34+L34</f>
      </c>
      <c r="N34" s="6"/>
      <c r="O34" s="16"/>
      <c r="P34" s="16" t="s">
        <v>298</v>
      </c>
    </row>
    <row collapsed="false" customFormat="false" customHeight="false" hidden="false" ht="12.1" outlineLevel="0" r="35">
      <c r="A35" s="21" t="n">
        <v>44189.571782407</v>
      </c>
      <c r="B35" s="22" t="s">
        <v>294</v>
      </c>
      <c r="C35" s="22" t="s">
        <v>111</v>
      </c>
      <c r="D35" s="22" t="s">
        <v>294</v>
      </c>
      <c r="E35" s="22" t="s">
        <v>294</v>
      </c>
      <c r="F35" s="22" t="s">
        <v>36</v>
      </c>
      <c r="G35" s="23" t="n">
        <v>1</v>
      </c>
      <c r="H35" s="24" t="n">
        <v>1</v>
      </c>
      <c r="I35" s="24" t="n">
        <v>2883.2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  <c r="P35" s="22" t="s">
        <v>295</v>
      </c>
    </row>
    <row collapsed="false" customFormat="false" customHeight="false" hidden="false" ht="12.1" outlineLevel="0" r="36">
      <c r="A36" s="20" t="n">
        <v>44189.57318287</v>
      </c>
      <c r="B36" s="16" t="s">
        <v>90</v>
      </c>
      <c r="C36" s="16" t="s">
        <v>309</v>
      </c>
      <c r="D36" s="16" t="s">
        <v>257</v>
      </c>
      <c r="E36" s="16" t="s">
        <v>18</v>
      </c>
      <c r="F36" s="16" t="s">
        <v>36</v>
      </c>
      <c r="G36" s="7" t="n">
        <v>20</v>
      </c>
      <c r="H36" s="6" t="n">
        <v>144.18</v>
      </c>
      <c r="I36" s="6" t="n">
        <v>-2883.6</v>
      </c>
      <c r="J36" s="6" t="n">
        <v>0</v>
      </c>
      <c r="K36" s="6" t="n">
        <v>-8.65</v>
      </c>
      <c r="L36" s="6" t="n">
        <v>0</v>
      </c>
      <c r="M36" s="6"/>
      <c r="N36" s="6" t="s">
        <f>=I36+J36+K36+L36</f>
      </c>
      <c r="O36" s="16"/>
      <c r="P36" s="16" t="s">
        <v>295</v>
      </c>
    </row>
    <row collapsed="false" customFormat="false" customHeight="false" hidden="false" ht="12.1" outlineLevel="0" r="37">
      <c r="A37" s="20" t="n">
        <v>44189.585532407</v>
      </c>
      <c r="B37" s="16" t="s">
        <v>92</v>
      </c>
      <c r="C37" s="16" t="s">
        <v>310</v>
      </c>
      <c r="D37" s="16" t="s">
        <v>257</v>
      </c>
      <c r="E37" s="16" t="s">
        <v>18</v>
      </c>
      <c r="F37" s="16" t="s">
        <v>36</v>
      </c>
      <c r="G37" s="7" t="n">
        <v>30</v>
      </c>
      <c r="H37" s="6" t="n">
        <v>55.79</v>
      </c>
      <c r="I37" s="6" t="n">
        <v>-1673.7</v>
      </c>
      <c r="J37" s="6" t="n">
        <v>0</v>
      </c>
      <c r="K37" s="6" t="n">
        <v>-5.02</v>
      </c>
      <c r="L37" s="6" t="n">
        <v>0</v>
      </c>
      <c r="M37" s="6"/>
      <c r="N37" s="6" t="s">
        <f>=I37+J37+K37+L37</f>
      </c>
      <c r="O37" s="16"/>
      <c r="P37" s="16" t="s">
        <v>295</v>
      </c>
    </row>
    <row collapsed="false" customFormat="false" customHeight="false" hidden="false" ht="12.1" outlineLevel="0" r="38">
      <c r="A38" s="25" t="n">
        <v>44195.023032407</v>
      </c>
      <c r="B38" s="26" t="s">
        <v>311</v>
      </c>
      <c r="C38" s="26" t="s">
        <v>312</v>
      </c>
      <c r="D38" s="26" t="s">
        <v>311</v>
      </c>
      <c r="E38" s="26" t="s">
        <v>311</v>
      </c>
      <c r="F38" s="26" t="s">
        <v>36</v>
      </c>
      <c r="G38" s="27" t="n">
        <v>1</v>
      </c>
      <c r="H38" s="28" t="n">
        <v>-1</v>
      </c>
      <c r="I38" s="28" t="n">
        <v>-16</v>
      </c>
      <c r="J38" s="28" t="n">
        <v>0</v>
      </c>
      <c r="K38" s="28" t="n">
        <v>0</v>
      </c>
      <c r="L38" s="28" t="n">
        <v>0</v>
      </c>
      <c r="M38" s="28"/>
      <c r="N38" s="6" t="s">
        <f>=I38+J38+K38+L38</f>
      </c>
      <c r="O38" s="26"/>
      <c r="P38" s="26" t="s">
        <v>295</v>
      </c>
    </row>
    <row collapsed="false" customFormat="false" customHeight="false" hidden="false" ht="12.1" outlineLevel="0" r="39">
      <c r="A39" s="21" t="n">
        <v>44195.023032407</v>
      </c>
      <c r="B39" s="22" t="s">
        <v>313</v>
      </c>
      <c r="C39" s="22" t="s">
        <v>314</v>
      </c>
      <c r="D39" s="22" t="s">
        <v>313</v>
      </c>
      <c r="E39" s="22" t="s">
        <v>313</v>
      </c>
      <c r="F39" s="22" t="s">
        <v>36</v>
      </c>
      <c r="G39" s="23" t="n">
        <v>1</v>
      </c>
      <c r="H39" s="24" t="n">
        <v>1</v>
      </c>
      <c r="I39" s="24" t="n">
        <v>123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  <c r="P39" s="22" t="s">
        <v>295</v>
      </c>
    </row>
    <row collapsed="false" customFormat="false" customHeight="false" hidden="false" ht="12.1" outlineLevel="0" r="40">
      <c r="A40" s="21" t="n">
        <v>44195.787696759</v>
      </c>
      <c r="B40" s="22" t="s">
        <v>294</v>
      </c>
      <c r="C40" s="22" t="s">
        <v>111</v>
      </c>
      <c r="D40" s="22" t="s">
        <v>294</v>
      </c>
      <c r="E40" s="22" t="s">
        <v>294</v>
      </c>
      <c r="F40" s="22" t="s">
        <v>36</v>
      </c>
      <c r="G40" s="23" t="n">
        <v>1</v>
      </c>
      <c r="H40" s="24" t="n">
        <v>1</v>
      </c>
      <c r="I40" s="24" t="n">
        <v>50000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  <c r="P40" s="22" t="s">
        <v>298</v>
      </c>
    </row>
    <row collapsed="false" customFormat="false" customHeight="false" hidden="false" ht="12.1" outlineLevel="0" r="41">
      <c r="A41" s="21" t="n">
        <v>44196.055856481</v>
      </c>
      <c r="B41" s="22" t="s">
        <v>313</v>
      </c>
      <c r="C41" s="22" t="s">
        <v>315</v>
      </c>
      <c r="D41" s="22" t="s">
        <v>313</v>
      </c>
      <c r="E41" s="22" t="s">
        <v>313</v>
      </c>
      <c r="F41" s="22" t="s">
        <v>20</v>
      </c>
      <c r="G41" s="23" t="n">
        <v>1</v>
      </c>
      <c r="H41" s="24" t="n">
        <v>1</v>
      </c>
      <c r="I41" s="24" t="n">
        <v>0.82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4"/>
      <c r="O41" s="22"/>
      <c r="P41" s="22" t="s">
        <v>298</v>
      </c>
    </row>
    <row collapsed="false" customFormat="false" customHeight="false" hidden="false" ht="12.1" outlineLevel="0" r="42">
      <c r="A42" s="25" t="n">
        <v>44200.12212963</v>
      </c>
      <c r="B42" s="26" t="s">
        <v>311</v>
      </c>
      <c r="C42" s="26" t="s">
        <v>316</v>
      </c>
      <c r="D42" s="26" t="s">
        <v>311</v>
      </c>
      <c r="E42" s="26" t="s">
        <v>311</v>
      </c>
      <c r="F42" s="26" t="s">
        <v>36</v>
      </c>
      <c r="G42" s="27" t="n">
        <v>1</v>
      </c>
      <c r="H42" s="28" t="n">
        <v>-1</v>
      </c>
      <c r="I42" s="28" t="n">
        <v>-13</v>
      </c>
      <c r="J42" s="28" t="n">
        <v>0</v>
      </c>
      <c r="K42" s="28" t="n">
        <v>0</v>
      </c>
      <c r="L42" s="28" t="n">
        <v>0</v>
      </c>
      <c r="M42" s="28"/>
      <c r="N42" s="6" t="s">
        <f>=I42+J42+K42+L42</f>
      </c>
      <c r="O42" s="26"/>
      <c r="P42" s="26" t="s">
        <v>295</v>
      </c>
    </row>
    <row collapsed="false" customFormat="false" customHeight="false" hidden="false" ht="12.1" outlineLevel="0" r="43">
      <c r="A43" s="21" t="n">
        <v>44200.12212963</v>
      </c>
      <c r="B43" s="22" t="s">
        <v>313</v>
      </c>
      <c r="C43" s="22" t="s">
        <v>317</v>
      </c>
      <c r="D43" s="22" t="s">
        <v>313</v>
      </c>
      <c r="E43" s="22" t="s">
        <v>313</v>
      </c>
      <c r="F43" s="22" t="s">
        <v>36</v>
      </c>
      <c r="G43" s="23" t="n">
        <v>1</v>
      </c>
      <c r="H43" s="24" t="n">
        <v>1</v>
      </c>
      <c r="I43" s="24" t="n">
        <v>101.6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  <c r="P43" s="22" t="s">
        <v>295</v>
      </c>
    </row>
    <row collapsed="false" customFormat="false" customHeight="false" hidden="false" ht="12.1" outlineLevel="0" r="44">
      <c r="A44" s="21" t="n">
        <v>44218.852534722</v>
      </c>
      <c r="B44" s="22" t="s">
        <v>313</v>
      </c>
      <c r="C44" s="22" t="s">
        <v>318</v>
      </c>
      <c r="D44" s="22" t="s">
        <v>313</v>
      </c>
      <c r="E44" s="22" t="s">
        <v>313</v>
      </c>
      <c r="F44" s="22" t="s">
        <v>20</v>
      </c>
      <c r="G44" s="23" t="n">
        <v>1</v>
      </c>
      <c r="H44" s="24" t="n">
        <v>1</v>
      </c>
      <c r="I44" s="24" t="n">
        <v>0.03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4"/>
      <c r="O44" s="22"/>
      <c r="P44" s="22" t="s">
        <v>298</v>
      </c>
    </row>
    <row collapsed="false" customFormat="false" customHeight="false" hidden="false" ht="12.1" outlineLevel="0" r="45">
      <c r="A45" s="21" t="n">
        <v>44218.871342593</v>
      </c>
      <c r="B45" s="22" t="s">
        <v>313</v>
      </c>
      <c r="C45" s="22" t="s">
        <v>318</v>
      </c>
      <c r="D45" s="22" t="s">
        <v>313</v>
      </c>
      <c r="E45" s="22" t="s">
        <v>313</v>
      </c>
      <c r="F45" s="22" t="s">
        <v>20</v>
      </c>
      <c r="G45" s="23" t="n">
        <v>1</v>
      </c>
      <c r="H45" s="24" t="n">
        <v>1</v>
      </c>
      <c r="I45" s="24" t="n">
        <v>1.16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4"/>
      <c r="O45" s="22"/>
      <c r="P45" s="22" t="s">
        <v>298</v>
      </c>
    </row>
    <row collapsed="false" customFormat="false" customHeight="false" hidden="false" ht="12.1" outlineLevel="0" r="46">
      <c r="A46" s="25" t="n">
        <v>44221.198217593</v>
      </c>
      <c r="B46" s="26" t="s">
        <v>311</v>
      </c>
      <c r="C46" s="26" t="s">
        <v>319</v>
      </c>
      <c r="D46" s="26" t="s">
        <v>311</v>
      </c>
      <c r="E46" s="26" t="s">
        <v>311</v>
      </c>
      <c r="F46" s="26" t="s">
        <v>36</v>
      </c>
      <c r="G46" s="27" t="n">
        <v>1</v>
      </c>
      <c r="H46" s="28" t="n">
        <v>-1</v>
      </c>
      <c r="I46" s="28" t="n">
        <v>-8</v>
      </c>
      <c r="J46" s="28" t="n">
        <v>0</v>
      </c>
      <c r="K46" s="28" t="n">
        <v>0</v>
      </c>
      <c r="L46" s="28" t="n">
        <v>0</v>
      </c>
      <c r="M46" s="28"/>
      <c r="N46" s="6" t="s">
        <f>=I46+J46+K46+L46</f>
      </c>
      <c r="O46" s="26"/>
      <c r="P46" s="26" t="s">
        <v>295</v>
      </c>
    </row>
    <row collapsed="false" customFormat="false" customHeight="false" hidden="false" ht="12.1" outlineLevel="0" r="47">
      <c r="A47" s="21" t="n">
        <v>44221.198217593</v>
      </c>
      <c r="B47" s="22" t="s">
        <v>313</v>
      </c>
      <c r="C47" s="22" t="s">
        <v>320</v>
      </c>
      <c r="D47" s="22" t="s">
        <v>313</v>
      </c>
      <c r="E47" s="22" t="s">
        <v>313</v>
      </c>
      <c r="F47" s="22" t="s">
        <v>36</v>
      </c>
      <c r="G47" s="23" t="n">
        <v>1</v>
      </c>
      <c r="H47" s="24" t="n">
        <v>1</v>
      </c>
      <c r="I47" s="24" t="n">
        <v>65.5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2"/>
      <c r="P47" s="22" t="s">
        <v>295</v>
      </c>
    </row>
    <row collapsed="false" customFormat="false" customHeight="false" hidden="false" ht="12.1" outlineLevel="0" r="48">
      <c r="A48" s="25" t="n">
        <v>44224.501319444</v>
      </c>
      <c r="B48" s="26" t="s">
        <v>311</v>
      </c>
      <c r="C48" s="26" t="s">
        <v>321</v>
      </c>
      <c r="D48" s="26" t="s">
        <v>311</v>
      </c>
      <c r="E48" s="26" t="s">
        <v>311</v>
      </c>
      <c r="F48" s="26" t="s">
        <v>36</v>
      </c>
      <c r="G48" s="27" t="n">
        <v>1</v>
      </c>
      <c r="H48" s="28" t="n">
        <v>-1</v>
      </c>
      <c r="I48" s="28" t="n">
        <v>-9</v>
      </c>
      <c r="J48" s="28" t="n">
        <v>0</v>
      </c>
      <c r="K48" s="28" t="n">
        <v>0</v>
      </c>
      <c r="L48" s="28" t="n">
        <v>0</v>
      </c>
      <c r="M48" s="28"/>
      <c r="N48" s="6" t="s">
        <f>=I48+J48+K48+L48</f>
      </c>
      <c r="O48" s="26"/>
      <c r="P48" s="26" t="s">
        <v>295</v>
      </c>
    </row>
    <row collapsed="false" customFormat="false" customHeight="false" hidden="false" ht="12.1" outlineLevel="0" r="49">
      <c r="A49" s="21" t="n">
        <v>44224.501319444</v>
      </c>
      <c r="B49" s="22" t="s">
        <v>313</v>
      </c>
      <c r="C49" s="22" t="s">
        <v>322</v>
      </c>
      <c r="D49" s="22" t="s">
        <v>313</v>
      </c>
      <c r="E49" s="22" t="s">
        <v>313</v>
      </c>
      <c r="F49" s="22" t="s">
        <v>36</v>
      </c>
      <c r="G49" s="23" t="n">
        <v>1</v>
      </c>
      <c r="H49" s="24" t="n">
        <v>1</v>
      </c>
      <c r="I49" s="24" t="n">
        <v>71.73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2"/>
      <c r="P49" s="22" t="s">
        <v>295</v>
      </c>
    </row>
    <row collapsed="false" customFormat="false" customHeight="false" hidden="false" ht="12.1" outlineLevel="0" r="50">
      <c r="A50" s="21" t="n">
        <v>44252.659027778</v>
      </c>
      <c r="B50" s="22" t="s">
        <v>313</v>
      </c>
      <c r="C50" s="22" t="s">
        <v>323</v>
      </c>
      <c r="D50" s="22" t="s">
        <v>313</v>
      </c>
      <c r="E50" s="22" t="s">
        <v>313</v>
      </c>
      <c r="F50" s="22" t="s">
        <v>20</v>
      </c>
      <c r="G50" s="23" t="n">
        <v>1</v>
      </c>
      <c r="H50" s="24" t="n">
        <v>1</v>
      </c>
      <c r="I50" s="24" t="n">
        <v>0.29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4"/>
      <c r="O50" s="22"/>
      <c r="P50" s="22" t="s">
        <v>298</v>
      </c>
    </row>
    <row collapsed="false" customFormat="false" customHeight="false" hidden="false" ht="12.1" outlineLevel="0" r="51">
      <c r="A51" s="21" t="n">
        <v>44260.802002315</v>
      </c>
      <c r="B51" s="22" t="s">
        <v>313</v>
      </c>
      <c r="C51" s="22" t="s">
        <v>324</v>
      </c>
      <c r="D51" s="22" t="s">
        <v>313</v>
      </c>
      <c r="E51" s="22" t="s">
        <v>313</v>
      </c>
      <c r="F51" s="22" t="s">
        <v>20</v>
      </c>
      <c r="G51" s="23" t="n">
        <v>1</v>
      </c>
      <c r="H51" s="24" t="n">
        <v>1</v>
      </c>
      <c r="I51" s="24" t="n">
        <v>0.24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4"/>
      <c r="O51" s="22"/>
      <c r="P51" s="22" t="s">
        <v>298</v>
      </c>
    </row>
    <row collapsed="false" customFormat="false" customHeight="false" hidden="false" ht="12.1" outlineLevel="0" r="52">
      <c r="A52" s="21" t="n">
        <v>44292.740243056</v>
      </c>
      <c r="B52" s="22" t="s">
        <v>313</v>
      </c>
      <c r="C52" s="22" t="s">
        <v>325</v>
      </c>
      <c r="D52" s="22" t="s">
        <v>313</v>
      </c>
      <c r="E52" s="22" t="s">
        <v>313</v>
      </c>
      <c r="F52" s="22" t="s">
        <v>20</v>
      </c>
      <c r="G52" s="23" t="n">
        <v>1</v>
      </c>
      <c r="H52" s="24" t="n">
        <v>1</v>
      </c>
      <c r="I52" s="24" t="n">
        <v>0.72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4"/>
      <c r="O52" s="22"/>
      <c r="P52" s="22" t="s">
        <v>298</v>
      </c>
    </row>
    <row collapsed="false" customFormat="false" customHeight="false" hidden="false" ht="12.1" outlineLevel="0" r="53">
      <c r="A53" s="21" t="n">
        <v>44293.076875</v>
      </c>
      <c r="B53" s="22" t="s">
        <v>313</v>
      </c>
      <c r="C53" s="22" t="s">
        <v>326</v>
      </c>
      <c r="D53" s="22" t="s">
        <v>313</v>
      </c>
      <c r="E53" s="22" t="s">
        <v>313</v>
      </c>
      <c r="F53" s="22" t="s">
        <v>20</v>
      </c>
      <c r="G53" s="23" t="n">
        <v>1</v>
      </c>
      <c r="H53" s="24" t="n">
        <v>1</v>
      </c>
      <c r="I53" s="24" t="n">
        <v>0.46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4"/>
      <c r="O53" s="22"/>
      <c r="P53" s="22" t="s">
        <v>298</v>
      </c>
    </row>
    <row collapsed="false" customFormat="false" customHeight="false" hidden="false" ht="12.1" outlineLevel="0" r="54">
      <c r="A54" s="21" t="n">
        <v>44309.013703704</v>
      </c>
      <c r="B54" s="22" t="s">
        <v>313</v>
      </c>
      <c r="C54" s="22" t="s">
        <v>318</v>
      </c>
      <c r="D54" s="22" t="s">
        <v>313</v>
      </c>
      <c r="E54" s="22" t="s">
        <v>313</v>
      </c>
      <c r="F54" s="22" t="s">
        <v>20</v>
      </c>
      <c r="G54" s="23" t="n">
        <v>1</v>
      </c>
      <c r="H54" s="24" t="n">
        <v>1</v>
      </c>
      <c r="I54" s="24" t="n">
        <v>0.04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4"/>
      <c r="O54" s="22"/>
      <c r="P54" s="22" t="s">
        <v>298</v>
      </c>
    </row>
    <row collapsed="false" customFormat="false" customHeight="false" hidden="false" ht="12.1" outlineLevel="0" r="55">
      <c r="A55" s="21" t="n">
        <v>44309.041701389</v>
      </c>
      <c r="B55" s="22" t="s">
        <v>313</v>
      </c>
      <c r="C55" s="22" t="s">
        <v>318</v>
      </c>
      <c r="D55" s="22" t="s">
        <v>313</v>
      </c>
      <c r="E55" s="22" t="s">
        <v>313</v>
      </c>
      <c r="F55" s="22" t="s">
        <v>20</v>
      </c>
      <c r="G55" s="23" t="n">
        <v>1</v>
      </c>
      <c r="H55" s="24" t="n">
        <v>1</v>
      </c>
      <c r="I55" s="24" t="n">
        <v>1.14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4"/>
      <c r="O55" s="22"/>
      <c r="P55" s="22" t="s">
        <v>298</v>
      </c>
    </row>
    <row collapsed="false" customFormat="false" customHeight="false" hidden="false" ht="12.1" outlineLevel="0" r="56">
      <c r="A56" s="21" t="n">
        <v>44336.533645833</v>
      </c>
      <c r="B56" s="22" t="s">
        <v>313</v>
      </c>
      <c r="C56" s="22" t="s">
        <v>323</v>
      </c>
      <c r="D56" s="22" t="s">
        <v>313</v>
      </c>
      <c r="E56" s="22" t="s">
        <v>313</v>
      </c>
      <c r="F56" s="22" t="s">
        <v>20</v>
      </c>
      <c r="G56" s="23" t="n">
        <v>1</v>
      </c>
      <c r="H56" s="24" t="n">
        <v>1</v>
      </c>
      <c r="I56" s="24" t="n">
        <v>0.31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4"/>
      <c r="O56" s="22"/>
      <c r="P56" s="22" t="s">
        <v>298</v>
      </c>
    </row>
    <row collapsed="false" customFormat="false" customHeight="false" hidden="false" ht="12.1" outlineLevel="0" r="57">
      <c r="A57" s="25" t="n">
        <v>44344.125451389</v>
      </c>
      <c r="B57" s="26" t="s">
        <v>311</v>
      </c>
      <c r="C57" s="26" t="s">
        <v>327</v>
      </c>
      <c r="D57" s="26" t="s">
        <v>311</v>
      </c>
      <c r="E57" s="26" t="s">
        <v>311</v>
      </c>
      <c r="F57" s="26" t="s">
        <v>36</v>
      </c>
      <c r="G57" s="27" t="n">
        <v>1</v>
      </c>
      <c r="H57" s="28" t="n">
        <v>-1</v>
      </c>
      <c r="I57" s="28" t="n">
        <v>-24</v>
      </c>
      <c r="J57" s="28" t="n">
        <v>0</v>
      </c>
      <c r="K57" s="28" t="n">
        <v>0</v>
      </c>
      <c r="L57" s="28" t="n">
        <v>0</v>
      </c>
      <c r="M57" s="28"/>
      <c r="N57" s="6" t="s">
        <f>=I57+J57+K57+L57</f>
      </c>
      <c r="O57" s="26"/>
      <c r="P57" s="26" t="s">
        <v>295</v>
      </c>
    </row>
    <row collapsed="false" customFormat="false" customHeight="false" hidden="false" ht="12.1" outlineLevel="0" r="58">
      <c r="A58" s="21" t="n">
        <v>44344.125451389</v>
      </c>
      <c r="B58" s="22" t="s">
        <v>313</v>
      </c>
      <c r="C58" s="22" t="s">
        <v>328</v>
      </c>
      <c r="D58" s="22" t="s">
        <v>313</v>
      </c>
      <c r="E58" s="22" t="s">
        <v>313</v>
      </c>
      <c r="F58" s="22" t="s">
        <v>36</v>
      </c>
      <c r="G58" s="23" t="n">
        <v>1</v>
      </c>
      <c r="H58" s="24" t="n">
        <v>1</v>
      </c>
      <c r="I58" s="24" t="n">
        <v>187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  <c r="P58" s="22" t="s">
        <v>295</v>
      </c>
    </row>
    <row collapsed="false" customFormat="false" customHeight="false" hidden="false" ht="12.1" outlineLevel="0" r="59">
      <c r="A59" s="20" t="n">
        <v>44351.9909375</v>
      </c>
      <c r="B59" s="16" t="s">
        <v>97</v>
      </c>
      <c r="C59" s="16" t="s">
        <v>98</v>
      </c>
      <c r="D59" s="16" t="s">
        <v>257</v>
      </c>
      <c r="E59" s="16" t="s">
        <v>18</v>
      </c>
      <c r="F59" s="16" t="s">
        <v>20</v>
      </c>
      <c r="G59" s="7" t="n">
        <v>1</v>
      </c>
      <c r="H59" s="6" t="n">
        <v>31.39</v>
      </c>
      <c r="I59" s="6" t="n">
        <v>-31.39</v>
      </c>
      <c r="J59" s="6" t="n">
        <v>0</v>
      </c>
      <c r="K59" s="6" t="n">
        <v>-0.09</v>
      </c>
      <c r="L59" s="6" t="n">
        <v>0</v>
      </c>
      <c r="M59" s="6" t="s">
        <f>=I59+J59+K59+L59</f>
      </c>
      <c r="N59" s="6"/>
      <c r="O59" s="16"/>
      <c r="P59" s="16" t="s">
        <v>295</v>
      </c>
    </row>
    <row collapsed="false" customFormat="false" customHeight="false" hidden="false" ht="12.1" outlineLevel="0" r="60">
      <c r="A60" s="21" t="n">
        <v>44355.063842593</v>
      </c>
      <c r="B60" s="22" t="s">
        <v>313</v>
      </c>
      <c r="C60" s="22" t="s">
        <v>324</v>
      </c>
      <c r="D60" s="22" t="s">
        <v>313</v>
      </c>
      <c r="E60" s="22" t="s">
        <v>313</v>
      </c>
      <c r="F60" s="22" t="s">
        <v>20</v>
      </c>
      <c r="G60" s="23" t="n">
        <v>1</v>
      </c>
      <c r="H60" s="24" t="n">
        <v>1</v>
      </c>
      <c r="I60" s="24" t="n">
        <v>0.24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4"/>
      <c r="O60" s="22"/>
      <c r="P60" s="22" t="s">
        <v>298</v>
      </c>
    </row>
    <row collapsed="false" customFormat="false" customHeight="false" hidden="false" ht="12.1" outlineLevel="0" r="61">
      <c r="A61" s="20" t="n">
        <v>44363.747731481</v>
      </c>
      <c r="B61" s="16" t="s">
        <v>34</v>
      </c>
      <c r="C61" s="16" t="s">
        <v>308</v>
      </c>
      <c r="D61" s="16" t="s">
        <v>257</v>
      </c>
      <c r="E61" s="16" t="s">
        <v>18</v>
      </c>
      <c r="F61" s="16" t="s">
        <v>36</v>
      </c>
      <c r="G61" s="7" t="n">
        <v>3</v>
      </c>
      <c r="H61" s="6" t="n">
        <v>5466.6</v>
      </c>
      <c r="I61" s="6" t="n">
        <v>-16399.8</v>
      </c>
      <c r="J61" s="6" t="n">
        <v>0</v>
      </c>
      <c r="K61" s="6" t="n">
        <v>-49.2</v>
      </c>
      <c r="L61" s="6" t="n">
        <v>0</v>
      </c>
      <c r="M61" s="6"/>
      <c r="N61" s="6" t="s">
        <f>=I61+J61+K61+L61</f>
      </c>
      <c r="O61" s="16"/>
      <c r="P61" s="16" t="s">
        <v>298</v>
      </c>
    </row>
    <row collapsed="false" customFormat="false" customHeight="false" hidden="false" ht="12.1" outlineLevel="0" r="62">
      <c r="A62" s="20" t="n">
        <v>44363.75068287</v>
      </c>
      <c r="B62" s="16" t="s">
        <v>49</v>
      </c>
      <c r="C62" s="16" t="s">
        <v>296</v>
      </c>
      <c r="D62" s="16" t="s">
        <v>257</v>
      </c>
      <c r="E62" s="16" t="s">
        <v>18</v>
      </c>
      <c r="F62" s="16" t="s">
        <v>36</v>
      </c>
      <c r="G62" s="7" t="n">
        <v>20</v>
      </c>
      <c r="H62" s="6" t="n">
        <v>312.97</v>
      </c>
      <c r="I62" s="6" t="n">
        <v>-6259.4</v>
      </c>
      <c r="J62" s="6" t="n">
        <v>0</v>
      </c>
      <c r="K62" s="6" t="n">
        <v>-18.78</v>
      </c>
      <c r="L62" s="6" t="n">
        <v>0</v>
      </c>
      <c r="M62" s="6"/>
      <c r="N62" s="6" t="s">
        <f>=I62+J62+K62+L62</f>
      </c>
      <c r="O62" s="16"/>
      <c r="P62" s="16" t="s">
        <v>298</v>
      </c>
    </row>
    <row collapsed="false" customFormat="false" customHeight="false" hidden="false" ht="12.1" outlineLevel="0" r="63">
      <c r="A63" s="25" t="n">
        <v>44365.112407407</v>
      </c>
      <c r="B63" s="26" t="s">
        <v>311</v>
      </c>
      <c r="C63" s="26" t="s">
        <v>312</v>
      </c>
      <c r="D63" s="26" t="s">
        <v>311</v>
      </c>
      <c r="E63" s="26" t="s">
        <v>311</v>
      </c>
      <c r="F63" s="26" t="s">
        <v>36</v>
      </c>
      <c r="G63" s="27" t="n">
        <v>1</v>
      </c>
      <c r="H63" s="28" t="n">
        <v>-1</v>
      </c>
      <c r="I63" s="28" t="n">
        <v>-8</v>
      </c>
      <c r="J63" s="28" t="n">
        <v>0</v>
      </c>
      <c r="K63" s="28" t="n">
        <v>0</v>
      </c>
      <c r="L63" s="28" t="n">
        <v>0</v>
      </c>
      <c r="M63" s="28"/>
      <c r="N63" s="6" t="s">
        <f>=I63+J63+K63+L63</f>
      </c>
      <c r="O63" s="26"/>
      <c r="P63" s="26" t="s">
        <v>295</v>
      </c>
    </row>
    <row collapsed="false" customFormat="false" customHeight="false" hidden="false" ht="12.1" outlineLevel="0" r="64">
      <c r="A64" s="21" t="n">
        <v>44365.112407407</v>
      </c>
      <c r="B64" s="22" t="s">
        <v>313</v>
      </c>
      <c r="C64" s="22" t="s">
        <v>314</v>
      </c>
      <c r="D64" s="22" t="s">
        <v>313</v>
      </c>
      <c r="E64" s="22" t="s">
        <v>313</v>
      </c>
      <c r="F64" s="22" t="s">
        <v>36</v>
      </c>
      <c r="G64" s="23" t="n">
        <v>1</v>
      </c>
      <c r="H64" s="24" t="n">
        <v>1</v>
      </c>
      <c r="I64" s="24" t="n">
        <v>63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  <c r="P64" s="22" t="s">
        <v>295</v>
      </c>
    </row>
    <row collapsed="false" customFormat="false" customHeight="false" hidden="false" ht="12.1" outlineLevel="0" r="65">
      <c r="A65" s="21" t="n">
        <v>44377.362962963</v>
      </c>
      <c r="B65" s="22" t="s">
        <v>313</v>
      </c>
      <c r="C65" s="22" t="s">
        <v>329</v>
      </c>
      <c r="D65" s="22" t="s">
        <v>313</v>
      </c>
      <c r="E65" s="22" t="s">
        <v>313</v>
      </c>
      <c r="F65" s="22" t="s">
        <v>20</v>
      </c>
      <c r="G65" s="23" t="n">
        <v>1</v>
      </c>
      <c r="H65" s="24" t="n">
        <v>1</v>
      </c>
      <c r="I65" s="24" t="n">
        <v>5.12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4"/>
      <c r="O65" s="22"/>
      <c r="P65" s="22" t="s">
        <v>298</v>
      </c>
    </row>
    <row collapsed="false" customFormat="false" customHeight="false" hidden="false" ht="12.1" outlineLevel="0" r="66">
      <c r="A66" s="21" t="n">
        <v>44377.408541667</v>
      </c>
      <c r="B66" s="22" t="s">
        <v>313</v>
      </c>
      <c r="C66" s="22" t="s">
        <v>326</v>
      </c>
      <c r="D66" s="22" t="s">
        <v>313</v>
      </c>
      <c r="E66" s="22" t="s">
        <v>313</v>
      </c>
      <c r="F66" s="22" t="s">
        <v>20</v>
      </c>
      <c r="G66" s="23" t="n">
        <v>1</v>
      </c>
      <c r="H66" s="24" t="n">
        <v>1</v>
      </c>
      <c r="I66" s="24" t="n">
        <v>0.61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4"/>
      <c r="O66" s="22"/>
      <c r="P66" s="22" t="s">
        <v>298</v>
      </c>
    </row>
    <row collapsed="false" customFormat="false" customHeight="false" hidden="false" ht="12.1" outlineLevel="0" r="67">
      <c r="A67" s="25" t="n">
        <v>44378.769641204</v>
      </c>
      <c r="B67" s="26" t="s">
        <v>311</v>
      </c>
      <c r="C67" s="26" t="s">
        <v>321</v>
      </c>
      <c r="D67" s="26" t="s">
        <v>311</v>
      </c>
      <c r="E67" s="26" t="s">
        <v>311</v>
      </c>
      <c r="F67" s="26" t="s">
        <v>36</v>
      </c>
      <c r="G67" s="27" t="n">
        <v>1</v>
      </c>
      <c r="H67" s="28" t="n">
        <v>-1</v>
      </c>
      <c r="I67" s="28" t="n">
        <v>-4</v>
      </c>
      <c r="J67" s="28" t="n">
        <v>0</v>
      </c>
      <c r="K67" s="28" t="n">
        <v>0</v>
      </c>
      <c r="L67" s="28" t="n">
        <v>0</v>
      </c>
      <c r="M67" s="28"/>
      <c r="N67" s="6" t="s">
        <f>=I67+J67+K67+L67</f>
      </c>
      <c r="O67" s="26"/>
      <c r="P67" s="26" t="s">
        <v>295</v>
      </c>
    </row>
    <row collapsed="false" customFormat="false" customHeight="false" hidden="false" ht="12.1" outlineLevel="0" r="68">
      <c r="A68" s="21" t="n">
        <v>44378.769641204</v>
      </c>
      <c r="B68" s="22" t="s">
        <v>313</v>
      </c>
      <c r="C68" s="22" t="s">
        <v>322</v>
      </c>
      <c r="D68" s="22" t="s">
        <v>313</v>
      </c>
      <c r="E68" s="22" t="s">
        <v>313</v>
      </c>
      <c r="F68" s="22" t="s">
        <v>36</v>
      </c>
      <c r="G68" s="23" t="n">
        <v>1</v>
      </c>
      <c r="H68" s="24" t="n">
        <v>1</v>
      </c>
      <c r="I68" s="24" t="n">
        <v>28.35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  <c r="P68" s="22" t="s">
        <v>295</v>
      </c>
    </row>
    <row collapsed="false" customFormat="false" customHeight="false" hidden="false" ht="12.1" outlineLevel="0" r="69">
      <c r="A69" s="25" t="n">
        <v>44379.036979167</v>
      </c>
      <c r="B69" s="26" t="s">
        <v>311</v>
      </c>
      <c r="C69" s="26" t="s">
        <v>321</v>
      </c>
      <c r="D69" s="26" t="s">
        <v>311</v>
      </c>
      <c r="E69" s="26" t="s">
        <v>311</v>
      </c>
      <c r="F69" s="26" t="s">
        <v>36</v>
      </c>
      <c r="G69" s="27" t="n">
        <v>1</v>
      </c>
      <c r="H69" s="28" t="n">
        <v>-1</v>
      </c>
      <c r="I69" s="28" t="n">
        <v>-7</v>
      </c>
      <c r="J69" s="28" t="n">
        <v>0</v>
      </c>
      <c r="K69" s="28" t="n">
        <v>0</v>
      </c>
      <c r="L69" s="28" t="n">
        <v>0</v>
      </c>
      <c r="M69" s="28"/>
      <c r="N69" s="6" t="s">
        <f>=I69+J69+K69+L69</f>
      </c>
      <c r="O69" s="26"/>
      <c r="P69" s="26" t="s">
        <v>295</v>
      </c>
    </row>
    <row collapsed="false" customFormat="false" customHeight="false" hidden="false" ht="12.1" outlineLevel="0" r="70">
      <c r="A70" s="21" t="n">
        <v>44379.036979167</v>
      </c>
      <c r="B70" s="22" t="s">
        <v>313</v>
      </c>
      <c r="C70" s="22" t="s">
        <v>322</v>
      </c>
      <c r="D70" s="22" t="s">
        <v>313</v>
      </c>
      <c r="E70" s="22" t="s">
        <v>313</v>
      </c>
      <c r="F70" s="22" t="s">
        <v>36</v>
      </c>
      <c r="G70" s="23" t="n">
        <v>1</v>
      </c>
      <c r="H70" s="24" t="n">
        <v>1</v>
      </c>
      <c r="I70" s="24" t="n">
        <v>53.85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2"/>
      <c r="P70" s="22" t="s">
        <v>295</v>
      </c>
    </row>
    <row collapsed="false" customFormat="false" customHeight="false" hidden="false" ht="12.1" outlineLevel="0" r="71">
      <c r="A71" s="25" t="n">
        <v>44393.039872685</v>
      </c>
      <c r="B71" s="26" t="s">
        <v>311</v>
      </c>
      <c r="C71" s="26" t="s">
        <v>312</v>
      </c>
      <c r="D71" s="26" t="s">
        <v>311</v>
      </c>
      <c r="E71" s="26" t="s">
        <v>311</v>
      </c>
      <c r="F71" s="26" t="s">
        <v>36</v>
      </c>
      <c r="G71" s="27" t="n">
        <v>1</v>
      </c>
      <c r="H71" s="28" t="n">
        <v>-1</v>
      </c>
      <c r="I71" s="28" t="n">
        <v>-14</v>
      </c>
      <c r="J71" s="28" t="n">
        <v>0</v>
      </c>
      <c r="K71" s="28" t="n">
        <v>0</v>
      </c>
      <c r="L71" s="28" t="n">
        <v>0</v>
      </c>
      <c r="M71" s="28"/>
      <c r="N71" s="6" t="s">
        <f>=I71+J71+K71+L71</f>
      </c>
      <c r="O71" s="26"/>
      <c r="P71" s="26" t="s">
        <v>295</v>
      </c>
    </row>
    <row collapsed="false" customFormat="false" customHeight="false" hidden="false" ht="12.1" outlineLevel="0" r="72">
      <c r="A72" s="21" t="n">
        <v>44393.039872685</v>
      </c>
      <c r="B72" s="22" t="s">
        <v>313</v>
      </c>
      <c r="C72" s="22" t="s">
        <v>314</v>
      </c>
      <c r="D72" s="22" t="s">
        <v>313</v>
      </c>
      <c r="E72" s="22" t="s">
        <v>313</v>
      </c>
      <c r="F72" s="22" t="s">
        <v>36</v>
      </c>
      <c r="G72" s="23" t="n">
        <v>1</v>
      </c>
      <c r="H72" s="24" t="n">
        <v>1</v>
      </c>
      <c r="I72" s="24" t="n">
        <v>105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  <c r="P72" s="22" t="s">
        <v>295</v>
      </c>
    </row>
    <row collapsed="false" customFormat="false" customHeight="false" hidden="false" ht="12.1" outlineLevel="0" r="73">
      <c r="A73" s="25" t="n">
        <v>44398.431678241</v>
      </c>
      <c r="B73" s="26" t="s">
        <v>311</v>
      </c>
      <c r="C73" s="26" t="s">
        <v>316</v>
      </c>
      <c r="D73" s="26" t="s">
        <v>311</v>
      </c>
      <c r="E73" s="26" t="s">
        <v>311</v>
      </c>
      <c r="F73" s="26" t="s">
        <v>36</v>
      </c>
      <c r="G73" s="27" t="n">
        <v>1</v>
      </c>
      <c r="H73" s="28" t="n">
        <v>-1</v>
      </c>
      <c r="I73" s="28" t="n">
        <v>-16</v>
      </c>
      <c r="J73" s="28" t="n">
        <v>0</v>
      </c>
      <c r="K73" s="28" t="n">
        <v>0</v>
      </c>
      <c r="L73" s="28" t="n">
        <v>0</v>
      </c>
      <c r="M73" s="28"/>
      <c r="N73" s="6" t="s">
        <f>=I73+J73+K73+L73</f>
      </c>
      <c r="O73" s="26"/>
      <c r="P73" s="26" t="s">
        <v>295</v>
      </c>
    </row>
    <row collapsed="false" customFormat="false" customHeight="false" hidden="false" ht="12.1" outlineLevel="0" r="74">
      <c r="A74" s="21" t="n">
        <v>44398.431678241</v>
      </c>
      <c r="B74" s="22" t="s">
        <v>313</v>
      </c>
      <c r="C74" s="22" t="s">
        <v>317</v>
      </c>
      <c r="D74" s="22" t="s">
        <v>313</v>
      </c>
      <c r="E74" s="22" t="s">
        <v>313</v>
      </c>
      <c r="F74" s="22" t="s">
        <v>36</v>
      </c>
      <c r="G74" s="23" t="n">
        <v>1</v>
      </c>
      <c r="H74" s="24" t="n">
        <v>1</v>
      </c>
      <c r="I74" s="24" t="n">
        <v>121.4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2"/>
      <c r="P74" s="22" t="s">
        <v>295</v>
      </c>
    </row>
    <row collapsed="false" customFormat="false" customHeight="false" hidden="false" ht="12.1" outlineLevel="0" r="75">
      <c r="A75" s="25" t="n">
        <v>44399.630300926</v>
      </c>
      <c r="B75" s="26" t="s">
        <v>311</v>
      </c>
      <c r="C75" s="26" t="s">
        <v>330</v>
      </c>
      <c r="D75" s="26" t="s">
        <v>311</v>
      </c>
      <c r="E75" s="26" t="s">
        <v>311</v>
      </c>
      <c r="F75" s="26" t="s">
        <v>36</v>
      </c>
      <c r="G75" s="27" t="n">
        <v>1</v>
      </c>
      <c r="H75" s="28" t="n">
        <v>-1</v>
      </c>
      <c r="I75" s="28" t="n">
        <v>-32</v>
      </c>
      <c r="J75" s="28" t="n">
        <v>0</v>
      </c>
      <c r="K75" s="28" t="n">
        <v>0</v>
      </c>
      <c r="L75" s="28" t="n">
        <v>0</v>
      </c>
      <c r="M75" s="28"/>
      <c r="N75" s="6" t="s">
        <f>=I75+J75+K75+L75</f>
      </c>
      <c r="O75" s="26"/>
      <c r="P75" s="26" t="s">
        <v>295</v>
      </c>
    </row>
    <row collapsed="false" customFormat="false" customHeight="false" hidden="false" ht="12.1" outlineLevel="0" r="76">
      <c r="A76" s="21" t="n">
        <v>44399.630300926</v>
      </c>
      <c r="B76" s="22" t="s">
        <v>313</v>
      </c>
      <c r="C76" s="22" t="s">
        <v>331</v>
      </c>
      <c r="D76" s="22" t="s">
        <v>313</v>
      </c>
      <c r="E76" s="22" t="s">
        <v>313</v>
      </c>
      <c r="F76" s="22" t="s">
        <v>36</v>
      </c>
      <c r="G76" s="23" t="n">
        <v>1</v>
      </c>
      <c r="H76" s="24" t="n">
        <v>1</v>
      </c>
      <c r="I76" s="24" t="n">
        <v>265.1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  <c r="P76" s="22" t="s">
        <v>295</v>
      </c>
    </row>
    <row collapsed="false" customFormat="false" customHeight="false" hidden="false" ht="12.1" outlineLevel="0" r="77">
      <c r="A77" s="21" t="n">
        <v>44406.036979167</v>
      </c>
      <c r="B77" s="22" t="s">
        <v>313</v>
      </c>
      <c r="C77" s="22" t="s">
        <v>318</v>
      </c>
      <c r="D77" s="22" t="s">
        <v>313</v>
      </c>
      <c r="E77" s="22" t="s">
        <v>313</v>
      </c>
      <c r="F77" s="22" t="s">
        <v>20</v>
      </c>
      <c r="G77" s="23" t="n">
        <v>1</v>
      </c>
      <c r="H77" s="24" t="n">
        <v>1</v>
      </c>
      <c r="I77" s="24" t="n">
        <v>1.14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4"/>
      <c r="O77" s="22"/>
      <c r="P77" s="22" t="s">
        <v>298</v>
      </c>
    </row>
    <row collapsed="false" customFormat="false" customHeight="false" hidden="false" ht="12.1" outlineLevel="0" r="78">
      <c r="A78" s="21" t="n">
        <v>44406.701944444</v>
      </c>
      <c r="B78" s="22" t="s">
        <v>313</v>
      </c>
      <c r="C78" s="22" t="s">
        <v>318</v>
      </c>
      <c r="D78" s="22" t="s">
        <v>313</v>
      </c>
      <c r="E78" s="22" t="s">
        <v>313</v>
      </c>
      <c r="F78" s="22" t="s">
        <v>20</v>
      </c>
      <c r="G78" s="23" t="n">
        <v>1</v>
      </c>
      <c r="H78" s="24" t="n">
        <v>1</v>
      </c>
      <c r="I78" s="24" t="n">
        <v>0.05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4"/>
      <c r="O78" s="22"/>
      <c r="P78" s="22" t="s">
        <v>298</v>
      </c>
    </row>
    <row collapsed="false" customFormat="false" customHeight="false" hidden="false" ht="12.1" outlineLevel="0" r="79">
      <c r="A79" s="21" t="n">
        <v>44411.464155093</v>
      </c>
      <c r="B79" s="22" t="s">
        <v>313</v>
      </c>
      <c r="C79" s="22" t="s">
        <v>332</v>
      </c>
      <c r="D79" s="22" t="s">
        <v>313</v>
      </c>
      <c r="E79" s="22" t="s">
        <v>313</v>
      </c>
      <c r="F79" s="22" t="s">
        <v>36</v>
      </c>
      <c r="G79" s="23" t="n">
        <v>1</v>
      </c>
      <c r="H79" s="24" t="n">
        <v>1</v>
      </c>
      <c r="I79" s="24" t="n">
        <v>31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2"/>
      <c r="P79" s="22" t="s">
        <v>298</v>
      </c>
    </row>
    <row collapsed="false" customFormat="false" customHeight="false" hidden="false" ht="12.1" outlineLevel="0" r="80">
      <c r="A80" s="21" t="n">
        <v>44431.118900463</v>
      </c>
      <c r="B80" s="22" t="s">
        <v>313</v>
      </c>
      <c r="C80" s="22" t="s">
        <v>323</v>
      </c>
      <c r="D80" s="22" t="s">
        <v>313</v>
      </c>
      <c r="E80" s="22" t="s">
        <v>313</v>
      </c>
      <c r="F80" s="22" t="s">
        <v>20</v>
      </c>
      <c r="G80" s="23" t="n">
        <v>1</v>
      </c>
      <c r="H80" s="24" t="n">
        <v>1</v>
      </c>
      <c r="I80" s="24" t="n">
        <v>0.4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4"/>
      <c r="O80" s="22"/>
      <c r="P80" s="22" t="s">
        <v>298</v>
      </c>
    </row>
    <row collapsed="false" customFormat="false" customHeight="false" hidden="false" ht="12.1" outlineLevel="0" r="81">
      <c r="A81" s="21" t="n">
        <v>44445.835208333</v>
      </c>
      <c r="B81" s="22" t="s">
        <v>313</v>
      </c>
      <c r="C81" s="22" t="s">
        <v>324</v>
      </c>
      <c r="D81" s="22" t="s">
        <v>313</v>
      </c>
      <c r="E81" s="22" t="s">
        <v>313</v>
      </c>
      <c r="F81" s="22" t="s">
        <v>20</v>
      </c>
      <c r="G81" s="23" t="n">
        <v>1</v>
      </c>
      <c r="H81" s="24" t="n">
        <v>1</v>
      </c>
      <c r="I81" s="24" t="n">
        <v>0.31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4"/>
      <c r="O81" s="22"/>
      <c r="P81" s="22" t="s">
        <v>298</v>
      </c>
    </row>
    <row collapsed="false" customFormat="false" customHeight="false" hidden="false" ht="12.1" outlineLevel="0" r="82">
      <c r="A82" s="21" t="n">
        <v>44455.480185185</v>
      </c>
      <c r="B82" s="22" t="s">
        <v>294</v>
      </c>
      <c r="C82" s="22" t="s">
        <v>111</v>
      </c>
      <c r="D82" s="22" t="s">
        <v>294</v>
      </c>
      <c r="E82" s="22" t="s">
        <v>294</v>
      </c>
      <c r="F82" s="22" t="s">
        <v>36</v>
      </c>
      <c r="G82" s="23" t="n">
        <v>1</v>
      </c>
      <c r="H82" s="24" t="n">
        <v>1</v>
      </c>
      <c r="I82" s="24" t="n">
        <v>15000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  <c r="P82" s="22" t="s">
        <v>295</v>
      </c>
    </row>
    <row collapsed="false" customFormat="false" customHeight="false" hidden="false" ht="12.1" outlineLevel="0" r="83">
      <c r="A83" s="20" t="n">
        <v>44455.480578704</v>
      </c>
      <c r="B83" s="16" t="s">
        <v>76</v>
      </c>
      <c r="C83" s="16" t="s">
        <v>333</v>
      </c>
      <c r="D83" s="16" t="s">
        <v>257</v>
      </c>
      <c r="E83" s="16" t="s">
        <v>18</v>
      </c>
      <c r="F83" s="16" t="s">
        <v>36</v>
      </c>
      <c r="G83" s="7" t="n">
        <v>10</v>
      </c>
      <c r="H83" s="6" t="n">
        <v>341</v>
      </c>
      <c r="I83" s="6" t="n">
        <v>-3410</v>
      </c>
      <c r="J83" s="6" t="n">
        <v>0</v>
      </c>
      <c r="K83" s="6" t="n">
        <v>-10.23</v>
      </c>
      <c r="L83" s="6" t="n">
        <v>0</v>
      </c>
      <c r="M83" s="6"/>
      <c r="N83" s="6" t="s">
        <f>=I83+J83+K83+L83</f>
      </c>
      <c r="O83" s="16"/>
      <c r="P83" s="16" t="s">
        <v>295</v>
      </c>
    </row>
    <row collapsed="false" customFormat="false" customHeight="false" hidden="false" ht="12.1" outlineLevel="0" r="84">
      <c r="A84" s="20" t="n">
        <v>44455.483414352</v>
      </c>
      <c r="B84" s="16" t="s">
        <v>305</v>
      </c>
      <c r="C84" s="16" t="s">
        <v>306</v>
      </c>
      <c r="D84" s="16" t="s">
        <v>257</v>
      </c>
      <c r="E84" s="16" t="s">
        <v>307</v>
      </c>
      <c r="F84" s="16" t="s">
        <v>36</v>
      </c>
      <c r="G84" s="7" t="n">
        <v>100</v>
      </c>
      <c r="H84" s="6" t="n">
        <v>72.48</v>
      </c>
      <c r="I84" s="6" t="n">
        <v>-7248</v>
      </c>
      <c r="J84" s="6" t="n">
        <v>0</v>
      </c>
      <c r="K84" s="6" t="n">
        <v>-21.74</v>
      </c>
      <c r="L84" s="6" t="n">
        <v>0</v>
      </c>
      <c r="M84" s="6"/>
      <c r="N84" s="6" t="s">
        <f>=I84+J84+K84+L84</f>
      </c>
      <c r="O84" s="16"/>
      <c r="P84" s="16" t="s">
        <v>298</v>
      </c>
    </row>
    <row collapsed="false" customFormat="false" customHeight="false" hidden="false" ht="12.1" outlineLevel="0" r="85">
      <c r="A85" s="20" t="n">
        <v>44455.484085648</v>
      </c>
      <c r="B85" s="16" t="s">
        <v>71</v>
      </c>
      <c r="C85" s="16" t="s">
        <v>72</v>
      </c>
      <c r="D85" s="16" t="s">
        <v>257</v>
      </c>
      <c r="E85" s="16" t="s">
        <v>18</v>
      </c>
      <c r="F85" s="16" t="s">
        <v>20</v>
      </c>
      <c r="G85" s="7" t="n">
        <v>1</v>
      </c>
      <c r="H85" s="6" t="n">
        <v>40.12</v>
      </c>
      <c r="I85" s="6" t="n">
        <v>-40.12</v>
      </c>
      <c r="J85" s="6" t="n">
        <v>0</v>
      </c>
      <c r="K85" s="6" t="n">
        <v>-0.12</v>
      </c>
      <c r="L85" s="6" t="n">
        <v>0</v>
      </c>
      <c r="M85" s="6" t="s">
        <f>=I85+J85+K85+L85</f>
      </c>
      <c r="N85" s="6"/>
      <c r="O85" s="16"/>
      <c r="P85" s="16" t="s">
        <v>298</v>
      </c>
    </row>
    <row collapsed="false" customFormat="false" customHeight="false" hidden="false" ht="12.1" outlineLevel="0" r="86">
      <c r="A86" s="20" t="n">
        <v>44455.486516204</v>
      </c>
      <c r="B86" s="16" t="s">
        <v>34</v>
      </c>
      <c r="C86" s="16" t="s">
        <v>308</v>
      </c>
      <c r="D86" s="16" t="s">
        <v>257</v>
      </c>
      <c r="E86" s="16" t="s">
        <v>18</v>
      </c>
      <c r="F86" s="16" t="s">
        <v>36</v>
      </c>
      <c r="G86" s="7" t="n">
        <v>1</v>
      </c>
      <c r="H86" s="6" t="n">
        <v>6506.6</v>
      </c>
      <c r="I86" s="6" t="n">
        <v>-6506.6</v>
      </c>
      <c r="J86" s="6" t="n">
        <v>0</v>
      </c>
      <c r="K86" s="6" t="n">
        <v>0</v>
      </c>
      <c r="L86" s="6" t="n">
        <v>0</v>
      </c>
      <c r="M86" s="6"/>
      <c r="N86" s="6" t="s">
        <f>=I86+J86+K86+L86</f>
      </c>
      <c r="O86" s="16"/>
      <c r="P86" s="16" t="s">
        <v>295</v>
      </c>
    </row>
    <row collapsed="false" customFormat="false" customHeight="false" hidden="false" ht="12.1" outlineLevel="0" r="87">
      <c r="A87" s="20" t="n">
        <v>44455.493148148</v>
      </c>
      <c r="B87" s="16" t="s">
        <v>56</v>
      </c>
      <c r="C87" s="16" t="s">
        <v>57</v>
      </c>
      <c r="D87" s="16" t="s">
        <v>257</v>
      </c>
      <c r="E87" s="16" t="s">
        <v>18</v>
      </c>
      <c r="F87" s="16" t="s">
        <v>20</v>
      </c>
      <c r="G87" s="7" t="n">
        <v>1</v>
      </c>
      <c r="H87" s="6" t="n">
        <v>58.02</v>
      </c>
      <c r="I87" s="6" t="n">
        <v>-58.02</v>
      </c>
      <c r="J87" s="6" t="n">
        <v>0</v>
      </c>
      <c r="K87" s="6" t="n">
        <v>-0.17</v>
      </c>
      <c r="L87" s="6" t="n">
        <v>0</v>
      </c>
      <c r="M87" s="6" t="s">
        <f>=I87+J87+K87+L87</f>
      </c>
      <c r="N87" s="6"/>
      <c r="O87" s="16"/>
      <c r="P87" s="16" t="s">
        <v>298</v>
      </c>
    </row>
    <row collapsed="false" customFormat="false" customHeight="false" hidden="false" ht="12.1" outlineLevel="0" r="88">
      <c r="A88" s="21" t="n">
        <v>44455.493773148</v>
      </c>
      <c r="B88" s="22" t="s">
        <v>294</v>
      </c>
      <c r="C88" s="22" t="s">
        <v>111</v>
      </c>
      <c r="D88" s="22" t="s">
        <v>294</v>
      </c>
      <c r="E88" s="22" t="s">
        <v>294</v>
      </c>
      <c r="F88" s="22" t="s">
        <v>36</v>
      </c>
      <c r="G88" s="23" t="n">
        <v>1</v>
      </c>
      <c r="H88" s="24" t="n">
        <v>1</v>
      </c>
      <c r="I88" s="24" t="n">
        <v>20000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2"/>
      <c r="P88" s="22" t="s">
        <v>295</v>
      </c>
    </row>
    <row collapsed="false" customFormat="false" customHeight="false" hidden="false" ht="12.1" outlineLevel="0" r="89">
      <c r="A89" s="20" t="n">
        <v>44455.496435185</v>
      </c>
      <c r="B89" s="16" t="s">
        <v>305</v>
      </c>
      <c r="C89" s="16" t="s">
        <v>306</v>
      </c>
      <c r="D89" s="16" t="s">
        <v>257</v>
      </c>
      <c r="E89" s="16" t="s">
        <v>307</v>
      </c>
      <c r="F89" s="16" t="s">
        <v>36</v>
      </c>
      <c r="G89" s="7" t="n">
        <v>150</v>
      </c>
      <c r="H89" s="6" t="n">
        <v>72.4575</v>
      </c>
      <c r="I89" s="6" t="n">
        <v>-10868.63</v>
      </c>
      <c r="J89" s="6" t="n">
        <v>0</v>
      </c>
      <c r="K89" s="6" t="n">
        <v>-32.61</v>
      </c>
      <c r="L89" s="6" t="n">
        <v>0</v>
      </c>
      <c r="M89" s="6"/>
      <c r="N89" s="6" t="s">
        <f>=I89+J89+K89+L89</f>
      </c>
      <c r="O89" s="16"/>
      <c r="P89" s="16" t="s">
        <v>295</v>
      </c>
    </row>
    <row collapsed="false" customFormat="false" customHeight="false" hidden="false" ht="12.1" outlineLevel="0" r="90">
      <c r="A90" s="20" t="n">
        <v>44455.497546296</v>
      </c>
      <c r="B90" s="16" t="s">
        <v>81</v>
      </c>
      <c r="C90" s="16" t="s">
        <v>334</v>
      </c>
      <c r="D90" s="16" t="s">
        <v>257</v>
      </c>
      <c r="E90" s="16" t="s">
        <v>18</v>
      </c>
      <c r="F90" s="16" t="s">
        <v>36</v>
      </c>
      <c r="G90" s="7" t="n">
        <v>3</v>
      </c>
      <c r="H90" s="6" t="n">
        <v>1618.2</v>
      </c>
      <c r="I90" s="6" t="n">
        <v>-4854.6</v>
      </c>
      <c r="J90" s="6" t="n">
        <v>0</v>
      </c>
      <c r="K90" s="6" t="n">
        <v>-14.56</v>
      </c>
      <c r="L90" s="6" t="n">
        <v>0</v>
      </c>
      <c r="M90" s="6"/>
      <c r="N90" s="6" t="s">
        <f>=I90+J90+K90+L90</f>
      </c>
      <c r="O90" s="16"/>
      <c r="P90" s="16" t="s">
        <v>295</v>
      </c>
    </row>
    <row collapsed="false" customFormat="false" customHeight="false" hidden="false" ht="12.1" outlineLevel="0" r="91">
      <c r="A91" s="20" t="n">
        <v>44455.498194444</v>
      </c>
      <c r="B91" s="16" t="s">
        <v>76</v>
      </c>
      <c r="C91" s="16" t="s">
        <v>333</v>
      </c>
      <c r="D91" s="16" t="s">
        <v>257</v>
      </c>
      <c r="E91" s="16" t="s">
        <v>18</v>
      </c>
      <c r="F91" s="16" t="s">
        <v>36</v>
      </c>
      <c r="G91" s="7" t="n">
        <v>10</v>
      </c>
      <c r="H91" s="6" t="n">
        <v>341</v>
      </c>
      <c r="I91" s="6" t="n">
        <v>-3410</v>
      </c>
      <c r="J91" s="6" t="n">
        <v>0</v>
      </c>
      <c r="K91" s="6" t="n">
        <v>-10.23</v>
      </c>
      <c r="L91" s="6" t="n">
        <v>0</v>
      </c>
      <c r="M91" s="6"/>
      <c r="N91" s="6" t="s">
        <f>=I91+J91+K91+L91</f>
      </c>
      <c r="O91" s="16"/>
      <c r="P91" s="16" t="s">
        <v>295</v>
      </c>
    </row>
    <row collapsed="false" customFormat="false" customHeight="false" hidden="false" ht="12.1" outlineLevel="0" r="92">
      <c r="A92" s="20" t="n">
        <v>44455.501770833</v>
      </c>
      <c r="B92" s="16" t="s">
        <v>84</v>
      </c>
      <c r="C92" s="16" t="s">
        <v>335</v>
      </c>
      <c r="D92" s="16" t="s">
        <v>257</v>
      </c>
      <c r="E92" s="16" t="s">
        <v>18</v>
      </c>
      <c r="F92" s="16" t="s">
        <v>36</v>
      </c>
      <c r="G92" s="7" t="n">
        <v>30</v>
      </c>
      <c r="H92" s="6" t="n">
        <v>108.2</v>
      </c>
      <c r="I92" s="6" t="n">
        <v>-3246</v>
      </c>
      <c r="J92" s="6" t="n">
        <v>0</v>
      </c>
      <c r="K92" s="6" t="n">
        <v>-9.74</v>
      </c>
      <c r="L92" s="6" t="n">
        <v>0</v>
      </c>
      <c r="M92" s="6"/>
      <c r="N92" s="6" t="s">
        <f>=I92+J92+K92+L92</f>
      </c>
      <c r="O92" s="16"/>
      <c r="P92" s="16" t="s">
        <v>295</v>
      </c>
    </row>
    <row collapsed="false" customFormat="false" customHeight="false" hidden="false" ht="12.1" outlineLevel="0" r="93">
      <c r="A93" s="20" t="n">
        <v>44455.503113426</v>
      </c>
      <c r="B93" s="16" t="s">
        <v>305</v>
      </c>
      <c r="C93" s="16" t="s">
        <v>306</v>
      </c>
      <c r="D93" s="16" t="s">
        <v>257</v>
      </c>
      <c r="E93" s="16" t="s">
        <v>307</v>
      </c>
      <c r="F93" s="16" t="s">
        <v>36</v>
      </c>
      <c r="G93" s="7" t="n">
        <v>365</v>
      </c>
      <c r="H93" s="6" t="n">
        <v>72.4525</v>
      </c>
      <c r="I93" s="6" t="n">
        <v>-26445.16</v>
      </c>
      <c r="J93" s="6" t="n">
        <v>0</v>
      </c>
      <c r="K93" s="6" t="n">
        <v>-79.34</v>
      </c>
      <c r="L93" s="6" t="n">
        <v>0</v>
      </c>
      <c r="M93" s="6"/>
      <c r="N93" s="6" t="s">
        <f>=I93+J93+K93+L93</f>
      </c>
      <c r="O93" s="16"/>
      <c r="P93" s="16" t="s">
        <v>298</v>
      </c>
    </row>
    <row collapsed="false" customFormat="false" customHeight="false" hidden="false" ht="12.1" outlineLevel="0" r="94">
      <c r="A94" s="20" t="n">
        <v>44455.504085648</v>
      </c>
      <c r="B94" s="16" t="s">
        <v>30</v>
      </c>
      <c r="C94" s="16" t="s">
        <v>31</v>
      </c>
      <c r="D94" s="16" t="s">
        <v>257</v>
      </c>
      <c r="E94" s="16" t="s">
        <v>18</v>
      </c>
      <c r="F94" s="16" t="s">
        <v>20</v>
      </c>
      <c r="G94" s="7" t="n">
        <v>1</v>
      </c>
      <c r="H94" s="6" t="n">
        <v>224.21</v>
      </c>
      <c r="I94" s="6" t="n">
        <v>-224.21</v>
      </c>
      <c r="J94" s="6" t="n">
        <v>0</v>
      </c>
      <c r="K94" s="6" t="n">
        <v>-0.67</v>
      </c>
      <c r="L94" s="6" t="n">
        <v>0</v>
      </c>
      <c r="M94" s="6" t="s">
        <f>=I94+J94+K94+L94</f>
      </c>
      <c r="N94" s="6"/>
      <c r="O94" s="16"/>
      <c r="P94" s="16" t="s">
        <v>298</v>
      </c>
    </row>
    <row collapsed="false" customFormat="false" customHeight="false" hidden="false" ht="12.1" outlineLevel="0" r="95">
      <c r="A95" s="20" t="n">
        <v>44455.504513889</v>
      </c>
      <c r="B95" s="16" t="s">
        <v>68</v>
      </c>
      <c r="C95" s="16" t="s">
        <v>69</v>
      </c>
      <c r="D95" s="16" t="s">
        <v>257</v>
      </c>
      <c r="E95" s="16" t="s">
        <v>18</v>
      </c>
      <c r="F95" s="16" t="s">
        <v>20</v>
      </c>
      <c r="G95" s="7" t="n">
        <v>1</v>
      </c>
      <c r="H95" s="6" t="n">
        <v>132.02</v>
      </c>
      <c r="I95" s="6" t="n">
        <v>-132.02</v>
      </c>
      <c r="J95" s="6" t="n">
        <v>0</v>
      </c>
      <c r="K95" s="6" t="n">
        <v>-0.4</v>
      </c>
      <c r="L95" s="6" t="n">
        <v>0</v>
      </c>
      <c r="M95" s="6" t="s">
        <f>=I95+J95+K95+L95</f>
      </c>
      <c r="N95" s="6"/>
      <c r="O95" s="16"/>
      <c r="P95" s="16" t="s">
        <v>298</v>
      </c>
    </row>
    <row collapsed="false" customFormat="false" customHeight="false" hidden="false" ht="12.1" outlineLevel="0" r="96">
      <c r="A96" s="21" t="n">
        <v>44467.366655093</v>
      </c>
      <c r="B96" s="22" t="s">
        <v>313</v>
      </c>
      <c r="C96" s="22" t="s">
        <v>326</v>
      </c>
      <c r="D96" s="22" t="s">
        <v>313</v>
      </c>
      <c r="E96" s="22" t="s">
        <v>313</v>
      </c>
      <c r="F96" s="22" t="s">
        <v>20</v>
      </c>
      <c r="G96" s="23" t="n">
        <v>1</v>
      </c>
      <c r="H96" s="24" t="n">
        <v>1</v>
      </c>
      <c r="I96" s="24" t="n">
        <v>0.61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4"/>
      <c r="O96" s="22"/>
      <c r="P96" s="22" t="s">
        <v>298</v>
      </c>
    </row>
    <row collapsed="false" customFormat="false" customHeight="false" hidden="false" ht="12.1" outlineLevel="0" r="97">
      <c r="A97" s="25" t="n">
        <v>44470.393587963</v>
      </c>
      <c r="B97" s="26" t="s">
        <v>311</v>
      </c>
      <c r="C97" s="26" t="s">
        <v>321</v>
      </c>
      <c r="D97" s="26" t="s">
        <v>311</v>
      </c>
      <c r="E97" s="26" t="s">
        <v>311</v>
      </c>
      <c r="F97" s="26" t="s">
        <v>36</v>
      </c>
      <c r="G97" s="27" t="n">
        <v>1</v>
      </c>
      <c r="H97" s="28" t="n">
        <v>-1</v>
      </c>
      <c r="I97" s="28" t="n">
        <v>-14</v>
      </c>
      <c r="J97" s="28" t="n">
        <v>0</v>
      </c>
      <c r="K97" s="28" t="n">
        <v>0</v>
      </c>
      <c r="L97" s="28" t="n">
        <v>0</v>
      </c>
      <c r="M97" s="28"/>
      <c r="N97" s="6" t="s">
        <f>=I97+J97+K97+L97</f>
      </c>
      <c r="O97" s="26"/>
      <c r="P97" s="26" t="s">
        <v>295</v>
      </c>
    </row>
    <row collapsed="false" customFormat="false" customHeight="false" hidden="false" ht="12.1" outlineLevel="0" r="98">
      <c r="A98" s="21" t="n">
        <v>44470.393587963</v>
      </c>
      <c r="B98" s="22" t="s">
        <v>313</v>
      </c>
      <c r="C98" s="22" t="s">
        <v>322</v>
      </c>
      <c r="D98" s="22" t="s">
        <v>313</v>
      </c>
      <c r="E98" s="22" t="s">
        <v>313</v>
      </c>
      <c r="F98" s="22" t="s">
        <v>36</v>
      </c>
      <c r="G98" s="23" t="n">
        <v>1</v>
      </c>
      <c r="H98" s="24" t="n">
        <v>1</v>
      </c>
      <c r="I98" s="24" t="n">
        <v>105.9</v>
      </c>
      <c r="J98" s="24" t="n">
        <v>0</v>
      </c>
      <c r="K98" s="24" t="n">
        <v>0</v>
      </c>
      <c r="L98" s="24" t="n">
        <v>0</v>
      </c>
      <c r="M98" s="24"/>
      <c r="N98" s="6" t="s">
        <f>=I98+J98+K98+L98</f>
      </c>
      <c r="O98" s="22"/>
      <c r="P98" s="22" t="s">
        <v>295</v>
      </c>
    </row>
    <row collapsed="false" customFormat="false" customHeight="false" hidden="false" ht="12.1" outlineLevel="0" r="99">
      <c r="A99" s="20" t="n">
        <v>44474.478634259</v>
      </c>
      <c r="B99" s="16" t="s">
        <v>61</v>
      </c>
      <c r="C99" s="16" t="s">
        <v>62</v>
      </c>
      <c r="D99" s="16" t="s">
        <v>257</v>
      </c>
      <c r="E99" s="16" t="s">
        <v>18</v>
      </c>
      <c r="F99" s="16" t="s">
        <v>20</v>
      </c>
      <c r="G99" s="7" t="n">
        <v>1</v>
      </c>
      <c r="H99" s="6" t="n">
        <v>59.07</v>
      </c>
      <c r="I99" s="6" t="n">
        <v>-59.07</v>
      </c>
      <c r="J99" s="6" t="n">
        <v>0</v>
      </c>
      <c r="K99" s="6" t="n">
        <v>-0.18</v>
      </c>
      <c r="L99" s="6" t="n">
        <v>0</v>
      </c>
      <c r="M99" s="6" t="s">
        <f>=I99+J99+K99+L99</f>
      </c>
      <c r="N99" s="6"/>
      <c r="O99" s="16"/>
      <c r="P99" s="16" t="s">
        <v>295</v>
      </c>
    </row>
    <row collapsed="false" customFormat="false" customHeight="false" hidden="false" ht="12.1" outlineLevel="0" r="100">
      <c r="A100" s="21" t="n">
        <v>44474.481412037</v>
      </c>
      <c r="B100" s="22" t="s">
        <v>294</v>
      </c>
      <c r="C100" s="22" t="s">
        <v>111</v>
      </c>
      <c r="D100" s="22" t="s">
        <v>294</v>
      </c>
      <c r="E100" s="22" t="s">
        <v>294</v>
      </c>
      <c r="F100" s="22" t="s">
        <v>36</v>
      </c>
      <c r="G100" s="23" t="n">
        <v>1</v>
      </c>
      <c r="H100" s="24" t="n">
        <v>1</v>
      </c>
      <c r="I100" s="24" t="n">
        <v>5000</v>
      </c>
      <c r="J100" s="24" t="n">
        <v>0</v>
      </c>
      <c r="K100" s="24" t="n">
        <v>0</v>
      </c>
      <c r="L100" s="24" t="n">
        <v>0</v>
      </c>
      <c r="M100" s="24"/>
      <c r="N100" s="6" t="s">
        <f>=I100+J100+K100+L100</f>
      </c>
      <c r="O100" s="22"/>
      <c r="P100" s="22" t="s">
        <v>298</v>
      </c>
    </row>
    <row collapsed="false" customFormat="false" customHeight="false" hidden="false" ht="12.1" outlineLevel="0" r="101">
      <c r="A101" s="20" t="n">
        <v>44474.481990741</v>
      </c>
      <c r="B101" s="16" t="s">
        <v>305</v>
      </c>
      <c r="C101" s="16" t="s">
        <v>306</v>
      </c>
      <c r="D101" s="16" t="s">
        <v>257</v>
      </c>
      <c r="E101" s="16" t="s">
        <v>307</v>
      </c>
      <c r="F101" s="16" t="s">
        <v>36</v>
      </c>
      <c r="G101" s="7" t="n">
        <v>58</v>
      </c>
      <c r="H101" s="6" t="n">
        <v>72.6</v>
      </c>
      <c r="I101" s="6" t="n">
        <v>-4210.8</v>
      </c>
      <c r="J101" s="6" t="n">
        <v>0</v>
      </c>
      <c r="K101" s="6" t="n">
        <v>-12.63</v>
      </c>
      <c r="L101" s="6" t="n">
        <v>0</v>
      </c>
      <c r="M101" s="6"/>
      <c r="N101" s="6" t="s">
        <f>=I101+J101+K101+L101</f>
      </c>
      <c r="O101" s="16"/>
      <c r="P101" s="16" t="s">
        <v>298</v>
      </c>
    </row>
    <row collapsed="false" customFormat="false" customHeight="false" hidden="false" ht="12.1" outlineLevel="0" r="102">
      <c r="A102" s="20" t="n">
        <v>44474.482638889</v>
      </c>
      <c r="B102" s="16" t="s">
        <v>61</v>
      </c>
      <c r="C102" s="16" t="s">
        <v>62</v>
      </c>
      <c r="D102" s="16" t="s">
        <v>257</v>
      </c>
      <c r="E102" s="16" t="s">
        <v>18</v>
      </c>
      <c r="F102" s="16" t="s">
        <v>20</v>
      </c>
      <c r="G102" s="7" t="n">
        <v>1</v>
      </c>
      <c r="H102" s="6" t="n">
        <v>59.16</v>
      </c>
      <c r="I102" s="6" t="n">
        <v>-59.16</v>
      </c>
      <c r="J102" s="6" t="n">
        <v>0</v>
      </c>
      <c r="K102" s="6" t="n">
        <v>-0.18</v>
      </c>
      <c r="L102" s="6" t="n">
        <v>0</v>
      </c>
      <c r="M102" s="6" t="s">
        <f>=I102+J102+K102+L102</f>
      </c>
      <c r="N102" s="6"/>
      <c r="O102" s="16"/>
      <c r="P102" s="16" t="s">
        <v>298</v>
      </c>
    </row>
    <row collapsed="false" customFormat="false" customHeight="false" hidden="false" ht="12.1" outlineLevel="0" r="103">
      <c r="A103" s="25" t="n">
        <v>44477.477928241</v>
      </c>
      <c r="B103" s="26" t="s">
        <v>311</v>
      </c>
      <c r="C103" s="26" t="s">
        <v>312</v>
      </c>
      <c r="D103" s="26" t="s">
        <v>311</v>
      </c>
      <c r="E103" s="26" t="s">
        <v>311</v>
      </c>
      <c r="F103" s="26" t="s">
        <v>36</v>
      </c>
      <c r="G103" s="27" t="n">
        <v>1</v>
      </c>
      <c r="H103" s="28" t="n">
        <v>-1</v>
      </c>
      <c r="I103" s="28" t="n">
        <v>-20</v>
      </c>
      <c r="J103" s="28" t="n">
        <v>0</v>
      </c>
      <c r="K103" s="28" t="n">
        <v>0</v>
      </c>
      <c r="L103" s="28" t="n">
        <v>0</v>
      </c>
      <c r="M103" s="28"/>
      <c r="N103" s="6" t="s">
        <f>=I103+J103+K103+L103</f>
      </c>
      <c r="O103" s="26"/>
      <c r="P103" s="26" t="s">
        <v>295</v>
      </c>
    </row>
    <row collapsed="false" customFormat="false" customHeight="false" hidden="false" ht="12.1" outlineLevel="0" r="104">
      <c r="A104" s="21" t="n">
        <v>44477.477928241</v>
      </c>
      <c r="B104" s="22" t="s">
        <v>313</v>
      </c>
      <c r="C104" s="22" t="s">
        <v>314</v>
      </c>
      <c r="D104" s="22" t="s">
        <v>313</v>
      </c>
      <c r="E104" s="22" t="s">
        <v>313</v>
      </c>
      <c r="F104" s="22" t="s">
        <v>36</v>
      </c>
      <c r="G104" s="23" t="n">
        <v>1</v>
      </c>
      <c r="H104" s="24" t="n">
        <v>1</v>
      </c>
      <c r="I104" s="24" t="n">
        <v>156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  <c r="P104" s="22" t="s">
        <v>295</v>
      </c>
    </row>
    <row collapsed="false" customFormat="false" customHeight="false" hidden="false" ht="12.1" outlineLevel="0" r="105">
      <c r="A105" s="21" t="n">
        <v>44483.000277778</v>
      </c>
      <c r="B105" s="22" t="s">
        <v>336</v>
      </c>
      <c r="C105" s="22" t="s">
        <v>337</v>
      </c>
      <c r="D105" s="22" t="s">
        <v>336</v>
      </c>
      <c r="E105" s="22" t="s">
        <v>336</v>
      </c>
      <c r="F105" s="22" t="s">
        <v>36</v>
      </c>
      <c r="G105" s="23" t="n">
        <v>1</v>
      </c>
      <c r="H105" s="24" t="n">
        <v>1</v>
      </c>
      <c r="I105" s="24" t="n">
        <v>3182.6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  <c r="P105" s="22" t="s">
        <v>295</v>
      </c>
    </row>
    <row collapsed="false" customFormat="false" customHeight="false" hidden="false" ht="12.1" outlineLevel="0" r="106">
      <c r="A106" s="21" t="n">
        <v>44489.018020833</v>
      </c>
      <c r="B106" s="22" t="s">
        <v>313</v>
      </c>
      <c r="C106" s="22" t="s">
        <v>338</v>
      </c>
      <c r="D106" s="22" t="s">
        <v>313</v>
      </c>
      <c r="E106" s="22" t="s">
        <v>313</v>
      </c>
      <c r="F106" s="22" t="s">
        <v>20</v>
      </c>
      <c r="G106" s="23" t="n">
        <v>1</v>
      </c>
      <c r="H106" s="24" t="n">
        <v>1</v>
      </c>
      <c r="I106" s="24" t="n">
        <v>0.47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4"/>
      <c r="O106" s="22"/>
      <c r="P106" s="22" t="s">
        <v>298</v>
      </c>
    </row>
    <row collapsed="false" customFormat="false" customHeight="false" hidden="false" ht="12.1" outlineLevel="0" r="107">
      <c r="A107" s="20" t="n">
        <v>44491.668344907</v>
      </c>
      <c r="B107" s="16" t="s">
        <v>305</v>
      </c>
      <c r="C107" s="16" t="s">
        <v>306</v>
      </c>
      <c r="D107" s="16" t="s">
        <v>257</v>
      </c>
      <c r="E107" s="16" t="s">
        <v>307</v>
      </c>
      <c r="F107" s="16" t="s">
        <v>36</v>
      </c>
      <c r="G107" s="7" t="n">
        <v>104</v>
      </c>
      <c r="H107" s="6" t="n">
        <v>70.345</v>
      </c>
      <c r="I107" s="6" t="n">
        <v>-7315.88</v>
      </c>
      <c r="J107" s="6" t="n">
        <v>0</v>
      </c>
      <c r="K107" s="6" t="n">
        <v>-21.95</v>
      </c>
      <c r="L107" s="6" t="n">
        <v>0</v>
      </c>
      <c r="M107" s="6"/>
      <c r="N107" s="6" t="s">
        <f>=I107+J107+K107+L107</f>
      </c>
      <c r="O107" s="16"/>
      <c r="P107" s="16" t="s">
        <v>295</v>
      </c>
    </row>
    <row collapsed="false" customFormat="false" customHeight="false" hidden="false" ht="12.1" outlineLevel="0" r="108">
      <c r="A108" s="20" t="n">
        <v>44491.66869213</v>
      </c>
      <c r="B108" s="16" t="s">
        <v>26</v>
      </c>
      <c r="C108" s="16" t="s">
        <v>27</v>
      </c>
      <c r="D108" s="16" t="s">
        <v>257</v>
      </c>
      <c r="E108" s="16" t="s">
        <v>18</v>
      </c>
      <c r="F108" s="16" t="s">
        <v>20</v>
      </c>
      <c r="G108" s="7" t="n">
        <v>1</v>
      </c>
      <c r="H108" s="6" t="n">
        <v>116.18</v>
      </c>
      <c r="I108" s="6" t="n">
        <v>-116.18</v>
      </c>
      <c r="J108" s="6" t="n">
        <v>0</v>
      </c>
      <c r="K108" s="6" t="n">
        <v>-0.35</v>
      </c>
      <c r="L108" s="6" t="n">
        <v>0</v>
      </c>
      <c r="M108" s="6" t="s">
        <f>=I108+J108+K108+L108</f>
      </c>
      <c r="N108" s="6"/>
      <c r="O108" s="16"/>
      <c r="P108" s="16" t="s">
        <v>295</v>
      </c>
    </row>
    <row collapsed="false" customFormat="false" customHeight="false" hidden="false" ht="12.1" outlineLevel="0" r="109">
      <c r="A109" s="25" t="n">
        <v>44495.419340278</v>
      </c>
      <c r="B109" s="26" t="s">
        <v>311</v>
      </c>
      <c r="C109" s="26" t="s">
        <v>330</v>
      </c>
      <c r="D109" s="26" t="s">
        <v>311</v>
      </c>
      <c r="E109" s="26" t="s">
        <v>311</v>
      </c>
      <c r="F109" s="26" t="s">
        <v>36</v>
      </c>
      <c r="G109" s="27" t="n">
        <v>1</v>
      </c>
      <c r="H109" s="28" t="n">
        <v>-1</v>
      </c>
      <c r="I109" s="28" t="n">
        <v>-13</v>
      </c>
      <c r="J109" s="28" t="n">
        <v>0</v>
      </c>
      <c r="K109" s="28" t="n">
        <v>0</v>
      </c>
      <c r="L109" s="28" t="n">
        <v>0</v>
      </c>
      <c r="M109" s="28"/>
      <c r="N109" s="6" t="s">
        <f>=I109+J109+K109+L109</f>
      </c>
      <c r="O109" s="26"/>
      <c r="P109" s="26" t="s">
        <v>295</v>
      </c>
    </row>
    <row collapsed="false" customFormat="false" customHeight="false" hidden="false" ht="12.1" outlineLevel="0" r="110">
      <c r="A110" s="21" t="n">
        <v>44495.419340278</v>
      </c>
      <c r="B110" s="22" t="s">
        <v>313</v>
      </c>
      <c r="C110" s="22" t="s">
        <v>331</v>
      </c>
      <c r="D110" s="22" t="s">
        <v>313</v>
      </c>
      <c r="E110" s="22" t="s">
        <v>313</v>
      </c>
      <c r="F110" s="22" t="s">
        <v>36</v>
      </c>
      <c r="G110" s="23" t="n">
        <v>1</v>
      </c>
      <c r="H110" s="24" t="n">
        <v>1</v>
      </c>
      <c r="I110" s="24" t="n">
        <v>105.5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2"/>
      <c r="P110" s="22" t="s">
        <v>295</v>
      </c>
    </row>
    <row collapsed="false" customFormat="false" customHeight="false" hidden="false" ht="12.1" outlineLevel="0" r="111">
      <c r="A111" s="21" t="n">
        <v>44501.039282407</v>
      </c>
      <c r="B111" s="22" t="s">
        <v>313</v>
      </c>
      <c r="C111" s="22" t="s">
        <v>318</v>
      </c>
      <c r="D111" s="22" t="s">
        <v>313</v>
      </c>
      <c r="E111" s="22" t="s">
        <v>313</v>
      </c>
      <c r="F111" s="22" t="s">
        <v>20</v>
      </c>
      <c r="G111" s="23" t="n">
        <v>1</v>
      </c>
      <c r="H111" s="24" t="n">
        <v>1</v>
      </c>
      <c r="I111" s="24" t="n">
        <v>0.05</v>
      </c>
      <c r="J111" s="24" t="n">
        <v>0</v>
      </c>
      <c r="K111" s="24" t="n">
        <v>0</v>
      </c>
      <c r="L111" s="24" t="n">
        <v>0</v>
      </c>
      <c r="M111" s="6" t="s">
        <f>=I111+J111+K111+L111</f>
      </c>
      <c r="N111" s="24"/>
      <c r="O111" s="22"/>
      <c r="P111" s="22" t="s">
        <v>298</v>
      </c>
    </row>
    <row collapsed="false" customFormat="false" customHeight="false" hidden="false" ht="12.1" outlineLevel="0" r="112">
      <c r="A112" s="21" t="n">
        <v>44501.538726852</v>
      </c>
      <c r="B112" s="22" t="s">
        <v>313</v>
      </c>
      <c r="C112" s="22" t="s">
        <v>318</v>
      </c>
      <c r="D112" s="22" t="s">
        <v>313</v>
      </c>
      <c r="E112" s="22" t="s">
        <v>313</v>
      </c>
      <c r="F112" s="22" t="s">
        <v>20</v>
      </c>
      <c r="G112" s="23" t="n">
        <v>1</v>
      </c>
      <c r="H112" s="24" t="n">
        <v>1</v>
      </c>
      <c r="I112" s="24" t="n">
        <v>1.19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4"/>
      <c r="O112" s="22"/>
      <c r="P112" s="22" t="s">
        <v>298</v>
      </c>
    </row>
    <row collapsed="false" customFormat="false" customHeight="false" hidden="false" ht="12.1" outlineLevel="0" r="113">
      <c r="A113" s="21" t="n">
        <v>44502.053993056</v>
      </c>
      <c r="B113" s="22" t="s">
        <v>313</v>
      </c>
      <c r="C113" s="22" t="s">
        <v>339</v>
      </c>
      <c r="D113" s="22" t="s">
        <v>313</v>
      </c>
      <c r="E113" s="22" t="s">
        <v>313</v>
      </c>
      <c r="F113" s="22" t="s">
        <v>20</v>
      </c>
      <c r="G113" s="23" t="n">
        <v>1</v>
      </c>
      <c r="H113" s="24" t="n">
        <v>1</v>
      </c>
      <c r="I113" s="24" t="n">
        <v>0.33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4"/>
      <c r="O113" s="22"/>
      <c r="P113" s="22" t="s">
        <v>298</v>
      </c>
    </row>
    <row collapsed="false" customFormat="false" customHeight="false" hidden="false" ht="12.1" outlineLevel="0" r="114">
      <c r="A114" s="29" t="n">
        <v>46170.702083333</v>
      </c>
      <c r="B114" s="30" t="s">
        <v>305</v>
      </c>
      <c r="C114" s="30" t="s">
        <v>340</v>
      </c>
      <c r="D114" s="30" t="s">
        <v>287</v>
      </c>
      <c r="E114" s="30" t="s">
        <v>307</v>
      </c>
      <c r="F114" s="30" t="s">
        <v>20</v>
      </c>
      <c r="G114" s="31" t="n">
        <v>1620</v>
      </c>
      <c r="H114" s="32" t="n">
        <v>1</v>
      </c>
      <c r="I114" s="2"/>
      <c r="J114" s="2"/>
      <c r="K114" s="2"/>
      <c r="L114" s="2"/>
      <c r="M114" s="6" t="n">
        <v>1620</v>
      </c>
      <c r="N114" s="2"/>
      <c r="O114" s="2"/>
    </row>
    <row collapsed="false" customFormat="false" customHeight="false" hidden="false" ht="12.1" outlineLevel="0"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 t="s">
        <v>341</v>
      </c>
      <c r="M115" s="5" t="s">
        <f>=SUM(M2:M114)</f>
      </c>
      <c r="N115" s="5" t="s">
        <f>=SUM(N2:N114)</f>
      </c>
      <c r="O115" s="4"/>
    </row>
  </sheetData>
  <autoFilter ref="A1:P1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104</v>
      </c>
      <c r="B1" s="34" t="s">
        <v>293</v>
      </c>
      <c r="C1" s="34" t="s">
        <v>0</v>
      </c>
      <c r="D1" s="34" t="s">
        <v>2</v>
      </c>
      <c r="E1" s="34" t="s">
        <v>342</v>
      </c>
      <c r="F1" s="34" t="s">
        <v>3</v>
      </c>
      <c r="G1" s="34" t="s">
        <v>343</v>
      </c>
      <c r="H1" s="34" t="s">
        <v>344</v>
      </c>
      <c r="I1" s="34" t="s">
        <v>345</v>
      </c>
      <c r="J1" s="34" t="s">
        <v>346</v>
      </c>
      <c r="K1" s="34" t="s">
        <v>347</v>
      </c>
      <c r="L1" s="34" t="s">
        <v>348</v>
      </c>
      <c r="M1" s="34" t="s">
        <v>349</v>
      </c>
      <c r="N1" s="34" t="s">
        <v>350</v>
      </c>
    </row>
    <row collapsed="false" customFormat="false" customHeight="false" hidden="false" ht="12.1" outlineLevel="0" r="2">
      <c r="A2" s="33" t="n">
        <v>44183</v>
      </c>
      <c r="B2" s="16" t="s">
        <v>298</v>
      </c>
      <c r="C2" s="16" t="s">
        <v>45</v>
      </c>
      <c r="D2" s="16" t="s">
        <v>46</v>
      </c>
      <c r="E2" s="7" t="n">
        <v>1</v>
      </c>
      <c r="F2" s="16" t="s">
        <v>36</v>
      </c>
      <c r="G2" s="6" t="n">
        <v>73.645</v>
      </c>
      <c r="H2" s="6" t="n">
        <v>2740</v>
      </c>
      <c r="I2" s="6" t="n">
        <v>2878.11</v>
      </c>
      <c r="J2" s="6" t="n">
        <v>10</v>
      </c>
      <c r="K2" s="6" t="n">
        <v>73.645</v>
      </c>
      <c r="L2" s="6" t="n">
        <v>63.65</v>
      </c>
      <c r="M2" s="6" t="n">
        <v>2.21</v>
      </c>
      <c r="N2" s="6" t="n">
        <v>2.32</v>
      </c>
    </row>
    <row collapsed="false" customFormat="false" customHeight="false" hidden="false" ht="12.1" outlineLevel="0" r="3">
      <c r="A3" s="33" t="n">
        <v>44187</v>
      </c>
      <c r="B3" s="16" t="s">
        <v>298</v>
      </c>
      <c r="C3" s="16" t="s">
        <v>42</v>
      </c>
      <c r="D3" s="16" t="s">
        <v>43</v>
      </c>
      <c r="E3" s="7" t="n">
        <v>1</v>
      </c>
      <c r="F3" s="16" t="s">
        <v>20</v>
      </c>
      <c r="G3" s="6" t="n">
        <v>89.6065</v>
      </c>
      <c r="H3" s="6" t="n">
        <v>82.97</v>
      </c>
      <c r="I3" s="6" t="n">
        <v>6360.38</v>
      </c>
      <c r="J3" s="6" t="n">
        <v>0.36</v>
      </c>
      <c r="K3" s="6" t="n">
        <v>89.6065</v>
      </c>
      <c r="L3" s="6" t="n">
        <v>62.72</v>
      </c>
      <c r="M3" s="6" t="n">
        <v>0.99</v>
      </c>
      <c r="N3" s="6" t="n">
        <v>1.01</v>
      </c>
    </row>
    <row collapsed="false" customFormat="false" customHeight="false" hidden="false" ht="12.1" outlineLevel="0" r="4">
      <c r="A4" s="33" t="n">
        <v>44190</v>
      </c>
      <c r="B4" s="16" t="s">
        <v>295</v>
      </c>
      <c r="C4" s="16" t="s">
        <v>65</v>
      </c>
      <c r="D4" s="16" t="s">
        <v>66</v>
      </c>
      <c r="E4" s="7" t="n">
        <v>1</v>
      </c>
      <c r="F4" s="16" t="s">
        <v>36</v>
      </c>
      <c r="G4" s="6" t="n">
        <v>123</v>
      </c>
      <c r="H4" s="6" t="n">
        <v>3111</v>
      </c>
      <c r="I4" s="6" t="n">
        <v>3063.16</v>
      </c>
      <c r="J4" s="6" t="n">
        <v>16</v>
      </c>
      <c r="K4" s="6" t="n">
        <v>123</v>
      </c>
      <c r="L4" s="6" t="n">
        <v>107</v>
      </c>
      <c r="M4" s="6" t="n">
        <v>3.49</v>
      </c>
      <c r="N4" s="6" t="n">
        <v>3.44</v>
      </c>
    </row>
    <row collapsed="false" customFormat="false" customHeight="false" hidden="false" ht="12.1" outlineLevel="0" r="5">
      <c r="A5" s="33" t="n">
        <v>44193</v>
      </c>
      <c r="B5" s="16" t="s">
        <v>295</v>
      </c>
      <c r="C5" s="16" t="s">
        <v>90</v>
      </c>
      <c r="D5" s="16" t="s">
        <v>91</v>
      </c>
      <c r="E5" s="7" t="n">
        <v>20</v>
      </c>
      <c r="F5" s="16" t="s">
        <v>36</v>
      </c>
      <c r="G5" s="6" t="n">
        <v>5.08</v>
      </c>
      <c r="H5" s="6" t="n">
        <v>139.68</v>
      </c>
      <c r="I5" s="6" t="n">
        <v>144.61</v>
      </c>
      <c r="J5" s="6" t="n">
        <v>13</v>
      </c>
      <c r="K5" s="6" t="n">
        <v>101.6</v>
      </c>
      <c r="L5" s="6" t="n">
        <v>88.6</v>
      </c>
      <c r="M5" s="6" t="n">
        <v>3.06</v>
      </c>
      <c r="N5" s="6" t="n">
        <v>3.17</v>
      </c>
    </row>
    <row collapsed="false" customFormat="false" customHeight="false" hidden="false" ht="12.1" outlineLevel="0" r="6">
      <c r="A6" s="33" t="n">
        <v>44206</v>
      </c>
      <c r="B6" s="16" t="s">
        <v>295</v>
      </c>
      <c r="C6" s="16" t="s">
        <v>73</v>
      </c>
      <c r="D6" s="16" t="s">
        <v>74</v>
      </c>
      <c r="E6" s="7" t="n">
        <v>10</v>
      </c>
      <c r="F6" s="16" t="s">
        <v>36</v>
      </c>
      <c r="G6" s="6" t="n">
        <v>6.55</v>
      </c>
      <c r="H6" s="6" t="n">
        <v>255</v>
      </c>
      <c r="I6" s="6" t="n">
        <v>246.74</v>
      </c>
      <c r="J6" s="6" t="n">
        <v>9</v>
      </c>
      <c r="K6" s="6" t="n">
        <v>65.5</v>
      </c>
      <c r="L6" s="6" t="n">
        <v>56.5</v>
      </c>
      <c r="M6" s="6" t="n">
        <v>2.29</v>
      </c>
      <c r="N6" s="6" t="n">
        <v>2.22</v>
      </c>
    </row>
    <row collapsed="false" customFormat="false" customHeight="false" hidden="false" ht="12.1" outlineLevel="0" r="7">
      <c r="A7" s="33" t="n">
        <v>44210</v>
      </c>
      <c r="B7" s="16" t="s">
        <v>295</v>
      </c>
      <c r="C7" s="16" t="s">
        <v>92</v>
      </c>
      <c r="D7" s="16" t="s">
        <v>93</v>
      </c>
      <c r="E7" s="7" t="n">
        <v>30</v>
      </c>
      <c r="F7" s="16" t="s">
        <v>36</v>
      </c>
      <c r="G7" s="6" t="n">
        <v>2.391</v>
      </c>
      <c r="H7" s="6" t="n">
        <v>56.945</v>
      </c>
      <c r="I7" s="6" t="n">
        <v>55.96</v>
      </c>
      <c r="J7" s="6" t="n">
        <v>9</v>
      </c>
      <c r="K7" s="6" t="n">
        <v>71.73</v>
      </c>
      <c r="L7" s="6" t="n">
        <v>62.73</v>
      </c>
      <c r="M7" s="6" t="n">
        <v>3.74</v>
      </c>
      <c r="N7" s="6" t="n">
        <v>3.67</v>
      </c>
    </row>
    <row collapsed="false" customFormat="false" customHeight="false" hidden="false" ht="12.1" outlineLevel="0" r="8">
      <c r="A8" s="33" t="n">
        <v>44231</v>
      </c>
      <c r="B8" s="16" t="s">
        <v>298</v>
      </c>
      <c r="C8" s="16" t="s">
        <v>53</v>
      </c>
      <c r="D8" s="16" t="s">
        <v>54</v>
      </c>
      <c r="E8" s="7" t="n">
        <v>1</v>
      </c>
      <c r="F8" s="16" t="s">
        <v>20</v>
      </c>
      <c r="G8" s="6" t="n">
        <v>26.4759</v>
      </c>
      <c r="H8" s="6" t="n">
        <v>57.332</v>
      </c>
      <c r="I8" s="6" t="n">
        <v>3782.6</v>
      </c>
      <c r="J8" s="6" t="n">
        <v>0.1</v>
      </c>
      <c r="K8" s="6" t="n">
        <v>26.4759</v>
      </c>
      <c r="L8" s="6" t="n">
        <v>18.87</v>
      </c>
      <c r="M8" s="6" t="n">
        <v>0.5</v>
      </c>
      <c r="N8" s="6" t="n">
        <v>0.43</v>
      </c>
    </row>
    <row collapsed="false" customFormat="false" customHeight="false" hidden="false" ht="12.1" outlineLevel="0" r="9">
      <c r="A9" s="33" t="n">
        <v>44232</v>
      </c>
      <c r="B9" s="16" t="s">
        <v>298</v>
      </c>
      <c r="C9" s="16" t="s">
        <v>22</v>
      </c>
      <c r="D9" s="16" t="s">
        <v>23</v>
      </c>
      <c r="E9" s="7" t="n">
        <v>2</v>
      </c>
      <c r="F9" s="16" t="s">
        <v>20</v>
      </c>
      <c r="G9" s="6" t="n">
        <v>15.5245</v>
      </c>
      <c r="H9" s="6" t="n">
        <v>137.185</v>
      </c>
      <c r="I9" s="6" t="n">
        <v>9458.71</v>
      </c>
      <c r="J9" s="6" t="n">
        <v>0.12</v>
      </c>
      <c r="K9" s="6" t="n">
        <v>31.049</v>
      </c>
      <c r="L9" s="6" t="n">
        <v>21.96</v>
      </c>
      <c r="M9" s="6" t="n">
        <v>0.12</v>
      </c>
      <c r="N9" s="6" t="n">
        <v>0.11</v>
      </c>
    </row>
    <row collapsed="false" customFormat="false" customHeight="false" hidden="false" ht="12.1" outlineLevel="0" r="10">
      <c r="A10" s="33" t="n">
        <v>44258</v>
      </c>
      <c r="B10" s="16" t="s">
        <v>298</v>
      </c>
      <c r="C10" s="16" t="s">
        <v>39</v>
      </c>
      <c r="D10" s="16" t="s">
        <v>40</v>
      </c>
      <c r="E10" s="7" t="n">
        <v>1</v>
      </c>
      <c r="F10" s="16" t="s">
        <v>20</v>
      </c>
      <c r="G10" s="6" t="n">
        <v>48.4741</v>
      </c>
      <c r="H10" s="6" t="n">
        <v>136.39</v>
      </c>
      <c r="I10" s="6" t="n">
        <v>11067.35</v>
      </c>
      <c r="J10" s="6" t="n">
        <v>0.2</v>
      </c>
      <c r="K10" s="6" t="n">
        <v>48.4741</v>
      </c>
      <c r="L10" s="6" t="n">
        <v>33.56</v>
      </c>
      <c r="M10" s="6" t="n">
        <v>0.3</v>
      </c>
      <c r="N10" s="6" t="n">
        <v>0.33</v>
      </c>
    </row>
    <row collapsed="false" customFormat="false" customHeight="false" hidden="false" ht="12.1" outlineLevel="0" r="11">
      <c r="A11" s="33" t="n">
        <v>44274</v>
      </c>
      <c r="B11" s="16" t="s">
        <v>298</v>
      </c>
      <c r="C11" s="16" t="s">
        <v>42</v>
      </c>
      <c r="D11" s="16" t="s">
        <v>43</v>
      </c>
      <c r="E11" s="7" t="n">
        <v>1</v>
      </c>
      <c r="F11" s="16" t="s">
        <v>20</v>
      </c>
      <c r="G11" s="6" t="n">
        <v>88.3898</v>
      </c>
      <c r="H11" s="6" t="n">
        <v>89.36</v>
      </c>
      <c r="I11" s="6" t="n">
        <v>6360.38</v>
      </c>
      <c r="J11" s="6" t="n">
        <v>0.36</v>
      </c>
      <c r="K11" s="6" t="n">
        <v>88.3898</v>
      </c>
      <c r="L11" s="6" t="n">
        <v>61.87</v>
      </c>
      <c r="M11" s="6" t="n">
        <v>0.97</v>
      </c>
      <c r="N11" s="6" t="n">
        <v>0.94</v>
      </c>
    </row>
    <row collapsed="false" customFormat="false" customHeight="false" hidden="false" ht="12.1" outlineLevel="0" r="12">
      <c r="A12" s="33" t="n">
        <v>44281</v>
      </c>
      <c r="B12" s="16" t="s">
        <v>298</v>
      </c>
      <c r="C12" s="16" t="s">
        <v>34</v>
      </c>
      <c r="D12" s="16" t="s">
        <v>35</v>
      </c>
      <c r="E12" s="7" t="n">
        <v>3</v>
      </c>
      <c r="F12" s="16" t="s">
        <v>36</v>
      </c>
      <c r="G12" s="6" t="n">
        <v>18.53</v>
      </c>
      <c r="H12" s="6" t="n">
        <v>4337.8</v>
      </c>
      <c r="I12" s="6" t="n">
        <v>2453.14</v>
      </c>
      <c r="J12" s="6" t="n">
        <v>7</v>
      </c>
      <c r="K12" s="6" t="n">
        <v>55.59</v>
      </c>
      <c r="L12" s="6" t="n">
        <v>48.59</v>
      </c>
      <c r="M12" s="6" t="n">
        <v>0.66</v>
      </c>
      <c r="N12" s="6" t="n">
        <v>0.37</v>
      </c>
    </row>
    <row collapsed="false" customFormat="false" customHeight="false" hidden="false" ht="12.1" outlineLevel="0" r="13">
      <c r="A13" s="33" t="n">
        <v>44322</v>
      </c>
      <c r="B13" s="16" t="s">
        <v>298</v>
      </c>
      <c r="C13" s="16" t="s">
        <v>53</v>
      </c>
      <c r="D13" s="16" t="s">
        <v>54</v>
      </c>
      <c r="E13" s="7" t="n">
        <v>1</v>
      </c>
      <c r="F13" s="16" t="s">
        <v>20</v>
      </c>
      <c r="G13" s="6" t="n">
        <v>26.0519</v>
      </c>
      <c r="H13" s="6" t="n">
        <v>56.85</v>
      </c>
      <c r="I13" s="6" t="n">
        <v>3782.6</v>
      </c>
      <c r="J13" s="6" t="n">
        <v>0.1</v>
      </c>
      <c r="K13" s="6" t="n">
        <v>26.0519</v>
      </c>
      <c r="L13" s="6" t="n">
        <v>18.57</v>
      </c>
      <c r="M13" s="6" t="n">
        <v>0.49</v>
      </c>
      <c r="N13" s="6" t="n">
        <v>0.44</v>
      </c>
    </row>
    <row collapsed="false" customFormat="false" customHeight="false" hidden="false" ht="12.1" outlineLevel="0" r="14">
      <c r="A14" s="33" t="n">
        <v>44323</v>
      </c>
      <c r="B14" s="16" t="s">
        <v>298</v>
      </c>
      <c r="C14" s="16" t="s">
        <v>22</v>
      </c>
      <c r="D14" s="16" t="s">
        <v>23</v>
      </c>
      <c r="E14" s="7" t="n">
        <v>2</v>
      </c>
      <c r="F14" s="16" t="s">
        <v>20</v>
      </c>
      <c r="G14" s="6" t="n">
        <v>16.4069</v>
      </c>
      <c r="H14" s="6" t="n">
        <v>129.74</v>
      </c>
      <c r="I14" s="6" t="n">
        <v>9458.71</v>
      </c>
      <c r="J14" s="6" t="n">
        <v>0.13</v>
      </c>
      <c r="K14" s="6" t="n">
        <v>32.8139</v>
      </c>
      <c r="L14" s="6" t="n">
        <v>23.12</v>
      </c>
      <c r="M14" s="6" t="n">
        <v>0.12</v>
      </c>
      <c r="N14" s="6" t="n">
        <v>0.12</v>
      </c>
    </row>
    <row collapsed="false" customFormat="false" customHeight="false" hidden="false" ht="12.1" outlineLevel="0" r="15">
      <c r="A15" s="33" t="n">
        <v>44328</v>
      </c>
      <c r="B15" s="16" t="s">
        <v>295</v>
      </c>
      <c r="C15" s="16" t="s">
        <v>49</v>
      </c>
      <c r="D15" s="16" t="s">
        <v>50</v>
      </c>
      <c r="E15" s="7" t="n">
        <v>10</v>
      </c>
      <c r="F15" s="16" t="s">
        <v>36</v>
      </c>
      <c r="G15" s="6" t="n">
        <v>18.7</v>
      </c>
      <c r="H15" s="6" t="n">
        <v>302.02</v>
      </c>
      <c r="I15" s="6" t="n">
        <v>278.54</v>
      </c>
      <c r="J15" s="6" t="n">
        <v>24</v>
      </c>
      <c r="K15" s="6" t="n">
        <v>187</v>
      </c>
      <c r="L15" s="6" t="n">
        <v>163</v>
      </c>
      <c r="M15" s="6" t="n">
        <v>5.85</v>
      </c>
      <c r="N15" s="6" t="n">
        <v>5.4</v>
      </c>
    </row>
    <row collapsed="false" customFormat="false" customHeight="false" hidden="false" ht="12.1" outlineLevel="0" r="16">
      <c r="A16" s="33" t="n">
        <v>44344</v>
      </c>
      <c r="B16" s="16" t="s">
        <v>298</v>
      </c>
      <c r="C16" s="16" t="s">
        <v>45</v>
      </c>
      <c r="D16" s="16" t="s">
        <v>46</v>
      </c>
      <c r="E16" s="7" t="n">
        <v>4</v>
      </c>
      <c r="F16" s="16" t="s">
        <v>36</v>
      </c>
      <c r="G16" s="6" t="n">
        <v>110.49</v>
      </c>
      <c r="H16" s="6" t="n">
        <v>2204</v>
      </c>
      <c r="I16" s="6" t="n">
        <v>2810.78</v>
      </c>
      <c r="J16" s="6" t="n">
        <v>57</v>
      </c>
      <c r="K16" s="6" t="n">
        <v>441.96</v>
      </c>
      <c r="L16" s="6" t="n">
        <v>384.96</v>
      </c>
      <c r="M16" s="6" t="n">
        <v>3.42</v>
      </c>
      <c r="N16" s="6" t="n">
        <v>4.37</v>
      </c>
    </row>
    <row collapsed="false" customFormat="false" customHeight="false" hidden="false" ht="12.1" outlineLevel="0" r="17">
      <c r="A17" s="33" t="n">
        <v>44349</v>
      </c>
      <c r="B17" s="16" t="s">
        <v>298</v>
      </c>
      <c r="C17" s="16" t="s">
        <v>39</v>
      </c>
      <c r="D17" s="16" t="s">
        <v>40</v>
      </c>
      <c r="E17" s="7" t="n">
        <v>1</v>
      </c>
      <c r="F17" s="16" t="s">
        <v>20</v>
      </c>
      <c r="G17" s="6" t="n">
        <v>49.8039</v>
      </c>
      <c r="H17" s="6" t="n">
        <v>133.26</v>
      </c>
      <c r="I17" s="6" t="n">
        <v>11067.35</v>
      </c>
      <c r="J17" s="6" t="n">
        <v>0.07</v>
      </c>
      <c r="K17" s="6" t="n">
        <v>49.8039</v>
      </c>
      <c r="L17" s="6" t="n">
        <v>44.68</v>
      </c>
      <c r="M17" s="6" t="n">
        <v>0.4</v>
      </c>
      <c r="N17" s="6" t="n">
        <v>0.46</v>
      </c>
    </row>
    <row collapsed="false" customFormat="false" customHeight="false" hidden="false" ht="12.1" outlineLevel="0" r="18">
      <c r="A18" s="33" t="n">
        <v>44354</v>
      </c>
      <c r="B18" s="16" t="s">
        <v>295</v>
      </c>
      <c r="C18" s="16" t="s">
        <v>65</v>
      </c>
      <c r="D18" s="16" t="s">
        <v>66</v>
      </c>
      <c r="E18" s="7" t="n">
        <v>1</v>
      </c>
      <c r="F18" s="16" t="s">
        <v>36</v>
      </c>
      <c r="G18" s="6" t="n">
        <v>63</v>
      </c>
      <c r="H18" s="6" t="n">
        <v>4764</v>
      </c>
      <c r="I18" s="6" t="n">
        <v>3063.16</v>
      </c>
      <c r="J18" s="6" t="n">
        <v>8</v>
      </c>
      <c r="K18" s="6" t="n">
        <v>63</v>
      </c>
      <c r="L18" s="6" t="n">
        <v>55</v>
      </c>
      <c r="M18" s="6" t="n">
        <v>1.8</v>
      </c>
      <c r="N18" s="6" t="n">
        <v>1.15</v>
      </c>
    </row>
    <row collapsed="false" customFormat="false" customHeight="false" hidden="false" ht="12.1" outlineLevel="0" r="19">
      <c r="A19" s="33" t="n">
        <v>44364</v>
      </c>
      <c r="B19" s="16" t="s">
        <v>295</v>
      </c>
      <c r="C19" s="16" t="s">
        <v>92</v>
      </c>
      <c r="D19" s="16" t="s">
        <v>93</v>
      </c>
      <c r="E19" s="7" t="n">
        <v>30</v>
      </c>
      <c r="F19" s="16" t="s">
        <v>36</v>
      </c>
      <c r="G19" s="6" t="n">
        <v>1.795</v>
      </c>
      <c r="H19" s="6" t="n">
        <v>63.535</v>
      </c>
      <c r="I19" s="6" t="n">
        <v>55.96</v>
      </c>
      <c r="J19" s="6" t="n">
        <v>7</v>
      </c>
      <c r="K19" s="6" t="n">
        <v>53.85</v>
      </c>
      <c r="L19" s="6" t="n">
        <v>46.85</v>
      </c>
      <c r="M19" s="6" t="n">
        <v>2.79</v>
      </c>
      <c r="N19" s="6" t="n">
        <v>2.46</v>
      </c>
    </row>
    <row collapsed="false" customFormat="false" customHeight="false" hidden="false" ht="12.1" outlineLevel="0" r="20">
      <c r="A20" s="33" t="n">
        <v>44364</v>
      </c>
      <c r="B20" s="16" t="s">
        <v>295</v>
      </c>
      <c r="C20" s="16" t="s">
        <v>92</v>
      </c>
      <c r="D20" s="16" t="s">
        <v>93</v>
      </c>
      <c r="E20" s="7" t="n">
        <v>30</v>
      </c>
      <c r="F20" s="16" t="s">
        <v>36</v>
      </c>
      <c r="G20" s="6" t="n">
        <v>0.945</v>
      </c>
      <c r="H20" s="6" t="n">
        <v>63.535</v>
      </c>
      <c r="I20" s="6" t="n">
        <v>55.96</v>
      </c>
      <c r="J20" s="6" t="n">
        <v>4</v>
      </c>
      <c r="K20" s="6" t="n">
        <v>28.35</v>
      </c>
      <c r="L20" s="6" t="n">
        <v>24.35</v>
      </c>
      <c r="M20" s="6" t="n">
        <v>1.45</v>
      </c>
      <c r="N20" s="6" t="n">
        <v>1.28</v>
      </c>
    </row>
    <row collapsed="false" customFormat="false" customHeight="false" hidden="false" ht="12.1" outlineLevel="0" r="21">
      <c r="A21" s="33" t="n">
        <v>44371</v>
      </c>
      <c r="B21" s="16" t="s">
        <v>298</v>
      </c>
      <c r="C21" s="16" t="s">
        <v>42</v>
      </c>
      <c r="D21" s="16" t="s">
        <v>43</v>
      </c>
      <c r="E21" s="7" t="n">
        <v>1</v>
      </c>
      <c r="F21" s="16" t="s">
        <v>20</v>
      </c>
      <c r="G21" s="6" t="n">
        <v>87.2005</v>
      </c>
      <c r="H21" s="6" t="n">
        <v>100.05</v>
      </c>
      <c r="I21" s="6" t="n">
        <v>6360.38</v>
      </c>
      <c r="J21" s="6" t="n">
        <v>0.12</v>
      </c>
      <c r="K21" s="6" t="n">
        <v>87.2005</v>
      </c>
      <c r="L21" s="6" t="n">
        <v>78.48</v>
      </c>
      <c r="M21" s="6" t="n">
        <v>1.23</v>
      </c>
      <c r="N21" s="6" t="n">
        <v>1.08</v>
      </c>
    </row>
    <row collapsed="false" customFormat="false" customHeight="false" hidden="false" ht="12.1" outlineLevel="0" r="22">
      <c r="A22" s="33" t="n">
        <v>44382</v>
      </c>
      <c r="B22" s="16" t="s">
        <v>295</v>
      </c>
      <c r="C22" s="16" t="s">
        <v>65</v>
      </c>
      <c r="D22" s="16" t="s">
        <v>66</v>
      </c>
      <c r="E22" s="7" t="n">
        <v>1</v>
      </c>
      <c r="F22" s="16" t="s">
        <v>36</v>
      </c>
      <c r="G22" s="6" t="n">
        <v>105</v>
      </c>
      <c r="H22" s="6" t="n">
        <v>4819</v>
      </c>
      <c r="I22" s="6" t="n">
        <v>3063.16</v>
      </c>
      <c r="J22" s="6" t="n">
        <v>14</v>
      </c>
      <c r="K22" s="6" t="n">
        <v>105</v>
      </c>
      <c r="L22" s="6" t="n">
        <v>91</v>
      </c>
      <c r="M22" s="6" t="n">
        <v>2.97</v>
      </c>
      <c r="N22" s="6" t="n">
        <v>1.89</v>
      </c>
    </row>
    <row collapsed="false" customFormat="false" customHeight="false" hidden="false" ht="12.1" outlineLevel="0" r="23">
      <c r="A23" s="33" t="n">
        <v>44385</v>
      </c>
      <c r="B23" s="16" t="s">
        <v>295</v>
      </c>
      <c r="C23" s="16" t="s">
        <v>79</v>
      </c>
      <c r="D23" s="16" t="s">
        <v>80</v>
      </c>
      <c r="E23" s="7" t="n">
        <v>10</v>
      </c>
      <c r="F23" s="16" t="s">
        <v>36</v>
      </c>
      <c r="G23" s="6" t="n">
        <v>26.51</v>
      </c>
      <c r="H23" s="6" t="n">
        <v>318.2</v>
      </c>
      <c r="I23" s="6" t="n">
        <v>322.11</v>
      </c>
      <c r="J23" s="6" t="n">
        <v>34</v>
      </c>
      <c r="K23" s="6" t="n">
        <v>265.1</v>
      </c>
      <c r="L23" s="6" t="n">
        <v>231.1</v>
      </c>
      <c r="M23" s="6" t="n">
        <v>7.17</v>
      </c>
      <c r="N23" s="6" t="n">
        <v>7.26</v>
      </c>
    </row>
    <row collapsed="false" customFormat="false" customHeight="false" hidden="false" ht="12.1" outlineLevel="0" r="24">
      <c r="A24" s="33" t="n">
        <v>44388</v>
      </c>
      <c r="B24" s="16" t="s">
        <v>295</v>
      </c>
      <c r="C24" s="16" t="s">
        <v>90</v>
      </c>
      <c r="D24" s="16" t="s">
        <v>91</v>
      </c>
      <c r="E24" s="7" t="n">
        <v>20</v>
      </c>
      <c r="F24" s="16" t="s">
        <v>36</v>
      </c>
      <c r="G24" s="6" t="n">
        <v>6.07</v>
      </c>
      <c r="H24" s="6" t="n">
        <v>143.7</v>
      </c>
      <c r="I24" s="6" t="n">
        <v>144.61</v>
      </c>
      <c r="J24" s="6" t="n">
        <v>16</v>
      </c>
      <c r="K24" s="6" t="n">
        <v>121.4</v>
      </c>
      <c r="L24" s="6" t="n">
        <v>105.4</v>
      </c>
      <c r="M24" s="6" t="n">
        <v>3.64</v>
      </c>
      <c r="N24" s="6" t="n">
        <v>3.67</v>
      </c>
    </row>
    <row collapsed="false" customFormat="false" customHeight="false" hidden="false" ht="12.1" outlineLevel="0" r="25">
      <c r="A25" s="33" t="n">
        <v>44392</v>
      </c>
      <c r="B25" s="16" t="s">
        <v>298</v>
      </c>
      <c r="C25" s="16" t="s">
        <v>87</v>
      </c>
      <c r="D25" s="16" t="s">
        <v>88</v>
      </c>
      <c r="E25" s="7" t="n">
        <v>100</v>
      </c>
      <c r="F25" s="16" t="s">
        <v>36</v>
      </c>
      <c r="G25" s="6" t="n">
        <v>0.31</v>
      </c>
      <c r="H25" s="6" t="n">
        <v>30.07</v>
      </c>
      <c r="I25" s="6" t="n">
        <v>28.91</v>
      </c>
      <c r="J25" s="6" t="n">
        <v>4</v>
      </c>
      <c r="K25" s="6" t="n">
        <v>31</v>
      </c>
      <c r="L25" s="6" t="n">
        <v>27</v>
      </c>
      <c r="M25" s="6" t="n">
        <v>0.93</v>
      </c>
      <c r="N25" s="6" t="n">
        <v>0.9</v>
      </c>
    </row>
    <row collapsed="false" customFormat="false" customHeight="false" hidden="false" ht="12.1" outlineLevel="0" r="26">
      <c r="A26" s="33" t="n">
        <v>44413</v>
      </c>
      <c r="B26" s="16" t="s">
        <v>298</v>
      </c>
      <c r="C26" s="16" t="s">
        <v>53</v>
      </c>
      <c r="D26" s="16" t="s">
        <v>54</v>
      </c>
      <c r="E26" s="7" t="n">
        <v>1</v>
      </c>
      <c r="F26" s="16" t="s">
        <v>20</v>
      </c>
      <c r="G26" s="6" t="n">
        <v>25.3294</v>
      </c>
      <c r="H26" s="6" t="n">
        <v>54.06</v>
      </c>
      <c r="I26" s="6" t="n">
        <v>3782.6</v>
      </c>
      <c r="J26" s="6" t="n">
        <v>0.03</v>
      </c>
      <c r="K26" s="6" t="n">
        <v>25.3294</v>
      </c>
      <c r="L26" s="6" t="n">
        <v>23.15</v>
      </c>
      <c r="M26" s="6" t="n">
        <v>0.61</v>
      </c>
      <c r="N26" s="6" t="n">
        <v>0.59</v>
      </c>
    </row>
    <row collapsed="false" customFormat="false" customHeight="false" hidden="false" ht="12.1" outlineLevel="0" r="27">
      <c r="A27" s="33" t="n">
        <v>44417</v>
      </c>
      <c r="B27" s="16" t="s">
        <v>298</v>
      </c>
      <c r="C27" s="16" t="s">
        <v>22</v>
      </c>
      <c r="D27" s="16" t="s">
        <v>23</v>
      </c>
      <c r="E27" s="7" t="n">
        <v>2</v>
      </c>
      <c r="F27" s="16" t="s">
        <v>20</v>
      </c>
      <c r="G27" s="6" t="n">
        <v>16.0887</v>
      </c>
      <c r="H27" s="6" t="n">
        <v>146.14</v>
      </c>
      <c r="I27" s="6" t="n">
        <v>9458.71</v>
      </c>
      <c r="J27" s="6" t="n">
        <v>0.04</v>
      </c>
      <c r="K27" s="6" t="n">
        <v>32.1774</v>
      </c>
      <c r="L27" s="6" t="n">
        <v>29.25</v>
      </c>
      <c r="M27" s="6" t="n">
        <v>0.15</v>
      </c>
      <c r="N27" s="6" t="n">
        <v>0.14</v>
      </c>
    </row>
    <row collapsed="false" customFormat="false" customHeight="false" hidden="false" ht="12.1" outlineLevel="0" r="28">
      <c r="A28" s="33" t="n">
        <v>44463</v>
      </c>
      <c r="B28" s="16" t="s">
        <v>295</v>
      </c>
      <c r="C28" s="16" t="s">
        <v>65</v>
      </c>
      <c r="D28" s="16" t="s">
        <v>66</v>
      </c>
      <c r="E28" s="7" t="n">
        <v>1</v>
      </c>
      <c r="F28" s="16" t="s">
        <v>36</v>
      </c>
      <c r="G28" s="6" t="n">
        <v>156</v>
      </c>
      <c r="H28" s="6" t="n">
        <v>5048</v>
      </c>
      <c r="I28" s="6" t="n">
        <v>3063.16</v>
      </c>
      <c r="J28" s="6" t="n">
        <v>20</v>
      </c>
      <c r="K28" s="6" t="n">
        <v>156</v>
      </c>
      <c r="L28" s="6" t="n">
        <v>136</v>
      </c>
      <c r="M28" s="6" t="n">
        <v>4.44</v>
      </c>
      <c r="N28" s="6" t="n">
        <v>2.69</v>
      </c>
    </row>
    <row collapsed="false" customFormat="false" customHeight="false" hidden="false" ht="12.1" outlineLevel="0" r="29">
      <c r="A29" s="33" t="n">
        <v>44466</v>
      </c>
      <c r="B29" s="16" t="s">
        <v>295</v>
      </c>
      <c r="C29" s="16" t="s">
        <v>92</v>
      </c>
      <c r="D29" s="16" t="s">
        <v>93</v>
      </c>
      <c r="E29" s="7" t="n">
        <v>30</v>
      </c>
      <c r="F29" s="16" t="s">
        <v>36</v>
      </c>
      <c r="G29" s="6" t="n">
        <v>3.53</v>
      </c>
      <c r="H29" s="6" t="n">
        <v>72.59</v>
      </c>
      <c r="I29" s="6" t="n">
        <v>55.96</v>
      </c>
      <c r="J29" s="6" t="n">
        <v>14</v>
      </c>
      <c r="K29" s="6" t="n">
        <v>105.9</v>
      </c>
      <c r="L29" s="6" t="n">
        <v>91.9</v>
      </c>
      <c r="M29" s="6" t="n">
        <v>5.47</v>
      </c>
      <c r="N29" s="6" t="n">
        <v>4.22</v>
      </c>
    </row>
    <row collapsed="false" customFormat="false" customHeight="false" hidden="false" ht="12.1" outlineLevel="0" r="30">
      <c r="A30" s="33" t="n">
        <v>44463</v>
      </c>
      <c r="B30" s="16" t="s">
        <v>298</v>
      </c>
      <c r="C30" s="16" t="s">
        <v>68</v>
      </c>
      <c r="D30" s="16" t="s">
        <v>69</v>
      </c>
      <c r="E30" s="7" t="n">
        <v>1</v>
      </c>
      <c r="F30" s="16" t="s">
        <v>20</v>
      </c>
      <c r="G30" s="6" t="n">
        <v>45.8164</v>
      </c>
      <c r="H30" s="6" t="n">
        <v>128.91</v>
      </c>
      <c r="I30" s="6" t="n">
        <v>9647.06</v>
      </c>
      <c r="J30" s="6" t="n">
        <v>0.19</v>
      </c>
      <c r="K30" s="6" t="n">
        <v>45.8164</v>
      </c>
      <c r="L30" s="6" t="n">
        <v>32</v>
      </c>
      <c r="M30" s="6" t="n">
        <v>0.33</v>
      </c>
      <c r="N30" s="6" t="n">
        <v>0.34</v>
      </c>
    </row>
    <row collapsed="false" customFormat="false" customHeight="false" hidden="false" ht="12.1" outlineLevel="0" r="31">
      <c r="A31" s="33" t="n">
        <v>44467</v>
      </c>
      <c r="B31" s="16" t="s">
        <v>298</v>
      </c>
      <c r="C31" s="16" t="s">
        <v>42</v>
      </c>
      <c r="D31" s="16" t="s">
        <v>43</v>
      </c>
      <c r="E31" s="7" t="n">
        <v>1</v>
      </c>
      <c r="F31" s="16" t="s">
        <v>20</v>
      </c>
      <c r="G31" s="6" t="n">
        <v>90.8266</v>
      </c>
      <c r="H31" s="6" t="n">
        <v>101.82</v>
      </c>
      <c r="I31" s="6" t="n">
        <v>6360.38</v>
      </c>
      <c r="J31" s="6" t="n">
        <v>0.13</v>
      </c>
      <c r="K31" s="6" t="n">
        <v>90.8266</v>
      </c>
      <c r="L31" s="6" t="n">
        <v>81.38</v>
      </c>
      <c r="M31" s="6" t="n">
        <v>1.28</v>
      </c>
      <c r="N31" s="6" t="n">
        <v>1.1</v>
      </c>
    </row>
    <row collapsed="false" customFormat="false" customHeight="false" hidden="false" ht="12.1" outlineLevel="0" r="32">
      <c r="A32" s="33" t="n">
        <v>44468</v>
      </c>
      <c r="B32" s="16" t="s">
        <v>298</v>
      </c>
      <c r="C32" s="16" t="s">
        <v>39</v>
      </c>
      <c r="D32" s="16" t="s">
        <v>40</v>
      </c>
      <c r="E32" s="7" t="n">
        <v>1</v>
      </c>
      <c r="F32" s="16" t="s">
        <v>20</v>
      </c>
      <c r="G32" s="6" t="n">
        <v>49.3056</v>
      </c>
      <c r="H32" s="6" t="n">
        <v>129.9</v>
      </c>
      <c r="I32" s="6" t="n">
        <v>11067.35</v>
      </c>
      <c r="J32" s="6" t="n">
        <v>0.07</v>
      </c>
      <c r="K32" s="6" t="n">
        <v>49.3056</v>
      </c>
      <c r="L32" s="6" t="n">
        <v>44.23</v>
      </c>
      <c r="M32" s="6" t="n">
        <v>0.4</v>
      </c>
      <c r="N32" s="6" t="n">
        <v>0.47</v>
      </c>
    </row>
    <row collapsed="false" customFormat="false" customHeight="false" hidden="false" ht="12.1" outlineLevel="0" r="33">
      <c r="A33" s="33" t="n">
        <v>44474</v>
      </c>
      <c r="B33" s="16" t="s">
        <v>298</v>
      </c>
      <c r="C33" s="16" t="s">
        <v>56</v>
      </c>
      <c r="D33" s="16" t="s">
        <v>57</v>
      </c>
      <c r="E33" s="7" t="n">
        <v>1</v>
      </c>
      <c r="F33" s="16" t="s">
        <v>20</v>
      </c>
      <c r="G33" s="6" t="n">
        <v>26.9818</v>
      </c>
      <c r="H33" s="6" t="n">
        <v>55.14</v>
      </c>
      <c r="I33" s="6" t="n">
        <v>4239.26</v>
      </c>
      <c r="J33" s="6" t="n">
        <v>0.04</v>
      </c>
      <c r="K33" s="6" t="n">
        <v>26.9818</v>
      </c>
      <c r="L33" s="6" t="n">
        <v>24.06</v>
      </c>
      <c r="M33" s="6" t="n">
        <v>0.57</v>
      </c>
      <c r="N33" s="6" t="n">
        <v>0.6</v>
      </c>
    </row>
    <row collapsed="false" customFormat="false" customHeight="false" hidden="false" ht="12.1" outlineLevel="0" r="34">
      <c r="A34" s="33" t="n">
        <v>44481</v>
      </c>
      <c r="B34" s="16" t="s">
        <v>295</v>
      </c>
      <c r="C34" s="16" t="s">
        <v>79</v>
      </c>
      <c r="D34" s="16" t="s">
        <v>80</v>
      </c>
      <c r="E34" s="7" t="n">
        <v>10</v>
      </c>
      <c r="F34" s="16" t="s">
        <v>36</v>
      </c>
      <c r="G34" s="6" t="n">
        <v>10.55</v>
      </c>
      <c r="H34" s="6" t="n">
        <v>318.05</v>
      </c>
      <c r="I34" s="6" t="n">
        <v>322.11</v>
      </c>
      <c r="J34" s="6" t="n">
        <v>14</v>
      </c>
      <c r="K34" s="6" t="n">
        <v>105.5</v>
      </c>
      <c r="L34" s="6" t="n">
        <v>91.5</v>
      </c>
      <c r="M34" s="6" t="n">
        <v>2.84</v>
      </c>
      <c r="N34" s="6" t="n">
        <v>2.88</v>
      </c>
    </row>
    <row collapsed="false" customFormat="false" customHeight="false" hidden="false" ht="12.1" outlineLevel="0" r="35">
      <c r="A35" s="33" t="n">
        <v>44507</v>
      </c>
      <c r="B35" s="16" t="s">
        <v>298</v>
      </c>
      <c r="C35" s="16" t="s">
        <v>53</v>
      </c>
      <c r="D35" s="16" t="s">
        <v>54</v>
      </c>
      <c r="E35" s="7" t="n">
        <v>1</v>
      </c>
      <c r="F35" s="16" t="s">
        <v>20</v>
      </c>
      <c r="G35" s="6" t="n">
        <v>24.8419</v>
      </c>
      <c r="H35" s="6" t="n">
        <v>50.92</v>
      </c>
      <c r="I35" s="6" t="n">
        <v>3782.6</v>
      </c>
      <c r="J35" s="6" t="n">
        <v>0.03</v>
      </c>
      <c r="K35" s="6" t="n">
        <v>24.8419</v>
      </c>
      <c r="L35" s="6" t="n">
        <v>22.7</v>
      </c>
      <c r="M35" s="6" t="n">
        <v>0.6</v>
      </c>
      <c r="N35" s="6" t="n">
        <v>0.62</v>
      </c>
    </row>
    <row collapsed="false" customFormat="false" customHeight="false" hidden="false" ht="12.1" outlineLevel="0" r="36">
      <c r="A36" s="33" t="n">
        <v>44515</v>
      </c>
      <c r="B36" s="16" t="s">
        <v>298</v>
      </c>
      <c r="C36" s="16" t="s">
        <v>22</v>
      </c>
      <c r="D36" s="16" t="s">
        <v>23</v>
      </c>
      <c r="E36" s="7" t="n">
        <v>2</v>
      </c>
      <c r="F36" s="16" t="s">
        <v>20</v>
      </c>
      <c r="G36" s="6" t="n">
        <v>15.7986</v>
      </c>
      <c r="H36" s="6" t="n">
        <v>149.99</v>
      </c>
      <c r="I36" s="6" t="n">
        <v>9458.71</v>
      </c>
      <c r="J36" s="6" t="n">
        <v>0.04</v>
      </c>
      <c r="K36" s="6" t="n">
        <v>31.5972</v>
      </c>
      <c r="L36" s="6" t="n">
        <v>28.72</v>
      </c>
      <c r="M36" s="6" t="n">
        <v>0.15</v>
      </c>
      <c r="N36" s="6" t="n">
        <v>0.13</v>
      </c>
    </row>
    <row collapsed="false" customFormat="false" customHeight="false" hidden="false" ht="12.1" outlineLevel="0" r="37">
      <c r="A37" s="33" t="n">
        <v>44509</v>
      </c>
      <c r="B37" s="16" t="s">
        <v>298</v>
      </c>
      <c r="C37" s="16" t="s">
        <v>30</v>
      </c>
      <c r="D37" s="16" t="s">
        <v>31</v>
      </c>
      <c r="E37" s="7" t="n">
        <v>1</v>
      </c>
      <c r="F37" s="16" t="s">
        <v>20</v>
      </c>
      <c r="G37" s="6" t="n">
        <v>26.7741</v>
      </c>
      <c r="H37" s="6" t="n">
        <v>220.1025</v>
      </c>
      <c r="I37" s="6" t="n">
        <v>16382.96</v>
      </c>
      <c r="J37" s="6" t="n">
        <v>0.04</v>
      </c>
      <c r="K37" s="6" t="n">
        <v>26.7741</v>
      </c>
      <c r="L37" s="6" t="n">
        <v>23.92</v>
      </c>
      <c r="M37" s="6" t="n">
        <v>0.15</v>
      </c>
      <c r="N37" s="6" t="n">
        <v>0.15</v>
      </c>
    </row>
    <row collapsed="false" customFormat="false" customHeight="false" hidden="false" ht="12.1" outlineLevel="0" r="38">
      <c r="A38" s="33" t="n">
        <v>44532</v>
      </c>
      <c r="B38" s="16" t="s">
        <v>298</v>
      </c>
      <c r="C38" s="16" t="s">
        <v>39</v>
      </c>
      <c r="D38" s="16" t="s">
        <v>40</v>
      </c>
      <c r="E38" s="7" t="n">
        <v>1</v>
      </c>
      <c r="F38" s="16" t="s">
        <v>20</v>
      </c>
      <c r="G38" s="6" t="n">
        <v>50.3027</v>
      </c>
      <c r="H38" s="6" t="n">
        <v>175.63</v>
      </c>
      <c r="I38" s="6" t="n">
        <v>11067.35</v>
      </c>
      <c r="J38" s="6" t="n">
        <v>0.07</v>
      </c>
      <c r="K38" s="6" t="n">
        <v>50.3027</v>
      </c>
      <c r="L38" s="6" t="n">
        <v>45.12</v>
      </c>
      <c r="M38" s="6" t="n">
        <v>0.41</v>
      </c>
      <c r="N38" s="6" t="n">
        <v>0.35</v>
      </c>
    </row>
    <row collapsed="false" customFormat="false" customHeight="false" hidden="false" ht="12.1" outlineLevel="0" r="39">
      <c r="A39" s="33" t="n">
        <v>44531</v>
      </c>
      <c r="B39" s="16" t="s">
        <v>298</v>
      </c>
      <c r="C39" s="16" t="s">
        <v>39</v>
      </c>
      <c r="D39" s="16" t="s">
        <v>40</v>
      </c>
      <c r="E39" s="7" t="n">
        <v>1</v>
      </c>
      <c r="F39" s="16" t="s">
        <v>20</v>
      </c>
      <c r="G39" s="6" t="n">
        <v>50.927</v>
      </c>
      <c r="H39" s="6" t="n">
        <v>180.56</v>
      </c>
      <c r="I39" s="6" t="n">
        <v>11067.35</v>
      </c>
      <c r="J39" s="6" t="n">
        <v>0.07</v>
      </c>
      <c r="K39" s="6" t="n">
        <v>50.927</v>
      </c>
      <c r="L39" s="6" t="n">
        <v>45.68</v>
      </c>
      <c r="M39" s="6" t="n">
        <v>0.41</v>
      </c>
      <c r="N39" s="6" t="n">
        <v>0.34</v>
      </c>
    </row>
    <row collapsed="false" customFormat="false" customHeight="false" hidden="false" ht="12.1" outlineLevel="0" r="40">
      <c r="A40" s="33" t="n">
        <v>44531</v>
      </c>
      <c r="B40" s="16" t="s">
        <v>298</v>
      </c>
      <c r="C40" s="16" t="s">
        <v>71</v>
      </c>
      <c r="D40" s="16" t="s">
        <v>72</v>
      </c>
      <c r="E40" s="7" t="n">
        <v>1</v>
      </c>
      <c r="F40" s="16" t="s">
        <v>20</v>
      </c>
      <c r="G40" s="6" t="n">
        <v>15.7274</v>
      </c>
      <c r="H40" s="6" t="n">
        <v>44.257</v>
      </c>
      <c r="I40" s="6" t="n">
        <v>2931.56</v>
      </c>
      <c r="J40" s="6" t="n">
        <v>0.02</v>
      </c>
      <c r="K40" s="6" t="n">
        <v>15.7274</v>
      </c>
      <c r="L40" s="6" t="n">
        <v>14.23</v>
      </c>
      <c r="M40" s="6" t="n">
        <v>0.49</v>
      </c>
      <c r="N40" s="6" t="n">
        <v>0.43</v>
      </c>
    </row>
    <row collapsed="false" customFormat="false" customHeight="false" hidden="false" ht="12.1" outlineLevel="0" r="41">
      <c r="A41" s="33" t="n">
        <v>44544</v>
      </c>
      <c r="B41" s="16" t="s">
        <v>295</v>
      </c>
      <c r="C41" s="16" t="s">
        <v>81</v>
      </c>
      <c r="D41" s="16" t="s">
        <v>82</v>
      </c>
      <c r="E41" s="7" t="n">
        <v>3</v>
      </c>
      <c r="F41" s="16" t="s">
        <v>36</v>
      </c>
      <c r="G41" s="6" t="n">
        <v>85.93</v>
      </c>
      <c r="H41" s="6" t="n">
        <v>1466.2</v>
      </c>
      <c r="I41" s="6" t="n">
        <v>1623.05</v>
      </c>
      <c r="J41" s="6" t="n">
        <v>34</v>
      </c>
      <c r="K41" s="6" t="n">
        <v>257.79</v>
      </c>
      <c r="L41" s="6" t="n">
        <v>223.79</v>
      </c>
      <c r="M41" s="6" t="n">
        <v>4.6</v>
      </c>
      <c r="N41" s="6" t="n">
        <v>5.09</v>
      </c>
    </row>
    <row collapsed="false" customFormat="false" customHeight="false" hidden="false" ht="12.1" outlineLevel="0" r="42">
      <c r="A42" s="33" t="n">
        <v>44546</v>
      </c>
      <c r="B42" s="16" t="s">
        <v>295</v>
      </c>
      <c r="C42" s="16" t="s">
        <v>26</v>
      </c>
      <c r="D42" s="16" t="s">
        <v>27</v>
      </c>
      <c r="E42" s="7" t="n">
        <v>1</v>
      </c>
      <c r="F42" s="16" t="s">
        <v>20</v>
      </c>
      <c r="G42" s="6" t="n">
        <v>36.6301</v>
      </c>
      <c r="H42" s="6" t="n">
        <v>119.904</v>
      </c>
      <c r="I42" s="6" t="n">
        <v>8272.51</v>
      </c>
      <c r="J42" s="6" t="n">
        <v>0.1</v>
      </c>
      <c r="K42" s="6" t="n">
        <v>36.6301</v>
      </c>
      <c r="L42" s="6" t="n">
        <v>29.24</v>
      </c>
      <c r="M42" s="6" t="n">
        <v>0.35</v>
      </c>
      <c r="N42" s="6" t="n">
        <v>0.33</v>
      </c>
    </row>
    <row collapsed="false" customFormat="false" customHeight="false" hidden="false" ht="12.1" outlineLevel="0" r="43">
      <c r="A43" s="33" t="n">
        <v>44547</v>
      </c>
      <c r="B43" s="16" t="s">
        <v>298</v>
      </c>
      <c r="C43" s="16" t="s">
        <v>45</v>
      </c>
      <c r="D43" s="16" t="s">
        <v>46</v>
      </c>
      <c r="E43" s="7" t="n">
        <v>4</v>
      </c>
      <c r="F43" s="16" t="s">
        <v>36</v>
      </c>
      <c r="G43" s="6" t="n">
        <v>73.65</v>
      </c>
      <c r="H43" s="6" t="n">
        <v>2031</v>
      </c>
      <c r="I43" s="6" t="n">
        <v>2810.78</v>
      </c>
      <c r="J43" s="6" t="n">
        <v>38</v>
      </c>
      <c r="K43" s="6" t="n">
        <v>294.6</v>
      </c>
      <c r="L43" s="6" t="n">
        <v>256.6</v>
      </c>
      <c r="M43" s="6" t="n">
        <v>2.28</v>
      </c>
      <c r="N43" s="6" t="n">
        <v>3.16</v>
      </c>
    </row>
    <row collapsed="false" customFormat="false" customHeight="false" hidden="false" ht="12.1" outlineLevel="0" r="44">
      <c r="A44" s="33" t="n">
        <v>44550</v>
      </c>
      <c r="B44" s="16" t="s">
        <v>295</v>
      </c>
      <c r="C44" s="16" t="s">
        <v>65</v>
      </c>
      <c r="D44" s="16" t="s">
        <v>66</v>
      </c>
      <c r="E44" s="7" t="n">
        <v>1</v>
      </c>
      <c r="F44" s="16" t="s">
        <v>36</v>
      </c>
      <c r="G44" s="6" t="n">
        <v>234</v>
      </c>
      <c r="H44" s="6" t="n">
        <v>5580</v>
      </c>
      <c r="I44" s="6" t="n">
        <v>3063.16</v>
      </c>
      <c r="J44" s="6" t="n">
        <v>30</v>
      </c>
      <c r="K44" s="6" t="n">
        <v>234</v>
      </c>
      <c r="L44" s="6" t="n">
        <v>204</v>
      </c>
      <c r="M44" s="6" t="n">
        <v>6.66</v>
      </c>
      <c r="N44" s="6" t="n">
        <v>3.66</v>
      </c>
    </row>
    <row collapsed="false" customFormat="false" customHeight="false" hidden="false" ht="12.1" outlineLevel="0" r="45">
      <c r="A45" s="33" t="n">
        <v>44551</v>
      </c>
      <c r="B45" s="16" t="s">
        <v>298</v>
      </c>
      <c r="C45" s="16" t="s">
        <v>42</v>
      </c>
      <c r="D45" s="16" t="s">
        <v>43</v>
      </c>
      <c r="E45" s="7" t="n">
        <v>1</v>
      </c>
      <c r="F45" s="16" t="s">
        <v>20</v>
      </c>
      <c r="G45" s="6" t="n">
        <v>92.8684</v>
      </c>
      <c r="H45" s="6" t="n">
        <v>91.6124</v>
      </c>
      <c r="I45" s="6" t="n">
        <v>6360.38</v>
      </c>
      <c r="J45" s="6" t="n">
        <v>0.13</v>
      </c>
      <c r="K45" s="6" t="n">
        <v>92.8684</v>
      </c>
      <c r="L45" s="6" t="n">
        <v>83.21</v>
      </c>
      <c r="M45" s="6" t="n">
        <v>1.31</v>
      </c>
      <c r="N45" s="6" t="n">
        <v>1.22</v>
      </c>
    </row>
    <row collapsed="false" customFormat="false" customHeight="false" hidden="false" ht="12.1" outlineLevel="0" r="46">
      <c r="A46" s="33" t="n">
        <v>44551</v>
      </c>
      <c r="B46" s="16" t="s">
        <v>298</v>
      </c>
      <c r="C46" s="16" t="s">
        <v>68</v>
      </c>
      <c r="D46" s="16" t="s">
        <v>69</v>
      </c>
      <c r="E46" s="7" t="n">
        <v>1</v>
      </c>
      <c r="F46" s="16" t="s">
        <v>20</v>
      </c>
      <c r="G46" s="6" t="n">
        <v>46.8057</v>
      </c>
      <c r="H46" s="6" t="n">
        <v>98.9</v>
      </c>
      <c r="I46" s="6" t="n">
        <v>9647.06</v>
      </c>
      <c r="J46" s="6" t="n">
        <v>0.19</v>
      </c>
      <c r="K46" s="6" t="n">
        <v>46.8057</v>
      </c>
      <c r="L46" s="6" t="n">
        <v>32.69</v>
      </c>
      <c r="M46" s="6" t="n">
        <v>0.34</v>
      </c>
      <c r="N46" s="6" t="n">
        <v>0.44</v>
      </c>
    </row>
    <row collapsed="false" customFormat="false" customHeight="false" hidden="false" ht="12.1" outlineLevel="0" r="47">
      <c r="A47" s="33" t="n">
        <v>44556</v>
      </c>
      <c r="B47" s="16" t="s">
        <v>295</v>
      </c>
      <c r="C47" s="16" t="s">
        <v>90</v>
      </c>
      <c r="D47" s="16" t="s">
        <v>91</v>
      </c>
      <c r="E47" s="7" t="n">
        <v>20</v>
      </c>
      <c r="F47" s="16" t="s">
        <v>36</v>
      </c>
      <c r="G47" s="6" t="n">
        <v>5.2</v>
      </c>
      <c r="H47" s="6" t="n">
        <v>124.54</v>
      </c>
      <c r="I47" s="6" t="n">
        <v>144.61</v>
      </c>
      <c r="J47" s="6" t="n">
        <v>14</v>
      </c>
      <c r="K47" s="6" t="n">
        <v>104</v>
      </c>
      <c r="L47" s="6" t="n">
        <v>90</v>
      </c>
      <c r="M47" s="6" t="n">
        <v>3.11</v>
      </c>
      <c r="N47" s="6" t="n">
        <v>3.61</v>
      </c>
    </row>
    <row collapsed="false" customFormat="false" customHeight="false" hidden="false" ht="12.1" outlineLevel="0" r="48">
      <c r="A48" s="33" t="n">
        <v>44566</v>
      </c>
      <c r="B48" s="16" t="s">
        <v>298</v>
      </c>
      <c r="C48" s="16" t="s">
        <v>56</v>
      </c>
      <c r="D48" s="16" t="s">
        <v>57</v>
      </c>
      <c r="E48" s="7" t="n">
        <v>1</v>
      </c>
      <c r="F48" s="16" t="s">
        <v>20</v>
      </c>
      <c r="G48" s="6" t="n">
        <v>27.4883</v>
      </c>
      <c r="H48" s="6" t="n">
        <v>61.25</v>
      </c>
      <c r="I48" s="6" t="n">
        <v>4239.26</v>
      </c>
      <c r="J48" s="6" t="n">
        <v>0.04</v>
      </c>
      <c r="K48" s="6" t="n">
        <v>27.4883</v>
      </c>
      <c r="L48" s="6" t="n">
        <v>24.52</v>
      </c>
      <c r="M48" s="6" t="n">
        <v>0.58</v>
      </c>
      <c r="N48" s="6" t="n">
        <v>0.54</v>
      </c>
    </row>
    <row collapsed="false" customFormat="false" customHeight="false" hidden="false" ht="12.1" outlineLevel="0" r="49">
      <c r="A49" s="33" t="n">
        <v>44574</v>
      </c>
      <c r="B49" s="16" t="s">
        <v>295</v>
      </c>
      <c r="C49" s="16" t="s">
        <v>92</v>
      </c>
      <c r="D49" s="16" t="s">
        <v>93</v>
      </c>
      <c r="E49" s="7" t="n">
        <v>30</v>
      </c>
      <c r="F49" s="16" t="s">
        <v>36</v>
      </c>
      <c r="G49" s="6" t="n">
        <v>2.663</v>
      </c>
      <c r="H49" s="6" t="n">
        <v>67.38</v>
      </c>
      <c r="I49" s="6" t="n">
        <v>55.96</v>
      </c>
      <c r="J49" s="6" t="n">
        <v>10</v>
      </c>
      <c r="K49" s="6" t="n">
        <v>79.89</v>
      </c>
      <c r="L49" s="6" t="n">
        <v>69.89</v>
      </c>
      <c r="M49" s="6" t="n">
        <v>4.16</v>
      </c>
      <c r="N49" s="6" t="n">
        <v>3.46</v>
      </c>
    </row>
    <row collapsed="false" customFormat="false" customHeight="false" hidden="false" ht="12.1" outlineLevel="0" r="50">
      <c r="A50" s="33" t="n">
        <v>44599</v>
      </c>
      <c r="B50" s="16" t="s">
        <v>298</v>
      </c>
      <c r="C50" s="16" t="s">
        <v>53</v>
      </c>
      <c r="D50" s="16" t="s">
        <v>54</v>
      </c>
      <c r="E50" s="7" t="n">
        <v>1</v>
      </c>
      <c r="F50" s="16" t="s">
        <v>20</v>
      </c>
      <c r="G50" s="6" t="n">
        <v>27.7586</v>
      </c>
      <c r="H50" s="6" t="n">
        <v>48.01</v>
      </c>
      <c r="I50" s="6" t="n">
        <v>3782.6</v>
      </c>
      <c r="J50" s="6" t="n">
        <v>0.04</v>
      </c>
      <c r="K50" s="6" t="n">
        <v>27.7586</v>
      </c>
      <c r="L50" s="6" t="n">
        <v>24.72</v>
      </c>
      <c r="M50" s="6" t="n">
        <v>0.65</v>
      </c>
      <c r="N50" s="6" t="n">
        <v>0.68</v>
      </c>
    </row>
    <row collapsed="false" customFormat="false" customHeight="false" hidden="false" ht="12.1" outlineLevel="0" r="51">
      <c r="A51" s="33" t="n">
        <v>44596</v>
      </c>
      <c r="B51" s="16" t="s">
        <v>298</v>
      </c>
      <c r="C51" s="16" t="s">
        <v>22</v>
      </c>
      <c r="D51" s="16" t="s">
        <v>23</v>
      </c>
      <c r="E51" s="7" t="n">
        <v>2</v>
      </c>
      <c r="F51" s="16" t="s">
        <v>20</v>
      </c>
      <c r="G51" s="6" t="n">
        <v>16.863</v>
      </c>
      <c r="H51" s="6" t="n">
        <v>172.9</v>
      </c>
      <c r="I51" s="6" t="n">
        <v>9458.71</v>
      </c>
      <c r="J51" s="6" t="n">
        <v>0.04</v>
      </c>
      <c r="K51" s="6" t="n">
        <v>33.726</v>
      </c>
      <c r="L51" s="6" t="n">
        <v>30.66</v>
      </c>
      <c r="M51" s="6" t="n">
        <v>0.16</v>
      </c>
      <c r="N51" s="6" t="n">
        <v>0.12</v>
      </c>
    </row>
    <row collapsed="false" customFormat="false" customHeight="false" hidden="false" ht="12.1" outlineLevel="0" r="52">
      <c r="A52" s="33" t="n">
        <v>44602</v>
      </c>
      <c r="B52" s="16" t="s">
        <v>298</v>
      </c>
      <c r="C52" s="16" t="s">
        <v>30</v>
      </c>
      <c r="D52" s="16" t="s">
        <v>31</v>
      </c>
      <c r="E52" s="7" t="n">
        <v>1</v>
      </c>
      <c r="F52" s="16" t="s">
        <v>20</v>
      </c>
      <c r="G52" s="6" t="n">
        <v>28.0506</v>
      </c>
      <c r="H52" s="6" t="n">
        <v>230.495</v>
      </c>
      <c r="I52" s="6" t="n">
        <v>16382.96</v>
      </c>
      <c r="J52" s="6" t="n">
        <v>0.04</v>
      </c>
      <c r="K52" s="6" t="n">
        <v>28.0506</v>
      </c>
      <c r="L52" s="6" t="n">
        <v>25.06</v>
      </c>
      <c r="M52" s="6" t="n">
        <v>0.15</v>
      </c>
      <c r="N52" s="6" t="n">
        <v>0.15</v>
      </c>
    </row>
    <row collapsed="false" customFormat="false" customHeight="false" hidden="false" ht="12.1" outlineLevel="0" r="53">
      <c r="A53" s="33" t="n">
        <v>44622</v>
      </c>
      <c r="B53" s="16" t="s">
        <v>298</v>
      </c>
      <c r="C53" s="16" t="s">
        <v>39</v>
      </c>
      <c r="D53" s="16" t="s">
        <v>40</v>
      </c>
      <c r="E53" s="7" t="n">
        <v>1</v>
      </c>
      <c r="F53" s="16" t="s">
        <v>20</v>
      </c>
      <c r="G53" s="6" t="n">
        <v>62.3871</v>
      </c>
      <c r="H53" s="6" t="n">
        <v>163.69</v>
      </c>
      <c r="I53" s="6" t="n">
        <v>11067.35</v>
      </c>
      <c r="J53" s="6" t="n">
        <v>0.07</v>
      </c>
      <c r="K53" s="6" t="n">
        <v>62.3871</v>
      </c>
      <c r="L53" s="6" t="n">
        <v>55.96</v>
      </c>
      <c r="M53" s="6" t="n">
        <v>0.51</v>
      </c>
      <c r="N53" s="6" t="n">
        <v>0.37</v>
      </c>
    </row>
    <row collapsed="false" customFormat="false" customHeight="false" hidden="false" ht="12.1" outlineLevel="0" r="54">
      <c r="A54" s="33" t="n">
        <v>44623</v>
      </c>
      <c r="B54" s="16" t="s">
        <v>298</v>
      </c>
      <c r="C54" s="16" t="s">
        <v>71</v>
      </c>
      <c r="D54" s="16" t="s">
        <v>72</v>
      </c>
      <c r="E54" s="7" t="n">
        <v>1</v>
      </c>
      <c r="F54" s="16" t="s">
        <v>20</v>
      </c>
      <c r="G54" s="6" t="n">
        <v>21.6822</v>
      </c>
      <c r="H54" s="6" t="n">
        <v>42.95</v>
      </c>
      <c r="I54" s="6" t="n">
        <v>2931.56</v>
      </c>
      <c r="J54" s="6" t="n">
        <v>0.02</v>
      </c>
      <c r="K54" s="6" t="n">
        <v>21.6822</v>
      </c>
      <c r="L54" s="6" t="n">
        <v>19.62</v>
      </c>
      <c r="M54" s="6" t="n">
        <v>0.67</v>
      </c>
      <c r="N54" s="6" t="n">
        <v>0.44</v>
      </c>
    </row>
    <row collapsed="false" customFormat="false" customHeight="false" hidden="false" ht="12.1" outlineLevel="0" r="55">
      <c r="A55" s="33" t="n">
        <v>44636</v>
      </c>
      <c r="B55" s="16" t="s">
        <v>295</v>
      </c>
      <c r="C55" s="16" t="s">
        <v>26</v>
      </c>
      <c r="D55" s="16" t="s">
        <v>27</v>
      </c>
      <c r="E55" s="7" t="n">
        <v>1</v>
      </c>
      <c r="F55" s="16" t="s">
        <v>20</v>
      </c>
      <c r="G55" s="6" t="n">
        <v>54.6263</v>
      </c>
      <c r="H55" s="6" t="n">
        <v>102.09</v>
      </c>
      <c r="I55" s="6" t="n">
        <v>8272.51</v>
      </c>
      <c r="J55" s="6" t="n">
        <v>0.1</v>
      </c>
      <c r="K55" s="6" t="n">
        <v>54.6263</v>
      </c>
      <c r="L55" s="6" t="n">
        <v>43.48</v>
      </c>
      <c r="M55" s="6" t="n">
        <v>0.53</v>
      </c>
      <c r="N55" s="6" t="n">
        <v>0.38</v>
      </c>
    </row>
    <row collapsed="false" customFormat="false" customHeight="false" hidden="false" ht="12.1" outlineLevel="0" r="56">
      <c r="A56" s="33" t="n">
        <v>44643</v>
      </c>
      <c r="B56" s="16" t="s">
        <v>298</v>
      </c>
      <c r="C56" s="16" t="s">
        <v>42</v>
      </c>
      <c r="D56" s="16" t="s">
        <v>43</v>
      </c>
      <c r="E56" s="7" t="n">
        <v>1</v>
      </c>
      <c r="F56" s="16" t="s">
        <v>20</v>
      </c>
      <c r="G56" s="6" t="n">
        <v>130.0926</v>
      </c>
      <c r="H56" s="6" t="n">
        <v>93.65</v>
      </c>
      <c r="I56" s="6" t="n">
        <v>6360.38</v>
      </c>
      <c r="J56" s="6" t="n">
        <v>0.13</v>
      </c>
      <c r="K56" s="6" t="n">
        <v>130.0926</v>
      </c>
      <c r="L56" s="6" t="n">
        <v>116.56</v>
      </c>
      <c r="M56" s="6" t="n">
        <v>1.83</v>
      </c>
      <c r="N56" s="6" t="n">
        <v>1.2</v>
      </c>
    </row>
    <row collapsed="false" customFormat="false" customHeight="false" hidden="false" ht="12.1" outlineLevel="0" r="57">
      <c r="A57" s="33" t="n">
        <v>44644</v>
      </c>
      <c r="B57" s="16" t="s">
        <v>298</v>
      </c>
      <c r="C57" s="16" t="s">
        <v>68</v>
      </c>
      <c r="D57" s="16" t="s">
        <v>69</v>
      </c>
      <c r="E57" s="7" t="n">
        <v>1</v>
      </c>
      <c r="F57" s="16" t="s">
        <v>20</v>
      </c>
      <c r="G57" s="6" t="n">
        <v>64.9919</v>
      </c>
      <c r="H57" s="6" t="n">
        <v>106.16</v>
      </c>
      <c r="I57" s="6" t="n">
        <v>9647.06</v>
      </c>
      <c r="J57" s="6" t="n">
        <v>0.19</v>
      </c>
      <c r="K57" s="6" t="n">
        <v>64.9919</v>
      </c>
      <c r="L57" s="6" t="n">
        <v>45.39</v>
      </c>
      <c r="M57" s="6" t="n">
        <v>0.47</v>
      </c>
      <c r="N57" s="6" t="n">
        <v>0.41</v>
      </c>
    </row>
    <row collapsed="false" customFormat="false" customHeight="false" hidden="false" ht="12.1" outlineLevel="0" r="58">
      <c r="A58" s="33" t="n">
        <v>44656</v>
      </c>
      <c r="B58" s="16" t="s">
        <v>298</v>
      </c>
      <c r="C58" s="16" t="s">
        <v>56</v>
      </c>
      <c r="D58" s="16" t="s">
        <v>57</v>
      </c>
      <c r="E58" s="7" t="n">
        <v>1</v>
      </c>
      <c r="F58" s="16" t="s">
        <v>20</v>
      </c>
      <c r="G58" s="6" t="n">
        <v>31.7654</v>
      </c>
      <c r="H58" s="6" t="n">
        <v>55.87</v>
      </c>
      <c r="I58" s="6" t="n">
        <v>4239.26</v>
      </c>
      <c r="J58" s="6" t="n">
        <v>0.04</v>
      </c>
      <c r="K58" s="6" t="n">
        <v>31.7654</v>
      </c>
      <c r="L58" s="6" t="n">
        <v>28.42</v>
      </c>
      <c r="M58" s="6" t="n">
        <v>0.67</v>
      </c>
      <c r="N58" s="6" t="n">
        <v>0.61</v>
      </c>
    </row>
    <row collapsed="false" customFormat="false" customHeight="false" hidden="false" ht="12.1" outlineLevel="0" r="59">
      <c r="A59" s="33" t="n">
        <v>44688</v>
      </c>
      <c r="B59" s="16" t="s">
        <v>298</v>
      </c>
      <c r="C59" s="16" t="s">
        <v>53</v>
      </c>
      <c r="D59" s="16" t="s">
        <v>54</v>
      </c>
      <c r="E59" s="7" t="n">
        <v>1</v>
      </c>
      <c r="F59" s="16" t="s">
        <v>20</v>
      </c>
      <c r="G59" s="6" t="n">
        <v>24.5953</v>
      </c>
      <c r="H59" s="6" t="n">
        <v>44.3</v>
      </c>
      <c r="I59" s="6" t="n">
        <v>3782.6</v>
      </c>
      <c r="J59" s="6" t="n">
        <v>0.04</v>
      </c>
      <c r="K59" s="6" t="n">
        <v>24.5953</v>
      </c>
      <c r="L59" s="6" t="n">
        <v>21.9</v>
      </c>
      <c r="M59" s="6" t="n">
        <v>0.58</v>
      </c>
      <c r="N59" s="6" t="n">
        <v>0.73</v>
      </c>
    </row>
    <row collapsed="false" customFormat="false" customHeight="false" hidden="false" ht="12.1" outlineLevel="0" r="60">
      <c r="A60" s="33" t="n">
        <v>44687</v>
      </c>
      <c r="B60" s="16" t="s">
        <v>298</v>
      </c>
      <c r="C60" s="16" t="s">
        <v>22</v>
      </c>
      <c r="D60" s="16" t="s">
        <v>23</v>
      </c>
      <c r="E60" s="7" t="n">
        <v>2</v>
      </c>
      <c r="F60" s="16" t="s">
        <v>20</v>
      </c>
      <c r="G60" s="6" t="n">
        <v>15.2347</v>
      </c>
      <c r="H60" s="6" t="n">
        <v>156.77</v>
      </c>
      <c r="I60" s="6" t="n">
        <v>9458.71</v>
      </c>
      <c r="J60" s="6" t="n">
        <v>0.05</v>
      </c>
      <c r="K60" s="6" t="n">
        <v>30.4694</v>
      </c>
      <c r="L60" s="6" t="n">
        <v>27.16</v>
      </c>
      <c r="M60" s="6" t="n">
        <v>0.14</v>
      </c>
      <c r="N60" s="6" t="n">
        <v>0.13</v>
      </c>
    </row>
    <row collapsed="false" customFormat="false" customHeight="false" hidden="false" ht="12.1" outlineLevel="0" r="61">
      <c r="A61" s="33" t="n">
        <v>44693</v>
      </c>
      <c r="B61" s="16" t="s">
        <v>298</v>
      </c>
      <c r="C61" s="16" t="s">
        <v>30</v>
      </c>
      <c r="D61" s="16" t="s">
        <v>31</v>
      </c>
      <c r="E61" s="7" t="n">
        <v>1</v>
      </c>
      <c r="F61" s="16" t="s">
        <v>20</v>
      </c>
      <c r="G61" s="6" t="n">
        <v>25.8146</v>
      </c>
      <c r="H61" s="6" t="n">
        <v>196.72</v>
      </c>
      <c r="I61" s="6" t="n">
        <v>16382.96</v>
      </c>
      <c r="J61" s="6" t="n">
        <v>0.04</v>
      </c>
      <c r="K61" s="6" t="n">
        <v>25.8146</v>
      </c>
      <c r="L61" s="6" t="n">
        <v>23.06</v>
      </c>
      <c r="M61" s="6" t="n">
        <v>0.14</v>
      </c>
      <c r="N61" s="6" t="n">
        <v>0.17</v>
      </c>
    </row>
    <row collapsed="false" customFormat="false" customHeight="false" hidden="false" ht="12.1" outlineLevel="0" r="62">
      <c r="A62" s="33" t="n">
        <v>44713</v>
      </c>
      <c r="B62" s="16" t="s">
        <v>298</v>
      </c>
      <c r="C62" s="16" t="s">
        <v>39</v>
      </c>
      <c r="D62" s="16" t="s">
        <v>40</v>
      </c>
      <c r="E62" s="7" t="n">
        <v>1</v>
      </c>
      <c r="F62" s="16" t="s">
        <v>20</v>
      </c>
      <c r="G62" s="6" t="n">
        <v>46.2052</v>
      </c>
      <c r="H62" s="6" t="n">
        <v>143.22</v>
      </c>
      <c r="I62" s="6" t="n">
        <v>11067.35</v>
      </c>
      <c r="J62" s="6" t="n">
        <v>0.08</v>
      </c>
      <c r="K62" s="6" t="n">
        <v>46.2052</v>
      </c>
      <c r="L62" s="6" t="n">
        <v>41.28</v>
      </c>
      <c r="M62" s="6" t="n">
        <v>0.37</v>
      </c>
      <c r="N62" s="6" t="n">
        <v>0.47</v>
      </c>
    </row>
    <row collapsed="false" customFormat="false" customHeight="false" hidden="false" ht="12.1" outlineLevel="0" r="63">
      <c r="A63" s="33" t="n">
        <v>44714</v>
      </c>
      <c r="B63" s="16" t="s">
        <v>298</v>
      </c>
      <c r="C63" s="16" t="s">
        <v>71</v>
      </c>
      <c r="D63" s="16" t="s">
        <v>72</v>
      </c>
      <c r="E63" s="7" t="n">
        <v>1</v>
      </c>
      <c r="F63" s="16" t="s">
        <v>20</v>
      </c>
      <c r="G63" s="6" t="n">
        <v>12.9094</v>
      </c>
      <c r="H63" s="6" t="n">
        <v>36.67</v>
      </c>
      <c r="I63" s="6" t="n">
        <v>2931.56</v>
      </c>
      <c r="J63" s="6" t="n">
        <v>0.02</v>
      </c>
      <c r="K63" s="6" t="n">
        <v>12.9094</v>
      </c>
      <c r="L63" s="6" t="n">
        <v>11.68</v>
      </c>
      <c r="M63" s="6" t="n">
        <v>0.4</v>
      </c>
      <c r="N63" s="6" t="n">
        <v>0.52</v>
      </c>
    </row>
    <row collapsed="false" customFormat="false" customHeight="false" hidden="false" ht="12.1" outlineLevel="0" r="64">
      <c r="A64" s="33" t="n">
        <v>44728</v>
      </c>
      <c r="B64" s="16" t="s">
        <v>295</v>
      </c>
      <c r="C64" s="16" t="s">
        <v>26</v>
      </c>
      <c r="D64" s="16" t="s">
        <v>27</v>
      </c>
      <c r="E64" s="7" t="n">
        <v>1</v>
      </c>
      <c r="F64" s="16" t="s">
        <v>20</v>
      </c>
      <c r="G64" s="6" t="n">
        <v>26.4613</v>
      </c>
      <c r="H64" s="6" t="n">
        <v>89.13</v>
      </c>
      <c r="I64" s="6" t="n">
        <v>8272.51</v>
      </c>
      <c r="J64" s="6" t="n">
        <v>0.1</v>
      </c>
      <c r="K64" s="6" t="n">
        <v>26.4613</v>
      </c>
      <c r="L64" s="6" t="n">
        <v>20.8</v>
      </c>
      <c r="M64" s="6" t="n">
        <v>0.25</v>
      </c>
      <c r="N64" s="6" t="n">
        <v>0.41</v>
      </c>
    </row>
    <row collapsed="false" customFormat="false" customHeight="false" hidden="false" ht="12.1" outlineLevel="0" r="65">
      <c r="A65" s="33" t="n">
        <v>44735</v>
      </c>
      <c r="B65" s="16" t="s">
        <v>298</v>
      </c>
      <c r="C65" s="16" t="s">
        <v>68</v>
      </c>
      <c r="D65" s="16" t="s">
        <v>69</v>
      </c>
      <c r="E65" s="7" t="n">
        <v>1</v>
      </c>
      <c r="F65" s="16" t="s">
        <v>20</v>
      </c>
      <c r="G65" s="6" t="n">
        <v>36.2296</v>
      </c>
      <c r="H65" s="6" t="n">
        <v>89.25</v>
      </c>
      <c r="I65" s="6" t="n">
        <v>9647.06</v>
      </c>
      <c r="J65" s="6" t="n">
        <v>0.2</v>
      </c>
      <c r="K65" s="6" t="n">
        <v>36.2296</v>
      </c>
      <c r="L65" s="6" t="n">
        <v>25.57</v>
      </c>
      <c r="M65" s="6" t="n">
        <v>0.27</v>
      </c>
      <c r="N65" s="6" t="n">
        <v>0.54</v>
      </c>
    </row>
    <row collapsed="false" customFormat="false" customHeight="false" hidden="false" ht="12.1" outlineLevel="0" r="66">
      <c r="A66" s="33" t="n">
        <v>44742</v>
      </c>
      <c r="B66" s="16" t="s">
        <v>298</v>
      </c>
      <c r="C66" s="16" t="s">
        <v>42</v>
      </c>
      <c r="D66" s="16" t="s">
        <v>43</v>
      </c>
      <c r="E66" s="7" t="n">
        <v>1</v>
      </c>
      <c r="F66" s="16" t="s">
        <v>20</v>
      </c>
      <c r="G66" s="6" t="n">
        <v>63.9475</v>
      </c>
      <c r="H66" s="6" t="n">
        <v>100.87</v>
      </c>
      <c r="I66" s="6" t="n">
        <v>6360.38</v>
      </c>
      <c r="J66" s="6" t="n">
        <v>0.13</v>
      </c>
      <c r="K66" s="6" t="n">
        <v>63.9475</v>
      </c>
      <c r="L66" s="6" t="n">
        <v>57.3</v>
      </c>
      <c r="M66" s="6" t="n">
        <v>0.9</v>
      </c>
      <c r="N66" s="6" t="n">
        <v>1.11</v>
      </c>
    </row>
    <row collapsed="false" customFormat="false" customHeight="false" hidden="false" ht="12.1" outlineLevel="0" r="67">
      <c r="A67" s="33" t="n">
        <v>44747</v>
      </c>
      <c r="B67" s="16" t="s">
        <v>298</v>
      </c>
      <c r="C67" s="16" t="s">
        <v>56</v>
      </c>
      <c r="D67" s="16" t="s">
        <v>57</v>
      </c>
      <c r="E67" s="7" t="n">
        <v>1</v>
      </c>
      <c r="F67" s="16" t="s">
        <v>20</v>
      </c>
      <c r="G67" s="6" t="n">
        <v>20.9326</v>
      </c>
      <c r="H67" s="6" t="n">
        <v>42.6</v>
      </c>
      <c r="I67" s="6" t="n">
        <v>4239.26</v>
      </c>
      <c r="J67" s="6" t="n">
        <v>0.04</v>
      </c>
      <c r="K67" s="6" t="n">
        <v>20.9326</v>
      </c>
      <c r="L67" s="6" t="n">
        <v>18.73</v>
      </c>
      <c r="M67" s="6" t="n">
        <v>0.44</v>
      </c>
      <c r="N67" s="6" t="n">
        <v>0.8</v>
      </c>
    </row>
    <row collapsed="false" customFormat="false" customHeight="false" hidden="false" ht="12.1" outlineLevel="0" r="68">
      <c r="A68" s="33" t="n">
        <v>44754</v>
      </c>
      <c r="B68" s="16" t="s">
        <v>295</v>
      </c>
      <c r="C68" s="16" t="s">
        <v>79</v>
      </c>
      <c r="D68" s="16" t="s">
        <v>80</v>
      </c>
      <c r="E68" s="7" t="n">
        <v>10</v>
      </c>
      <c r="F68" s="16" t="s">
        <v>36</v>
      </c>
      <c r="G68" s="6" t="n">
        <v>33.85</v>
      </c>
      <c r="H68" s="6" t="n">
        <v>236.85</v>
      </c>
      <c r="I68" s="6" t="n">
        <v>322.11</v>
      </c>
      <c r="J68" s="6" t="n">
        <v>44</v>
      </c>
      <c r="K68" s="6" t="n">
        <v>338.5</v>
      </c>
      <c r="L68" s="6" t="n">
        <v>294.5</v>
      </c>
      <c r="M68" s="6" t="n">
        <v>9.14</v>
      </c>
      <c r="N68" s="6" t="n">
        <v>12.43</v>
      </c>
    </row>
    <row collapsed="false" customFormat="false" customHeight="false" hidden="false" ht="12.1" outlineLevel="0" r="69">
      <c r="A69" s="33" t="n">
        <v>44778</v>
      </c>
      <c r="B69" s="16" t="s">
        <v>298</v>
      </c>
      <c r="C69" s="16" t="s">
        <v>53</v>
      </c>
      <c r="D69" s="16" t="s">
        <v>54</v>
      </c>
      <c r="E69" s="7" t="n">
        <v>1</v>
      </c>
      <c r="F69" s="16" t="s">
        <v>20</v>
      </c>
      <c r="G69" s="6" t="n">
        <v>21.9942</v>
      </c>
      <c r="H69" s="6" t="n">
        <v>35.66</v>
      </c>
      <c r="I69" s="6" t="n">
        <v>3782.6</v>
      </c>
      <c r="J69" s="6" t="n">
        <v>0.04</v>
      </c>
      <c r="K69" s="6" t="n">
        <v>21.9942</v>
      </c>
      <c r="L69" s="6" t="n">
        <v>19.58</v>
      </c>
      <c r="M69" s="6" t="n">
        <v>0.52</v>
      </c>
      <c r="N69" s="6" t="n">
        <v>0.91</v>
      </c>
    </row>
    <row collapsed="false" customFormat="false" customHeight="false" hidden="false" ht="12.1" outlineLevel="0" r="70">
      <c r="A70" s="33" t="n">
        <v>44778</v>
      </c>
      <c r="B70" s="16" t="s">
        <v>298</v>
      </c>
      <c r="C70" s="16" t="s">
        <v>22</v>
      </c>
      <c r="D70" s="16" t="s">
        <v>23</v>
      </c>
      <c r="E70" s="7" t="n">
        <v>2</v>
      </c>
      <c r="F70" s="16" t="s">
        <v>20</v>
      </c>
      <c r="G70" s="6" t="n">
        <v>13.8593</v>
      </c>
      <c r="H70" s="6" t="n">
        <v>165.81</v>
      </c>
      <c r="I70" s="6" t="n">
        <v>9458.71</v>
      </c>
      <c r="J70" s="6" t="n">
        <v>0.05</v>
      </c>
      <c r="K70" s="6" t="n">
        <v>27.7187</v>
      </c>
      <c r="L70" s="6" t="n">
        <v>24.71</v>
      </c>
      <c r="M70" s="6" t="n">
        <v>0.13</v>
      </c>
      <c r="N70" s="6" t="n">
        <v>0.12</v>
      </c>
    </row>
    <row collapsed="false" customFormat="false" customHeight="false" hidden="false" ht="12.1" outlineLevel="0" r="71">
      <c r="A71" s="33" t="n">
        <v>44784</v>
      </c>
      <c r="B71" s="16" t="s">
        <v>298</v>
      </c>
      <c r="C71" s="16" t="s">
        <v>30</v>
      </c>
      <c r="D71" s="16" t="s">
        <v>31</v>
      </c>
      <c r="E71" s="7" t="n">
        <v>1</v>
      </c>
      <c r="F71" s="16" t="s">
        <v>20</v>
      </c>
      <c r="G71" s="6" t="n">
        <v>22.6703</v>
      </c>
      <c r="H71" s="6" t="n">
        <v>212.1</v>
      </c>
      <c r="I71" s="6" t="n">
        <v>16382.96</v>
      </c>
      <c r="J71" s="6" t="n">
        <v>0.04</v>
      </c>
      <c r="K71" s="6" t="n">
        <v>22.6703</v>
      </c>
      <c r="L71" s="6" t="n">
        <v>20.25</v>
      </c>
      <c r="M71" s="6" t="n">
        <v>0.12</v>
      </c>
      <c r="N71" s="6" t="n">
        <v>0.16</v>
      </c>
    </row>
    <row collapsed="false" customFormat="false" customHeight="false" hidden="false" ht="12.1" outlineLevel="0" r="72">
      <c r="A72" s="33" t="n">
        <v>44804</v>
      </c>
      <c r="B72" s="16" t="s">
        <v>298</v>
      </c>
      <c r="C72" s="16" t="s">
        <v>39</v>
      </c>
      <c r="D72" s="16" t="s">
        <v>40</v>
      </c>
      <c r="E72" s="7" t="n">
        <v>1</v>
      </c>
      <c r="F72" s="16" t="s">
        <v>20</v>
      </c>
      <c r="G72" s="6" t="n">
        <v>45.2758</v>
      </c>
      <c r="H72" s="6" t="n">
        <v>134.41</v>
      </c>
      <c r="I72" s="6" t="n">
        <v>11067.35</v>
      </c>
      <c r="J72" s="6" t="n">
        <v>0.08</v>
      </c>
      <c r="K72" s="6" t="n">
        <v>45.2758</v>
      </c>
      <c r="L72" s="6" t="n">
        <v>40.45</v>
      </c>
      <c r="M72" s="6" t="n">
        <v>0.37</v>
      </c>
      <c r="N72" s="6" t="n">
        <v>0.5</v>
      </c>
    </row>
    <row collapsed="false" customFormat="false" customHeight="false" hidden="false" ht="12.1" outlineLevel="0" r="73">
      <c r="A73" s="33" t="n">
        <v>44804</v>
      </c>
      <c r="B73" s="16" t="s">
        <v>298</v>
      </c>
      <c r="C73" s="16" t="s">
        <v>71</v>
      </c>
      <c r="D73" s="16" t="s">
        <v>72</v>
      </c>
      <c r="E73" s="7" t="n">
        <v>1</v>
      </c>
      <c r="F73" s="16" t="s">
        <v>20</v>
      </c>
      <c r="G73" s="6" t="n">
        <v>13.2809</v>
      </c>
      <c r="H73" s="6" t="n">
        <v>34.09</v>
      </c>
      <c r="I73" s="6" t="n">
        <v>2931.56</v>
      </c>
      <c r="J73" s="6" t="n">
        <v>0.02</v>
      </c>
      <c r="K73" s="6" t="n">
        <v>13.2809</v>
      </c>
      <c r="L73" s="6" t="n">
        <v>12.07</v>
      </c>
      <c r="M73" s="6" t="n">
        <v>0.41</v>
      </c>
      <c r="N73" s="6" t="n">
        <v>0.59</v>
      </c>
    </row>
    <row collapsed="false" customFormat="false" customHeight="false" hidden="false" ht="12.1" outlineLevel="0" r="74">
      <c r="A74" s="33" t="n">
        <v>44819</v>
      </c>
      <c r="B74" s="16" t="s">
        <v>295</v>
      </c>
      <c r="C74" s="16" t="s">
        <v>26</v>
      </c>
      <c r="D74" s="16" t="s">
        <v>27</v>
      </c>
      <c r="E74" s="7" t="n">
        <v>1</v>
      </c>
      <c r="F74" s="16" t="s">
        <v>20</v>
      </c>
      <c r="G74" s="6" t="n">
        <v>26.7792</v>
      </c>
      <c r="H74" s="6" t="n">
        <v>79.66</v>
      </c>
      <c r="I74" s="6" t="n">
        <v>8272.51</v>
      </c>
      <c r="J74" s="6" t="n">
        <v>0.09</v>
      </c>
      <c r="K74" s="6" t="n">
        <v>26.7792</v>
      </c>
      <c r="L74" s="6" t="n">
        <v>21.4</v>
      </c>
      <c r="M74" s="6" t="n">
        <v>0.26</v>
      </c>
      <c r="N74" s="6" t="n">
        <v>0.45</v>
      </c>
    </row>
    <row collapsed="false" customFormat="false" customHeight="false" hidden="false" ht="12.1" outlineLevel="0" r="75">
      <c r="A75" s="33" t="n">
        <v>44826</v>
      </c>
      <c r="B75" s="16" t="s">
        <v>298</v>
      </c>
      <c r="C75" s="16" t="s">
        <v>68</v>
      </c>
      <c r="D75" s="16" t="s">
        <v>69</v>
      </c>
      <c r="E75" s="7" t="n">
        <v>1</v>
      </c>
      <c r="F75" s="16" t="s">
        <v>20</v>
      </c>
      <c r="G75" s="6" t="n">
        <v>41.3906</v>
      </c>
      <c r="H75" s="6" t="n">
        <v>85.73</v>
      </c>
      <c r="I75" s="6" t="n">
        <v>9647.06</v>
      </c>
      <c r="J75" s="6" t="n">
        <v>0.2</v>
      </c>
      <c r="K75" s="6" t="n">
        <v>41.3906</v>
      </c>
      <c r="L75" s="6" t="n">
        <v>29.22</v>
      </c>
      <c r="M75" s="6" t="n">
        <v>0.3</v>
      </c>
      <c r="N75" s="6" t="n">
        <v>0.56</v>
      </c>
    </row>
    <row collapsed="false" customFormat="false" customHeight="false" hidden="false" ht="12.1" outlineLevel="0" r="76">
      <c r="A76" s="33" t="n">
        <v>44831</v>
      </c>
      <c r="B76" s="16" t="s">
        <v>298</v>
      </c>
      <c r="C76" s="16" t="s">
        <v>42</v>
      </c>
      <c r="D76" s="16" t="s">
        <v>43</v>
      </c>
      <c r="E76" s="7" t="n">
        <v>1</v>
      </c>
      <c r="F76" s="16" t="s">
        <v>20</v>
      </c>
      <c r="G76" s="6" t="n">
        <v>73.6587</v>
      </c>
      <c r="H76" s="6" t="n">
        <v>90.17</v>
      </c>
      <c r="I76" s="6" t="n">
        <v>6360.38</v>
      </c>
      <c r="J76" s="6" t="n">
        <v>0.13</v>
      </c>
      <c r="K76" s="6" t="n">
        <v>73.6587</v>
      </c>
      <c r="L76" s="6" t="n">
        <v>66.12</v>
      </c>
      <c r="M76" s="6" t="n">
        <v>1.04</v>
      </c>
      <c r="N76" s="6" t="n">
        <v>1.26</v>
      </c>
    </row>
    <row collapsed="false" customFormat="false" customHeight="false" hidden="false" ht="12.1" outlineLevel="0" r="77">
      <c r="A77" s="33" t="n">
        <v>44837</v>
      </c>
      <c r="B77" s="16" t="s">
        <v>295</v>
      </c>
      <c r="C77" s="16" t="s">
        <v>65</v>
      </c>
      <c r="D77" s="16" t="s">
        <v>66</v>
      </c>
      <c r="E77" s="7" t="n">
        <v>1</v>
      </c>
      <c r="F77" s="16" t="s">
        <v>36</v>
      </c>
      <c r="G77" s="6" t="n">
        <v>390</v>
      </c>
      <c r="H77" s="6" t="n">
        <v>6288</v>
      </c>
      <c r="I77" s="6" t="n">
        <v>3063.16</v>
      </c>
      <c r="J77" s="6" t="n">
        <v>51</v>
      </c>
      <c r="K77" s="6" t="n">
        <v>390</v>
      </c>
      <c r="L77" s="6" t="n">
        <v>339</v>
      </c>
      <c r="M77" s="6" t="n">
        <v>11.07</v>
      </c>
      <c r="N77" s="6" t="n">
        <v>5.39</v>
      </c>
    </row>
    <row collapsed="false" customFormat="false" customHeight="false" hidden="false" ht="12.1" outlineLevel="0" r="78">
      <c r="A78" s="33" t="n">
        <v>44837</v>
      </c>
      <c r="B78" s="16" t="s">
        <v>295</v>
      </c>
      <c r="C78" s="16" t="s">
        <v>65</v>
      </c>
      <c r="D78" s="16" t="s">
        <v>66</v>
      </c>
      <c r="E78" s="7" t="n">
        <v>1</v>
      </c>
      <c r="F78" s="16" t="s">
        <v>36</v>
      </c>
      <c r="G78" s="6" t="n">
        <v>390</v>
      </c>
      <c r="H78" s="6" t="n">
        <v>6288</v>
      </c>
      <c r="I78" s="6" t="n">
        <v>3063.16</v>
      </c>
      <c r="J78" s="6" t="n">
        <v>51</v>
      </c>
      <c r="K78" s="6" t="n">
        <v>390</v>
      </c>
      <c r="L78" s="6" t="n">
        <v>339</v>
      </c>
      <c r="M78" s="6" t="n">
        <v>11.07</v>
      </c>
      <c r="N78" s="6" t="n">
        <v>5.39</v>
      </c>
    </row>
    <row collapsed="false" customFormat="false" customHeight="false" hidden="false" ht="12.1" outlineLevel="0" r="79">
      <c r="A79" s="33" t="n">
        <v>44838</v>
      </c>
      <c r="B79" s="16" t="s">
        <v>298</v>
      </c>
      <c r="C79" s="16" t="s">
        <v>56</v>
      </c>
      <c r="D79" s="16" t="s">
        <v>57</v>
      </c>
      <c r="E79" s="7" t="n">
        <v>1</v>
      </c>
      <c r="F79" s="16" t="s">
        <v>20</v>
      </c>
      <c r="G79" s="6" t="n">
        <v>21.8752</v>
      </c>
      <c r="H79" s="6" t="n">
        <v>41.29</v>
      </c>
      <c r="I79" s="6" t="n">
        <v>4239.26</v>
      </c>
      <c r="J79" s="6" t="n">
        <v>0.04</v>
      </c>
      <c r="K79" s="6" t="n">
        <v>21.8752</v>
      </c>
      <c r="L79" s="6" t="n">
        <v>19.57</v>
      </c>
      <c r="M79" s="6" t="n">
        <v>0.46</v>
      </c>
      <c r="N79" s="6" t="n">
        <v>0.82</v>
      </c>
    </row>
    <row collapsed="false" customFormat="false" customHeight="false" hidden="false" ht="12.1" outlineLevel="0" r="80">
      <c r="A80" s="33" t="n">
        <v>44845</v>
      </c>
      <c r="B80" s="16" t="s">
        <v>295</v>
      </c>
      <c r="C80" s="16" t="s">
        <v>76</v>
      </c>
      <c r="D80" s="16" t="s">
        <v>77</v>
      </c>
      <c r="E80" s="7" t="n">
        <v>20</v>
      </c>
      <c r="F80" s="16" t="s">
        <v>36</v>
      </c>
      <c r="G80" s="6" t="n">
        <v>51.03</v>
      </c>
      <c r="H80" s="6" t="n">
        <v>162.89</v>
      </c>
      <c r="I80" s="6" t="n">
        <v>342.02</v>
      </c>
      <c r="J80" s="6" t="n">
        <v>133</v>
      </c>
      <c r="K80" s="6" t="n">
        <v>1020.6</v>
      </c>
      <c r="L80" s="6" t="n">
        <v>887.6</v>
      </c>
      <c r="M80" s="6" t="n">
        <v>12.98</v>
      </c>
      <c r="N80" s="6" t="n">
        <v>27.25</v>
      </c>
    </row>
    <row collapsed="false" customFormat="false" customHeight="false" hidden="false" ht="12.1" outlineLevel="0" r="81">
      <c r="A81" s="33" t="n">
        <v>44869</v>
      </c>
      <c r="B81" s="16" t="s">
        <v>298</v>
      </c>
      <c r="C81" s="16" t="s">
        <v>22</v>
      </c>
      <c r="D81" s="16" t="s">
        <v>23</v>
      </c>
      <c r="E81" s="7" t="n">
        <v>2</v>
      </c>
      <c r="F81" s="16" t="s">
        <v>20</v>
      </c>
      <c r="G81" s="6" t="n">
        <v>14.282</v>
      </c>
      <c r="H81" s="6" t="n">
        <v>138.88</v>
      </c>
      <c r="I81" s="6" t="n">
        <v>9458.71</v>
      </c>
      <c r="J81" s="6" t="n">
        <v>0.05</v>
      </c>
      <c r="K81" s="6" t="n">
        <v>28.5639</v>
      </c>
      <c r="L81" s="6" t="n">
        <v>25.46</v>
      </c>
      <c r="M81" s="6" t="n">
        <v>0.13</v>
      </c>
      <c r="N81" s="6" t="n">
        <v>0.15</v>
      </c>
    </row>
    <row collapsed="false" customFormat="false" customHeight="false" hidden="false" ht="12.1" outlineLevel="0" r="82">
      <c r="A82" s="33" t="n">
        <v>44869</v>
      </c>
      <c r="B82" s="16" t="s">
        <v>298</v>
      </c>
      <c r="C82" s="16" t="s">
        <v>53</v>
      </c>
      <c r="D82" s="16" t="s">
        <v>54</v>
      </c>
      <c r="E82" s="7" t="n">
        <v>1</v>
      </c>
      <c r="F82" s="16" t="s">
        <v>20</v>
      </c>
      <c r="G82" s="6" t="n">
        <v>22.6649</v>
      </c>
      <c r="H82" s="6" t="n">
        <v>27.39</v>
      </c>
      <c r="I82" s="6" t="n">
        <v>3782.6</v>
      </c>
      <c r="J82" s="6" t="n">
        <v>0.04</v>
      </c>
      <c r="K82" s="6" t="n">
        <v>22.6649</v>
      </c>
      <c r="L82" s="6" t="n">
        <v>20.18</v>
      </c>
      <c r="M82" s="6" t="n">
        <v>0.53</v>
      </c>
      <c r="N82" s="6" t="n">
        <v>1.19</v>
      </c>
    </row>
    <row collapsed="false" customFormat="false" customHeight="false" hidden="false" ht="12.1" outlineLevel="0" r="83">
      <c r="A83" s="33" t="n">
        <v>44874</v>
      </c>
      <c r="B83" s="16" t="s">
        <v>298</v>
      </c>
      <c r="C83" s="16" t="s">
        <v>30</v>
      </c>
      <c r="D83" s="16" t="s">
        <v>31</v>
      </c>
      <c r="E83" s="7" t="n">
        <v>1</v>
      </c>
      <c r="F83" s="16" t="s">
        <v>20</v>
      </c>
      <c r="G83" s="6" t="n">
        <v>27.4398</v>
      </c>
      <c r="H83" s="6" t="n">
        <v>201.78</v>
      </c>
      <c r="I83" s="6" t="n">
        <v>16382.96</v>
      </c>
      <c r="J83" s="6" t="n">
        <v>0.05</v>
      </c>
      <c r="K83" s="6" t="n">
        <v>27.4398</v>
      </c>
      <c r="L83" s="6" t="n">
        <v>24.39</v>
      </c>
      <c r="M83" s="6" t="n">
        <v>0.15</v>
      </c>
      <c r="N83" s="6" t="n">
        <v>0.2</v>
      </c>
    </row>
    <row collapsed="false" customFormat="false" customHeight="false" hidden="false" ht="12.1" outlineLevel="0" r="84">
      <c r="A84" s="33" t="n">
        <v>44895</v>
      </c>
      <c r="B84" s="16" t="s">
        <v>298</v>
      </c>
      <c r="C84" s="16" t="s">
        <v>71</v>
      </c>
      <c r="D84" s="16" t="s">
        <v>72</v>
      </c>
      <c r="E84" s="7" t="n">
        <v>1</v>
      </c>
      <c r="F84" s="16" t="s">
        <v>20</v>
      </c>
      <c r="G84" s="6" t="n">
        <v>13.4363</v>
      </c>
      <c r="H84" s="6" t="n">
        <v>37</v>
      </c>
      <c r="I84" s="6" t="n">
        <v>2931.56</v>
      </c>
      <c r="J84" s="6" t="n">
        <v>0.02</v>
      </c>
      <c r="K84" s="6" t="n">
        <v>13.4363</v>
      </c>
      <c r="L84" s="6" t="n">
        <v>12.21</v>
      </c>
      <c r="M84" s="6" t="n">
        <v>0.42</v>
      </c>
      <c r="N84" s="6" t="n">
        <v>0.54</v>
      </c>
    </row>
    <row collapsed="false" customFormat="false" customHeight="false" hidden="false" ht="12.1" outlineLevel="0" r="85">
      <c r="A85" s="33" t="n">
        <v>44895</v>
      </c>
      <c r="B85" s="16" t="s">
        <v>298</v>
      </c>
      <c r="C85" s="16" t="s">
        <v>39</v>
      </c>
      <c r="D85" s="16" t="s">
        <v>40</v>
      </c>
      <c r="E85" s="7" t="n">
        <v>1</v>
      </c>
      <c r="F85" s="16" t="s">
        <v>20</v>
      </c>
      <c r="G85" s="6" t="n">
        <v>45.8057</v>
      </c>
      <c r="H85" s="6" t="n">
        <v>118.38</v>
      </c>
      <c r="I85" s="6" t="n">
        <v>11067.35</v>
      </c>
      <c r="J85" s="6" t="n">
        <v>0.08</v>
      </c>
      <c r="K85" s="6" t="n">
        <v>45.8057</v>
      </c>
      <c r="L85" s="6" t="n">
        <v>40.92</v>
      </c>
      <c r="M85" s="6" t="n">
        <v>0.37</v>
      </c>
      <c r="N85" s="6" t="n">
        <v>0.57</v>
      </c>
    </row>
    <row collapsed="false" customFormat="false" customHeight="false" hidden="false" ht="12.1" outlineLevel="0" r="86">
      <c r="A86" s="33" t="n">
        <v>44896</v>
      </c>
      <c r="B86" s="16" t="s">
        <v>298</v>
      </c>
      <c r="C86" s="16" t="s">
        <v>71</v>
      </c>
      <c r="D86" s="16" t="s">
        <v>72</v>
      </c>
      <c r="E86" s="7" t="n">
        <v>1</v>
      </c>
      <c r="F86" s="16" t="s">
        <v>20</v>
      </c>
      <c r="G86" s="6" t="n">
        <v>13.3937</v>
      </c>
      <c r="H86" s="6" t="n">
        <v>37.85</v>
      </c>
      <c r="I86" s="6" t="n">
        <v>2931.56</v>
      </c>
      <c r="J86" s="6" t="n">
        <v>0.02</v>
      </c>
      <c r="K86" s="6" t="n">
        <v>13.3937</v>
      </c>
      <c r="L86" s="6" t="n">
        <v>12.18</v>
      </c>
      <c r="M86" s="6" t="n">
        <v>0.42</v>
      </c>
      <c r="N86" s="6" t="n">
        <v>0.53</v>
      </c>
    </row>
    <row collapsed="false" customFormat="false" customHeight="false" hidden="false" ht="12.1" outlineLevel="0" r="87">
      <c r="A87" s="33" t="n">
        <v>44914</v>
      </c>
      <c r="B87" s="16" t="s">
        <v>295</v>
      </c>
      <c r="C87" s="16" t="s">
        <v>65</v>
      </c>
      <c r="D87" s="16" t="s">
        <v>66</v>
      </c>
      <c r="E87" s="7" t="n">
        <v>1</v>
      </c>
      <c r="F87" s="16" t="s">
        <v>36</v>
      </c>
      <c r="G87" s="6" t="n">
        <v>318</v>
      </c>
      <c r="H87" s="6" t="n">
        <v>5959</v>
      </c>
      <c r="I87" s="6" t="n">
        <v>3063.16</v>
      </c>
      <c r="J87" s="6" t="n">
        <v>41</v>
      </c>
      <c r="K87" s="6" t="n">
        <v>318</v>
      </c>
      <c r="L87" s="6" t="n">
        <v>277</v>
      </c>
      <c r="M87" s="6" t="n">
        <v>9.04</v>
      </c>
      <c r="N87" s="6" t="n">
        <v>4.65</v>
      </c>
    </row>
    <row collapsed="false" customFormat="false" customHeight="false" hidden="false" ht="12.1" outlineLevel="0" r="88">
      <c r="A88" s="33" t="n">
        <v>44910</v>
      </c>
      <c r="B88" s="16" t="s">
        <v>295</v>
      </c>
      <c r="C88" s="16" t="s">
        <v>26</v>
      </c>
      <c r="D88" s="16" t="s">
        <v>27</v>
      </c>
      <c r="E88" s="7" t="n">
        <v>1</v>
      </c>
      <c r="F88" s="16" t="s">
        <v>20</v>
      </c>
      <c r="G88" s="6" t="n">
        <v>28.5749</v>
      </c>
      <c r="H88" s="6" t="n">
        <v>80.02</v>
      </c>
      <c r="I88" s="6" t="n">
        <v>8272.51</v>
      </c>
      <c r="J88" s="6" t="n">
        <v>0.09</v>
      </c>
      <c r="K88" s="6" t="n">
        <v>28.5749</v>
      </c>
      <c r="L88" s="6" t="n">
        <v>22.87</v>
      </c>
      <c r="M88" s="6" t="n">
        <v>0.28</v>
      </c>
      <c r="N88" s="6" t="n">
        <v>0.45</v>
      </c>
    </row>
    <row collapsed="false" customFormat="false" customHeight="false" hidden="false" ht="12.1" outlineLevel="0" r="89">
      <c r="A89" s="33" t="n">
        <v>44915</v>
      </c>
      <c r="B89" s="16" t="s">
        <v>298</v>
      </c>
      <c r="C89" s="16" t="s">
        <v>68</v>
      </c>
      <c r="D89" s="16" t="s">
        <v>69</v>
      </c>
      <c r="E89" s="7" t="n">
        <v>1</v>
      </c>
      <c r="F89" s="16" t="s">
        <v>20</v>
      </c>
      <c r="G89" s="6" t="n">
        <v>45.1162</v>
      </c>
      <c r="H89" s="6" t="n">
        <v>77.12</v>
      </c>
      <c r="I89" s="6" t="n">
        <v>9647.06</v>
      </c>
      <c r="J89" s="6" t="n">
        <v>0.2</v>
      </c>
      <c r="K89" s="6" t="n">
        <v>45.1162</v>
      </c>
      <c r="L89" s="6" t="n">
        <v>31.85</v>
      </c>
      <c r="M89" s="6" t="n">
        <v>0.33</v>
      </c>
      <c r="N89" s="6" t="n">
        <v>0.62</v>
      </c>
    </row>
    <row collapsed="false" customFormat="false" customHeight="false" hidden="false" ht="12.1" outlineLevel="0" r="90">
      <c r="A90" s="33" t="n">
        <v>44916</v>
      </c>
      <c r="B90" s="16" t="s">
        <v>298</v>
      </c>
      <c r="C90" s="16" t="s">
        <v>42</v>
      </c>
      <c r="D90" s="16" t="s">
        <v>43</v>
      </c>
      <c r="E90" s="7" t="n">
        <v>1</v>
      </c>
      <c r="F90" s="16" t="s">
        <v>20</v>
      </c>
      <c r="G90" s="6" t="n">
        <v>87.6347</v>
      </c>
      <c r="H90" s="6" t="n">
        <v>100.92</v>
      </c>
      <c r="I90" s="6" t="n">
        <v>6360.38</v>
      </c>
      <c r="J90" s="6" t="n">
        <v>0.13</v>
      </c>
      <c r="K90" s="6" t="n">
        <v>87.6347</v>
      </c>
      <c r="L90" s="6" t="n">
        <v>78.66</v>
      </c>
      <c r="M90" s="6" t="n">
        <v>1.24</v>
      </c>
      <c r="N90" s="6" t="n">
        <v>1.13</v>
      </c>
    </row>
    <row collapsed="false" customFormat="false" customHeight="false" hidden="false" ht="12.1" outlineLevel="0" r="91">
      <c r="A91" s="33" t="n">
        <v>44930</v>
      </c>
      <c r="B91" s="16" t="s">
        <v>298</v>
      </c>
      <c r="C91" s="16" t="s">
        <v>56</v>
      </c>
      <c r="D91" s="16" t="s">
        <v>57</v>
      </c>
      <c r="E91" s="7" t="n">
        <v>1</v>
      </c>
      <c r="F91" s="16" t="s">
        <v>20</v>
      </c>
      <c r="G91" s="6" t="n">
        <v>26.7283</v>
      </c>
      <c r="H91" s="6" t="n">
        <v>47.94</v>
      </c>
      <c r="I91" s="6" t="n">
        <v>4239.26</v>
      </c>
      <c r="J91" s="6" t="n">
        <v>0.04</v>
      </c>
      <c r="K91" s="6" t="n">
        <v>26.7283</v>
      </c>
      <c r="L91" s="6" t="n">
        <v>23.91</v>
      </c>
      <c r="M91" s="6" t="n">
        <v>0.56</v>
      </c>
      <c r="N91" s="6" t="n">
        <v>0.71</v>
      </c>
    </row>
    <row collapsed="false" customFormat="false" customHeight="false" hidden="false" ht="12.1" outlineLevel="0" r="92">
      <c r="A92" s="33" t="n">
        <v>44963</v>
      </c>
      <c r="B92" s="16" t="s">
        <v>298</v>
      </c>
      <c r="C92" s="16" t="s">
        <v>53</v>
      </c>
      <c r="D92" s="16" t="s">
        <v>54</v>
      </c>
      <c r="E92" s="7" t="n">
        <v>1</v>
      </c>
      <c r="F92" s="16" t="s">
        <v>20</v>
      </c>
      <c r="G92" s="6" t="n">
        <v>25.6904</v>
      </c>
      <c r="H92" s="6" t="n">
        <v>30.32</v>
      </c>
      <c r="I92" s="6" t="n">
        <v>3782.6</v>
      </c>
      <c r="J92" s="6" t="n">
        <v>0.04</v>
      </c>
      <c r="K92" s="6" t="n">
        <v>25.6904</v>
      </c>
      <c r="L92" s="6" t="n">
        <v>22.88</v>
      </c>
      <c r="M92" s="6" t="n">
        <v>0.6</v>
      </c>
      <c r="N92" s="6" t="n">
        <v>1.07</v>
      </c>
    </row>
    <row collapsed="false" customFormat="false" customHeight="false" hidden="false" ht="12.1" outlineLevel="0" r="93">
      <c r="A93" s="33" t="n">
        <v>44966</v>
      </c>
      <c r="B93" s="16" t="s">
        <v>298</v>
      </c>
      <c r="C93" s="16" t="s">
        <v>30</v>
      </c>
      <c r="D93" s="16" t="s">
        <v>31</v>
      </c>
      <c r="E93" s="7" t="n">
        <v>1</v>
      </c>
      <c r="F93" s="16" t="s">
        <v>20</v>
      </c>
      <c r="G93" s="6" t="n">
        <v>32.2093</v>
      </c>
      <c r="H93" s="6" t="n">
        <v>230.2</v>
      </c>
      <c r="I93" s="6" t="n">
        <v>16382.96</v>
      </c>
      <c r="J93" s="6" t="n">
        <v>0.05</v>
      </c>
      <c r="K93" s="6" t="n">
        <v>32.2093</v>
      </c>
      <c r="L93" s="6" t="n">
        <v>28.63</v>
      </c>
      <c r="M93" s="6" t="n">
        <v>0.17</v>
      </c>
      <c r="N93" s="6" t="n">
        <v>0.17</v>
      </c>
    </row>
    <row collapsed="false" customFormat="false" customHeight="false" hidden="false" ht="12.1" outlineLevel="0" r="94">
      <c r="A94" s="33" t="n">
        <v>44967</v>
      </c>
      <c r="B94" s="16" t="s">
        <v>298</v>
      </c>
      <c r="C94" s="16" t="s">
        <v>22</v>
      </c>
      <c r="D94" s="16" t="s">
        <v>23</v>
      </c>
      <c r="E94" s="7" t="n">
        <v>2</v>
      </c>
      <c r="F94" s="16" t="s">
        <v>20</v>
      </c>
      <c r="G94" s="6" t="n">
        <v>16.7658</v>
      </c>
      <c r="H94" s="6" t="n">
        <v>150.87</v>
      </c>
      <c r="I94" s="6" t="n">
        <v>9458.71</v>
      </c>
      <c r="J94" s="6" t="n">
        <v>0.05</v>
      </c>
      <c r="K94" s="6" t="n">
        <v>33.5317</v>
      </c>
      <c r="L94" s="6" t="n">
        <v>29.89</v>
      </c>
      <c r="M94" s="6" t="n">
        <v>0.16</v>
      </c>
      <c r="N94" s="6" t="n">
        <v>0.14</v>
      </c>
    </row>
    <row collapsed="false" customFormat="false" customHeight="false" hidden="false" ht="12.1" outlineLevel="0" r="95">
      <c r="A95" s="33" t="n">
        <v>44986</v>
      </c>
      <c r="B95" s="16" t="s">
        <v>298</v>
      </c>
      <c r="C95" s="16" t="s">
        <v>39</v>
      </c>
      <c r="D95" s="16" t="s">
        <v>40</v>
      </c>
      <c r="E95" s="7" t="n">
        <v>1</v>
      </c>
      <c r="F95" s="16" t="s">
        <v>20</v>
      </c>
      <c r="G95" s="6" t="n">
        <v>56.1699</v>
      </c>
      <c r="H95" s="6" t="n">
        <v>123.53</v>
      </c>
      <c r="I95" s="6" t="n">
        <v>11067.35</v>
      </c>
      <c r="J95" s="6" t="n">
        <v>0.08</v>
      </c>
      <c r="K95" s="6" t="n">
        <v>56.1699</v>
      </c>
      <c r="L95" s="6" t="n">
        <v>50.18</v>
      </c>
      <c r="M95" s="6" t="n">
        <v>0.45</v>
      </c>
      <c r="N95" s="6" t="n">
        <v>0.54</v>
      </c>
    </row>
    <row collapsed="false" customFormat="false" customHeight="false" hidden="false" ht="12.1" outlineLevel="0" r="96">
      <c r="A96" s="33" t="n">
        <v>44987</v>
      </c>
      <c r="B96" s="16" t="s">
        <v>298</v>
      </c>
      <c r="C96" s="16" t="s">
        <v>71</v>
      </c>
      <c r="D96" s="16" t="s">
        <v>72</v>
      </c>
      <c r="E96" s="7" t="n">
        <v>1</v>
      </c>
      <c r="F96" s="16" t="s">
        <v>20</v>
      </c>
      <c r="G96" s="6" t="n">
        <v>16.5553</v>
      </c>
      <c r="H96" s="6" t="n">
        <v>34.14</v>
      </c>
      <c r="I96" s="6" t="n">
        <v>2931.56</v>
      </c>
      <c r="J96" s="6" t="n">
        <v>0.02</v>
      </c>
      <c r="K96" s="6" t="n">
        <v>16.5553</v>
      </c>
      <c r="L96" s="6" t="n">
        <v>15.05</v>
      </c>
      <c r="M96" s="6" t="n">
        <v>0.51</v>
      </c>
      <c r="N96" s="6" t="n">
        <v>0.59</v>
      </c>
    </row>
    <row collapsed="false" customFormat="false" customHeight="false" hidden="false" ht="12.1" outlineLevel="0" r="97">
      <c r="A97" s="33" t="n">
        <v>45001</v>
      </c>
      <c r="B97" s="16" t="s">
        <v>295</v>
      </c>
      <c r="C97" s="16" t="s">
        <v>26</v>
      </c>
      <c r="D97" s="16" t="s">
        <v>27</v>
      </c>
      <c r="E97" s="7" t="n">
        <v>1</v>
      </c>
      <c r="F97" s="16" t="s">
        <v>20</v>
      </c>
      <c r="G97" s="6" t="n">
        <v>34.0098</v>
      </c>
      <c r="H97" s="6" t="n">
        <v>86.7</v>
      </c>
      <c r="I97" s="6" t="n">
        <v>8272.51</v>
      </c>
      <c r="J97" s="6" t="n">
        <v>0.09</v>
      </c>
      <c r="K97" s="6" t="n">
        <v>34.0098</v>
      </c>
      <c r="L97" s="6" t="n">
        <v>27.19</v>
      </c>
      <c r="M97" s="6" t="n">
        <v>0.33</v>
      </c>
      <c r="N97" s="6" t="n">
        <v>0.41</v>
      </c>
    </row>
    <row collapsed="false" customFormat="false" customHeight="false" hidden="false" ht="12.1" outlineLevel="0" r="98">
      <c r="A98" s="33" t="n">
        <v>45007</v>
      </c>
      <c r="B98" s="16" t="s">
        <v>298</v>
      </c>
      <c r="C98" s="16" t="s">
        <v>42</v>
      </c>
      <c r="D98" s="16" t="s">
        <v>43</v>
      </c>
      <c r="E98" s="7" t="n">
        <v>1</v>
      </c>
      <c r="F98" s="16" t="s">
        <v>20</v>
      </c>
      <c r="G98" s="6" t="n">
        <v>97.5834</v>
      </c>
      <c r="H98" s="6" t="n">
        <v>95.7</v>
      </c>
      <c r="I98" s="6" t="n">
        <v>6360.38</v>
      </c>
      <c r="J98" s="6" t="n">
        <v>0.13</v>
      </c>
      <c r="K98" s="6" t="n">
        <v>97.5834</v>
      </c>
      <c r="L98" s="6" t="n">
        <v>87.59</v>
      </c>
      <c r="M98" s="6" t="n">
        <v>1.38</v>
      </c>
      <c r="N98" s="6" t="n">
        <v>1.19</v>
      </c>
    </row>
    <row collapsed="false" customFormat="false" customHeight="false" hidden="false" ht="12.1" outlineLevel="0" r="99">
      <c r="A99" s="33" t="n">
        <v>45008</v>
      </c>
      <c r="B99" s="16" t="s">
        <v>298</v>
      </c>
      <c r="C99" s="16" t="s">
        <v>68</v>
      </c>
      <c r="D99" s="16" t="s">
        <v>69</v>
      </c>
      <c r="E99" s="7" t="n">
        <v>1</v>
      </c>
      <c r="F99" s="16" t="s">
        <v>20</v>
      </c>
      <c r="G99" s="6" t="n">
        <v>52.3301</v>
      </c>
      <c r="H99" s="6" t="n">
        <v>79.94</v>
      </c>
      <c r="I99" s="6" t="n">
        <v>9647.06</v>
      </c>
      <c r="J99" s="6" t="n">
        <v>0.2</v>
      </c>
      <c r="K99" s="6" t="n">
        <v>52.3301</v>
      </c>
      <c r="L99" s="6" t="n">
        <v>36.94</v>
      </c>
      <c r="M99" s="6" t="n">
        <v>0.38</v>
      </c>
      <c r="N99" s="6" t="n">
        <v>0.6</v>
      </c>
    </row>
    <row collapsed="false" customFormat="false" customHeight="false" hidden="false" ht="12.1" outlineLevel="0" r="100">
      <c r="A100" s="33" t="n">
        <v>45020</v>
      </c>
      <c r="B100" s="16" t="s">
        <v>295</v>
      </c>
      <c r="C100" s="16" t="s">
        <v>65</v>
      </c>
      <c r="D100" s="16" t="s">
        <v>66</v>
      </c>
      <c r="E100" s="7" t="n">
        <v>1</v>
      </c>
      <c r="F100" s="16" t="s">
        <v>36</v>
      </c>
      <c r="G100" s="6" t="n">
        <v>465</v>
      </c>
      <c r="H100" s="6" t="n">
        <v>7301</v>
      </c>
      <c r="I100" s="6" t="n">
        <v>3063.16</v>
      </c>
      <c r="J100" s="6" t="n">
        <v>60</v>
      </c>
      <c r="K100" s="6" t="n">
        <v>465</v>
      </c>
      <c r="L100" s="6" t="n">
        <v>405</v>
      </c>
      <c r="M100" s="6" t="n">
        <v>13.22</v>
      </c>
      <c r="N100" s="6" t="n">
        <v>5.55</v>
      </c>
    </row>
    <row collapsed="false" customFormat="false" customHeight="false" hidden="false" ht="12.1" outlineLevel="0" r="101">
      <c r="A101" s="33" t="n">
        <v>45020</v>
      </c>
      <c r="B101" s="16" t="s">
        <v>298</v>
      </c>
      <c r="C101" s="16" t="s">
        <v>56</v>
      </c>
      <c r="D101" s="16" t="s">
        <v>57</v>
      </c>
      <c r="E101" s="7" t="n">
        <v>1</v>
      </c>
      <c r="F101" s="16" t="s">
        <v>20</v>
      </c>
      <c r="G101" s="6" t="n">
        <v>30.4009</v>
      </c>
      <c r="H101" s="6" t="n">
        <v>52.31</v>
      </c>
      <c r="I101" s="6" t="n">
        <v>4239.26</v>
      </c>
      <c r="J101" s="6" t="n">
        <v>0.04</v>
      </c>
      <c r="K101" s="6" t="n">
        <v>30.4009</v>
      </c>
      <c r="L101" s="6" t="n">
        <v>27.28</v>
      </c>
      <c r="M101" s="6" t="n">
        <v>0.64</v>
      </c>
      <c r="N101" s="6" t="n">
        <v>0.67</v>
      </c>
    </row>
    <row collapsed="false" customFormat="false" customHeight="false" hidden="false" ht="12.1" outlineLevel="0" r="102">
      <c r="A102" s="33" t="n">
        <v>45050</v>
      </c>
      <c r="B102" s="16" t="s">
        <v>298</v>
      </c>
      <c r="C102" s="16" t="s">
        <v>53</v>
      </c>
      <c r="D102" s="16" t="s">
        <v>54</v>
      </c>
      <c r="E102" s="7" t="n">
        <v>1</v>
      </c>
      <c r="F102" s="16" t="s">
        <v>20</v>
      </c>
      <c r="G102" s="6" t="n">
        <v>9.9134</v>
      </c>
      <c r="H102" s="6" t="n">
        <v>30.65</v>
      </c>
      <c r="I102" s="6" t="n">
        <v>3782.6</v>
      </c>
      <c r="J102" s="6" t="n">
        <v>0.01</v>
      </c>
      <c r="K102" s="6" t="n">
        <v>9.9134</v>
      </c>
      <c r="L102" s="6" t="n">
        <v>9.12</v>
      </c>
      <c r="M102" s="6" t="n">
        <v>0.24</v>
      </c>
      <c r="N102" s="6" t="n">
        <v>0.38</v>
      </c>
    </row>
    <row collapsed="false" customFormat="false" customHeight="false" hidden="false" ht="12.1" outlineLevel="0" r="103">
      <c r="A103" s="33" t="n">
        <v>45057</v>
      </c>
      <c r="B103" s="16" t="s">
        <v>298</v>
      </c>
      <c r="C103" s="16" t="s">
        <v>49</v>
      </c>
      <c r="D103" s="16" t="s">
        <v>50</v>
      </c>
      <c r="E103" s="7" t="n">
        <v>30</v>
      </c>
      <c r="F103" s="16" t="s">
        <v>36</v>
      </c>
      <c r="G103" s="6" t="n">
        <v>25</v>
      </c>
      <c r="H103" s="6" t="n">
        <v>229.32</v>
      </c>
      <c r="I103" s="6" t="n">
        <v>302.12</v>
      </c>
      <c r="J103" s="6" t="n">
        <v>65</v>
      </c>
      <c r="K103" s="6" t="n">
        <v>750</v>
      </c>
      <c r="L103" s="6" t="n">
        <v>652</v>
      </c>
      <c r="M103" s="6" t="n">
        <v>7.19</v>
      </c>
      <c r="N103" s="6" t="n">
        <v>9.48</v>
      </c>
    </row>
    <row collapsed="false" customFormat="false" customHeight="false" hidden="false" ht="12.1" outlineLevel="0" r="104">
      <c r="A104" s="33" t="n">
        <v>45057</v>
      </c>
      <c r="B104" s="16" t="s">
        <v>298</v>
      </c>
      <c r="C104" s="16" t="s">
        <v>30</v>
      </c>
      <c r="D104" s="16" t="s">
        <v>31</v>
      </c>
      <c r="E104" s="7" t="n">
        <v>1</v>
      </c>
      <c r="F104" s="16" t="s">
        <v>20</v>
      </c>
      <c r="G104" s="6" t="n">
        <v>34.5118</v>
      </c>
      <c r="H104" s="6" t="n">
        <v>231.27</v>
      </c>
      <c r="I104" s="6" t="n">
        <v>16382.96</v>
      </c>
      <c r="J104" s="6" t="n">
        <v>0.05</v>
      </c>
      <c r="K104" s="6" t="n">
        <v>34.5118</v>
      </c>
      <c r="L104" s="6" t="n">
        <v>30.68</v>
      </c>
      <c r="M104" s="6" t="n">
        <v>0.19</v>
      </c>
      <c r="N104" s="6" t="n">
        <v>0.17</v>
      </c>
    </row>
    <row collapsed="false" customFormat="false" customHeight="false" hidden="false" ht="12.1" outlineLevel="0" r="105">
      <c r="A105" s="33" t="n">
        <v>45058</v>
      </c>
      <c r="B105" s="16" t="s">
        <v>298</v>
      </c>
      <c r="C105" s="16" t="s">
        <v>22</v>
      </c>
      <c r="D105" s="16" t="s">
        <v>23</v>
      </c>
      <c r="E105" s="7" t="n">
        <v>2</v>
      </c>
      <c r="F105" s="16" t="s">
        <v>20</v>
      </c>
      <c r="G105" s="6" t="n">
        <v>18.2123</v>
      </c>
      <c r="H105" s="6" t="n">
        <v>173.75</v>
      </c>
      <c r="I105" s="6" t="n">
        <v>9458.71</v>
      </c>
      <c r="J105" s="6" t="n">
        <v>0.05</v>
      </c>
      <c r="K105" s="6" t="n">
        <v>36.4246</v>
      </c>
      <c r="L105" s="6" t="n">
        <v>32.63</v>
      </c>
      <c r="M105" s="6" t="n">
        <v>0.17</v>
      </c>
      <c r="N105" s="6" t="n">
        <v>0.12</v>
      </c>
    </row>
    <row collapsed="false" customFormat="false" customHeight="false" hidden="false" ht="12.1" outlineLevel="0" r="106">
      <c r="A106" s="33" t="n">
        <v>45077</v>
      </c>
      <c r="B106" s="16" t="s">
        <v>298</v>
      </c>
      <c r="C106" s="16" t="s">
        <v>39</v>
      </c>
      <c r="D106" s="16" t="s">
        <v>40</v>
      </c>
      <c r="E106" s="7" t="n">
        <v>1</v>
      </c>
      <c r="F106" s="16" t="s">
        <v>20</v>
      </c>
      <c r="G106" s="6" t="n">
        <v>64.5498</v>
      </c>
      <c r="H106" s="6" t="n">
        <v>116</v>
      </c>
      <c r="I106" s="6" t="n">
        <v>11067.35</v>
      </c>
      <c r="J106" s="6" t="n">
        <v>0.08</v>
      </c>
      <c r="K106" s="6" t="n">
        <v>64.5498</v>
      </c>
      <c r="L106" s="6" t="n">
        <v>58.09</v>
      </c>
      <c r="M106" s="6" t="n">
        <v>0.52</v>
      </c>
      <c r="N106" s="6" t="n">
        <v>0.62</v>
      </c>
    </row>
    <row collapsed="false" customFormat="false" customHeight="false" hidden="false" ht="12.1" outlineLevel="0" r="107">
      <c r="A107" s="33" t="n">
        <v>45078</v>
      </c>
      <c r="B107" s="16" t="s">
        <v>298</v>
      </c>
      <c r="C107" s="16" t="s">
        <v>71</v>
      </c>
      <c r="D107" s="16" t="s">
        <v>72</v>
      </c>
      <c r="E107" s="7" t="n">
        <v>1</v>
      </c>
      <c r="F107" s="16" t="s">
        <v>20</v>
      </c>
      <c r="G107" s="6" t="n">
        <v>17.8187</v>
      </c>
      <c r="H107" s="6" t="n">
        <v>27.79</v>
      </c>
      <c r="I107" s="6" t="n">
        <v>2931.56</v>
      </c>
      <c r="J107" s="6" t="n">
        <v>0.02</v>
      </c>
      <c r="K107" s="6" t="n">
        <v>17.8187</v>
      </c>
      <c r="L107" s="6" t="n">
        <v>16.2</v>
      </c>
      <c r="M107" s="6" t="n">
        <v>0.55</v>
      </c>
      <c r="N107" s="6" t="n">
        <v>0.72</v>
      </c>
    </row>
    <row collapsed="false" customFormat="false" customHeight="false" hidden="false" ht="12.1" outlineLevel="0" r="108">
      <c r="A108" s="33" t="n">
        <v>45092</v>
      </c>
      <c r="B108" s="16" t="s">
        <v>295</v>
      </c>
      <c r="C108" s="16" t="s">
        <v>26</v>
      </c>
      <c r="D108" s="16" t="s">
        <v>27</v>
      </c>
      <c r="E108" s="7" t="n">
        <v>1</v>
      </c>
      <c r="F108" s="16" t="s">
        <v>20</v>
      </c>
      <c r="G108" s="6" t="n">
        <v>37.7776</v>
      </c>
      <c r="H108" s="6" t="n">
        <v>107.41</v>
      </c>
      <c r="I108" s="6" t="n">
        <v>8272.51</v>
      </c>
      <c r="J108" s="6" t="n">
        <v>0.09</v>
      </c>
      <c r="K108" s="6" t="n">
        <v>37.7776</v>
      </c>
      <c r="L108" s="6" t="n">
        <v>30.19</v>
      </c>
      <c r="M108" s="6" t="n">
        <v>0.36</v>
      </c>
      <c r="N108" s="6" t="n">
        <v>0.33</v>
      </c>
    </row>
    <row collapsed="false" customFormat="false" customHeight="false" hidden="false" ht="12.1" outlineLevel="0" r="109">
      <c r="A109" s="33" t="n">
        <v>45099</v>
      </c>
      <c r="B109" s="16" t="s">
        <v>298</v>
      </c>
      <c r="C109" s="16" t="s">
        <v>68</v>
      </c>
      <c r="D109" s="16" t="s">
        <v>69</v>
      </c>
      <c r="E109" s="7" t="n">
        <v>1</v>
      </c>
      <c r="F109" s="16" t="s">
        <v>20</v>
      </c>
      <c r="G109" s="6" t="n">
        <v>58.1302</v>
      </c>
      <c r="H109" s="6" t="n">
        <v>88.32</v>
      </c>
      <c r="I109" s="6" t="n">
        <v>9647.06</v>
      </c>
      <c r="J109" s="6" t="n">
        <v>0.21</v>
      </c>
      <c r="K109" s="6" t="n">
        <v>58.1302</v>
      </c>
      <c r="L109" s="6" t="n">
        <v>40.44</v>
      </c>
      <c r="M109" s="6" t="n">
        <v>0.42</v>
      </c>
      <c r="N109" s="6" t="n">
        <v>0.54</v>
      </c>
    </row>
    <row collapsed="false" customFormat="false" customHeight="false" hidden="false" ht="12.1" outlineLevel="0" r="110">
      <c r="A110" s="33" t="n">
        <v>45099</v>
      </c>
      <c r="B110" s="16" t="s">
        <v>298</v>
      </c>
      <c r="C110" s="16" t="s">
        <v>42</v>
      </c>
      <c r="D110" s="16" t="s">
        <v>43</v>
      </c>
      <c r="E110" s="7" t="n">
        <v>1</v>
      </c>
      <c r="F110" s="16" t="s">
        <v>20</v>
      </c>
      <c r="G110" s="6" t="n">
        <v>106.9933</v>
      </c>
      <c r="H110" s="6" t="n">
        <v>96.35</v>
      </c>
      <c r="I110" s="6" t="n">
        <v>6360.38</v>
      </c>
      <c r="J110" s="6" t="n">
        <v>0.13</v>
      </c>
      <c r="K110" s="6" t="n">
        <v>106.9933</v>
      </c>
      <c r="L110" s="6" t="n">
        <v>96.04</v>
      </c>
      <c r="M110" s="6" t="n">
        <v>1.51</v>
      </c>
      <c r="N110" s="6" t="n">
        <v>1.18</v>
      </c>
    </row>
    <row collapsed="false" customFormat="false" customHeight="false" hidden="false" ht="12.1" outlineLevel="0" r="111">
      <c r="A111" s="33" t="n">
        <v>45106</v>
      </c>
      <c r="B111" s="16" t="s">
        <v>295</v>
      </c>
      <c r="C111" s="16" t="s">
        <v>79</v>
      </c>
      <c r="D111" s="16" t="s">
        <v>80</v>
      </c>
      <c r="E111" s="7" t="n">
        <v>10</v>
      </c>
      <c r="F111" s="16" t="s">
        <v>36</v>
      </c>
      <c r="G111" s="6" t="n">
        <v>34.29</v>
      </c>
      <c r="H111" s="6" t="n">
        <v>303.5</v>
      </c>
      <c r="I111" s="6" t="n">
        <v>322.11</v>
      </c>
      <c r="J111" s="6" t="n">
        <v>45</v>
      </c>
      <c r="K111" s="6" t="n">
        <v>342.9</v>
      </c>
      <c r="L111" s="6" t="n">
        <v>297.9</v>
      </c>
      <c r="M111" s="6" t="n">
        <v>9.25</v>
      </c>
      <c r="N111" s="6" t="n">
        <v>9.82</v>
      </c>
    </row>
    <row collapsed="false" customFormat="false" customHeight="false" hidden="false" ht="12.1" outlineLevel="0" r="112">
      <c r="A112" s="33" t="n">
        <v>45112</v>
      </c>
      <c r="B112" s="16" t="s">
        <v>298</v>
      </c>
      <c r="C112" s="16" t="s">
        <v>56</v>
      </c>
      <c r="D112" s="16" t="s">
        <v>57</v>
      </c>
      <c r="E112" s="7" t="n">
        <v>1</v>
      </c>
      <c r="F112" s="16" t="s">
        <v>20</v>
      </c>
      <c r="G112" s="6" t="n">
        <v>34.9226</v>
      </c>
      <c r="H112" s="6" t="n">
        <v>51.82</v>
      </c>
      <c r="I112" s="6" t="n">
        <v>4239.26</v>
      </c>
      <c r="J112" s="6" t="n">
        <v>0.04</v>
      </c>
      <c r="K112" s="6" t="n">
        <v>34.9226</v>
      </c>
      <c r="L112" s="6" t="n">
        <v>31.34</v>
      </c>
      <c r="M112" s="6" t="n">
        <v>0.74</v>
      </c>
      <c r="N112" s="6" t="n">
        <v>0.68</v>
      </c>
    </row>
    <row collapsed="false" customFormat="false" customHeight="false" hidden="false" ht="12.1" outlineLevel="0" r="113">
      <c r="A113" s="33" t="n">
        <v>45118</v>
      </c>
      <c r="B113" s="16" t="s">
        <v>295</v>
      </c>
      <c r="C113" s="16" t="s">
        <v>84</v>
      </c>
      <c r="D113" s="16" t="s">
        <v>85</v>
      </c>
      <c r="E113" s="7" t="n">
        <v>30</v>
      </c>
      <c r="F113" s="16" t="s">
        <v>36</v>
      </c>
      <c r="G113" s="6" t="n">
        <v>1.84</v>
      </c>
      <c r="H113" s="6" t="n">
        <v>205.7</v>
      </c>
      <c r="I113" s="6" t="n">
        <v>108.52</v>
      </c>
      <c r="J113" s="6" t="n">
        <v>7</v>
      </c>
      <c r="K113" s="6" t="n">
        <v>55.2</v>
      </c>
      <c r="L113" s="6" t="n">
        <v>48.2</v>
      </c>
      <c r="M113" s="6" t="n">
        <v>1.48</v>
      </c>
      <c r="N113" s="6" t="n">
        <v>0.78</v>
      </c>
    </row>
    <row collapsed="false" customFormat="false" customHeight="false" hidden="false" ht="12.1" outlineLevel="0" r="114">
      <c r="A114" s="33" t="n">
        <v>45118</v>
      </c>
      <c r="B114" s="16" t="s">
        <v>295</v>
      </c>
      <c r="C114" s="16" t="s">
        <v>65</v>
      </c>
      <c r="D114" s="16" t="s">
        <v>66</v>
      </c>
      <c r="E114" s="7" t="n">
        <v>1</v>
      </c>
      <c r="F114" s="16" t="s">
        <v>36</v>
      </c>
      <c r="G114" s="6" t="n">
        <v>264</v>
      </c>
      <c r="H114" s="6" t="n">
        <v>7278</v>
      </c>
      <c r="I114" s="6" t="n">
        <v>3063.16</v>
      </c>
      <c r="J114" s="6" t="n">
        <v>34</v>
      </c>
      <c r="K114" s="6" t="n">
        <v>264</v>
      </c>
      <c r="L114" s="6" t="n">
        <v>230</v>
      </c>
      <c r="M114" s="6" t="n">
        <v>7.51</v>
      </c>
      <c r="N114" s="6" t="n">
        <v>3.16</v>
      </c>
    </row>
    <row collapsed="false" customFormat="false" customHeight="false" hidden="false" ht="12.1" outlineLevel="0" r="115">
      <c r="A115" s="33" t="n">
        <v>45126</v>
      </c>
      <c r="B115" s="16" t="s">
        <v>298</v>
      </c>
      <c r="C115" s="16" t="s">
        <v>87</v>
      </c>
      <c r="D115" s="16" t="s">
        <v>88</v>
      </c>
      <c r="E115" s="7" t="n">
        <v>100</v>
      </c>
      <c r="F115" s="16" t="s">
        <v>36</v>
      </c>
      <c r="G115" s="6" t="n">
        <v>0.41</v>
      </c>
      <c r="H115" s="6" t="n">
        <v>17.648</v>
      </c>
      <c r="I115" s="6" t="n">
        <v>28.91</v>
      </c>
      <c r="J115" s="6" t="n">
        <v>5</v>
      </c>
      <c r="K115" s="6" t="n">
        <v>41</v>
      </c>
      <c r="L115" s="6" t="n">
        <v>36</v>
      </c>
      <c r="M115" s="6" t="n">
        <v>1.25</v>
      </c>
      <c r="N115" s="6" t="n">
        <v>2.04</v>
      </c>
    </row>
    <row collapsed="false" customFormat="false" customHeight="false" hidden="false" ht="12.1" outlineLevel="0" r="116">
      <c r="A116" s="33" t="n">
        <v>45142</v>
      </c>
      <c r="B116" s="16" t="s">
        <v>298</v>
      </c>
      <c r="C116" s="16" t="s">
        <v>53</v>
      </c>
      <c r="D116" s="16" t="s">
        <v>54</v>
      </c>
      <c r="E116" s="7" t="n">
        <v>1</v>
      </c>
      <c r="F116" s="16" t="s">
        <v>20</v>
      </c>
      <c r="G116" s="6" t="n">
        <v>11.7224</v>
      </c>
      <c r="H116" s="6" t="n">
        <v>34.87</v>
      </c>
      <c r="I116" s="6" t="n">
        <v>3782.6</v>
      </c>
      <c r="J116" s="6" t="n">
        <v>0.01</v>
      </c>
      <c r="K116" s="6" t="n">
        <v>11.7224</v>
      </c>
      <c r="L116" s="6" t="n">
        <v>10.78</v>
      </c>
      <c r="M116" s="6" t="n">
        <v>0.28</v>
      </c>
      <c r="N116" s="6" t="n">
        <v>0.33</v>
      </c>
    </row>
    <row collapsed="false" customFormat="false" customHeight="false" hidden="false" ht="12.1" outlineLevel="0" r="117">
      <c r="A117" s="33" t="n">
        <v>45148</v>
      </c>
      <c r="B117" s="16" t="s">
        <v>298</v>
      </c>
      <c r="C117" s="16" t="s">
        <v>30</v>
      </c>
      <c r="D117" s="16" t="s">
        <v>31</v>
      </c>
      <c r="E117" s="7" t="n">
        <v>1</v>
      </c>
      <c r="F117" s="16" t="s">
        <v>20</v>
      </c>
      <c r="G117" s="6" t="n">
        <v>43.83</v>
      </c>
      <c r="H117" s="6" t="n">
        <v>239.76</v>
      </c>
      <c r="I117" s="6" t="n">
        <v>16382.96</v>
      </c>
      <c r="J117" s="6" t="n">
        <v>0.05</v>
      </c>
      <c r="K117" s="6" t="n">
        <v>43.83</v>
      </c>
      <c r="L117" s="6" t="n">
        <v>38.96</v>
      </c>
      <c r="M117" s="6" t="n">
        <v>0.24</v>
      </c>
      <c r="N117" s="6" t="n">
        <v>0.17</v>
      </c>
    </row>
    <row collapsed="false" customFormat="false" customHeight="false" hidden="false" ht="12.1" outlineLevel="0" r="118">
      <c r="A118" s="33" t="n">
        <v>45149</v>
      </c>
      <c r="B118" s="16" t="s">
        <v>298</v>
      </c>
      <c r="C118" s="16" t="s">
        <v>22</v>
      </c>
      <c r="D118" s="16" t="s">
        <v>23</v>
      </c>
      <c r="E118" s="7" t="n">
        <v>2</v>
      </c>
      <c r="F118" s="16" t="s">
        <v>20</v>
      </c>
      <c r="G118" s="6" t="n">
        <v>23.3471</v>
      </c>
      <c r="H118" s="6" t="n">
        <v>177.97</v>
      </c>
      <c r="I118" s="6" t="n">
        <v>9458.71</v>
      </c>
      <c r="J118" s="6" t="n">
        <v>0.05</v>
      </c>
      <c r="K118" s="6" t="n">
        <v>46.6941</v>
      </c>
      <c r="L118" s="6" t="n">
        <v>41.83</v>
      </c>
      <c r="M118" s="6" t="n">
        <v>0.22</v>
      </c>
      <c r="N118" s="6" t="n">
        <v>0.12</v>
      </c>
    </row>
    <row collapsed="false" customFormat="false" customHeight="false" hidden="false" ht="12.1" outlineLevel="0" r="119">
      <c r="A119" s="33" t="n">
        <v>45168</v>
      </c>
      <c r="B119" s="16" t="s">
        <v>298</v>
      </c>
      <c r="C119" s="16" t="s">
        <v>39</v>
      </c>
      <c r="D119" s="16" t="s">
        <v>40</v>
      </c>
      <c r="E119" s="7" t="n">
        <v>1</v>
      </c>
      <c r="F119" s="16" t="s">
        <v>20</v>
      </c>
      <c r="G119" s="6" t="n">
        <v>76.5656</v>
      </c>
      <c r="H119" s="6" t="n">
        <v>113.78</v>
      </c>
      <c r="I119" s="6" t="n">
        <v>11067.35</v>
      </c>
      <c r="J119" s="6" t="n">
        <v>0.08</v>
      </c>
      <c r="K119" s="6" t="n">
        <v>76.5656</v>
      </c>
      <c r="L119" s="6" t="n">
        <v>68.91</v>
      </c>
      <c r="M119" s="6" t="n">
        <v>0.62</v>
      </c>
      <c r="N119" s="6" t="n">
        <v>0.63</v>
      </c>
    </row>
    <row collapsed="false" customFormat="false" customHeight="false" hidden="false" ht="12.1" outlineLevel="0" r="120">
      <c r="A120" s="33" t="n">
        <v>45169</v>
      </c>
      <c r="B120" s="16" t="s">
        <v>298</v>
      </c>
      <c r="C120" s="16" t="s">
        <v>71</v>
      </c>
      <c r="D120" s="16" t="s">
        <v>72</v>
      </c>
      <c r="E120" s="7" t="n">
        <v>1</v>
      </c>
      <c r="F120" s="16" t="s">
        <v>20</v>
      </c>
      <c r="G120" s="6" t="n">
        <v>23.0228</v>
      </c>
      <c r="H120" s="6" t="n">
        <v>29.04</v>
      </c>
      <c r="I120" s="6" t="n">
        <v>2931.56</v>
      </c>
      <c r="J120" s="6" t="n">
        <v>0.02</v>
      </c>
      <c r="K120" s="6" t="n">
        <v>23.0228</v>
      </c>
      <c r="L120" s="6" t="n">
        <v>21.1</v>
      </c>
      <c r="M120" s="6" t="n">
        <v>0.72</v>
      </c>
      <c r="N120" s="6" t="n">
        <v>0.76</v>
      </c>
    </row>
    <row collapsed="false" customFormat="false" customHeight="false" hidden="false" ht="12.1" outlineLevel="0" r="121">
      <c r="A121" s="33" t="n">
        <v>45183</v>
      </c>
      <c r="B121" s="16" t="s">
        <v>295</v>
      </c>
      <c r="C121" s="16" t="s">
        <v>26</v>
      </c>
      <c r="D121" s="16" t="s">
        <v>27</v>
      </c>
      <c r="E121" s="7" t="n">
        <v>1</v>
      </c>
      <c r="F121" s="16" t="s">
        <v>20</v>
      </c>
      <c r="G121" s="6" t="n">
        <v>45.2063</v>
      </c>
      <c r="H121" s="6" t="n">
        <v>91.22</v>
      </c>
      <c r="I121" s="6" t="n">
        <v>8272.51</v>
      </c>
      <c r="J121" s="6" t="n">
        <v>0.1</v>
      </c>
      <c r="K121" s="6" t="n">
        <v>45.2063</v>
      </c>
      <c r="L121" s="6" t="n">
        <v>35.61</v>
      </c>
      <c r="M121" s="6" t="n">
        <v>0.43</v>
      </c>
      <c r="N121" s="6" t="n">
        <v>0.41</v>
      </c>
    </row>
    <row collapsed="false" customFormat="false" customHeight="false" hidden="false" ht="12.1" outlineLevel="0" r="122">
      <c r="A122" s="33" t="n">
        <v>45190</v>
      </c>
      <c r="B122" s="16" t="s">
        <v>298</v>
      </c>
      <c r="C122" s="16" t="s">
        <v>68</v>
      </c>
      <c r="D122" s="16" t="s">
        <v>69</v>
      </c>
      <c r="E122" s="7" t="n">
        <v>1</v>
      </c>
      <c r="F122" s="16" t="s">
        <v>20</v>
      </c>
      <c r="G122" s="6" t="n">
        <v>66.6659</v>
      </c>
      <c r="H122" s="6" t="n">
        <v>81.48</v>
      </c>
      <c r="I122" s="6" t="n">
        <v>9647.06</v>
      </c>
      <c r="J122" s="6" t="n">
        <v>0.21</v>
      </c>
      <c r="K122" s="6" t="n">
        <v>66.6659</v>
      </c>
      <c r="L122" s="6" t="n">
        <v>46.38</v>
      </c>
      <c r="M122" s="6" t="n">
        <v>0.48</v>
      </c>
      <c r="N122" s="6" t="n">
        <v>0.59</v>
      </c>
    </row>
    <row collapsed="false" customFormat="false" customHeight="false" hidden="false" ht="12.1" outlineLevel="0" r="123">
      <c r="A123" s="33" t="n">
        <v>45195</v>
      </c>
      <c r="B123" s="16" t="s">
        <v>298</v>
      </c>
      <c r="C123" s="16" t="s">
        <v>42</v>
      </c>
      <c r="D123" s="16" t="s">
        <v>43</v>
      </c>
      <c r="E123" s="7" t="n">
        <v>1</v>
      </c>
      <c r="F123" s="16" t="s">
        <v>20</v>
      </c>
      <c r="G123" s="6" t="n">
        <v>124.9893</v>
      </c>
      <c r="H123" s="6" t="n">
        <v>93.72</v>
      </c>
      <c r="I123" s="6" t="n">
        <v>6360.38</v>
      </c>
      <c r="J123" s="6" t="n">
        <v>0.13</v>
      </c>
      <c r="K123" s="6" t="n">
        <v>124.9893</v>
      </c>
      <c r="L123" s="6" t="n">
        <v>112.49</v>
      </c>
      <c r="M123" s="6" t="n">
        <v>1.77</v>
      </c>
      <c r="N123" s="6" t="n">
        <v>1.25</v>
      </c>
    </row>
    <row collapsed="false" customFormat="false" customHeight="false" hidden="false" ht="12.1" outlineLevel="0" r="124">
      <c r="A124" s="33" t="n">
        <v>45202</v>
      </c>
      <c r="B124" s="16" t="s">
        <v>298</v>
      </c>
      <c r="C124" s="16" t="s">
        <v>56</v>
      </c>
      <c r="D124" s="16" t="s">
        <v>57</v>
      </c>
      <c r="E124" s="7" t="n">
        <v>1</v>
      </c>
      <c r="F124" s="16" t="s">
        <v>20</v>
      </c>
      <c r="G124" s="6" t="n">
        <v>38.4066</v>
      </c>
      <c r="H124" s="6" t="n">
        <v>54.39</v>
      </c>
      <c r="I124" s="6" t="n">
        <v>4239.26</v>
      </c>
      <c r="J124" s="6" t="n">
        <v>0.04</v>
      </c>
      <c r="K124" s="6" t="n">
        <v>38.4066</v>
      </c>
      <c r="L124" s="6" t="n">
        <v>34.47</v>
      </c>
      <c r="M124" s="6" t="n">
        <v>0.81</v>
      </c>
      <c r="N124" s="6" t="n">
        <v>0.64</v>
      </c>
    </row>
    <row collapsed="false" customFormat="false" customHeight="false" hidden="false" ht="12.1" outlineLevel="0" r="125">
      <c r="A125" s="33" t="n">
        <v>45236</v>
      </c>
      <c r="B125" s="16" t="s">
        <v>298</v>
      </c>
      <c r="C125" s="16" t="s">
        <v>53</v>
      </c>
      <c r="D125" s="16" t="s">
        <v>54</v>
      </c>
      <c r="E125" s="7" t="n">
        <v>1</v>
      </c>
      <c r="F125" s="16" t="s">
        <v>20</v>
      </c>
      <c r="G125" s="6" t="n">
        <v>11.6294</v>
      </c>
      <c r="H125" s="6" t="n">
        <v>38.14</v>
      </c>
      <c r="I125" s="6" t="n">
        <v>3782.6</v>
      </c>
      <c r="J125" s="6" t="n">
        <v>0.01</v>
      </c>
      <c r="K125" s="6" t="n">
        <v>11.6294</v>
      </c>
      <c r="L125" s="6" t="n">
        <v>10.7</v>
      </c>
      <c r="M125" s="6" t="n">
        <v>0.28</v>
      </c>
      <c r="N125" s="6" t="n">
        <v>0.3</v>
      </c>
    </row>
    <row collapsed="false" customFormat="false" customHeight="false" hidden="false" ht="12.1" outlineLevel="0" r="126">
      <c r="A126" s="33" t="n">
        <v>45238</v>
      </c>
      <c r="B126" s="16" t="s">
        <v>298</v>
      </c>
      <c r="C126" s="16" t="s">
        <v>30</v>
      </c>
      <c r="D126" s="16" t="s">
        <v>31</v>
      </c>
      <c r="E126" s="7" t="n">
        <v>1</v>
      </c>
      <c r="F126" s="16" t="s">
        <v>20</v>
      </c>
      <c r="G126" s="6" t="n">
        <v>48.0559</v>
      </c>
      <c r="H126" s="6" t="n">
        <v>244.77</v>
      </c>
      <c r="I126" s="6" t="n">
        <v>16382.96</v>
      </c>
      <c r="J126" s="6" t="n">
        <v>0.05</v>
      </c>
      <c r="K126" s="6" t="n">
        <v>48.0559</v>
      </c>
      <c r="L126" s="6" t="n">
        <v>43.44</v>
      </c>
      <c r="M126" s="6" t="n">
        <v>0.27</v>
      </c>
      <c r="N126" s="6" t="n">
        <v>0.19</v>
      </c>
    </row>
    <row collapsed="false" customFormat="false" customHeight="false" hidden="false" ht="12.1" outlineLevel="0" r="127">
      <c r="A127" s="33" t="n">
        <v>45240</v>
      </c>
      <c r="B127" s="16" t="s">
        <v>298</v>
      </c>
      <c r="C127" s="16" t="s">
        <v>22</v>
      </c>
      <c r="D127" s="16" t="s">
        <v>23</v>
      </c>
      <c r="E127" s="7" t="n">
        <v>2</v>
      </c>
      <c r="F127" s="16" t="s">
        <v>20</v>
      </c>
      <c r="G127" s="6" t="n">
        <v>22.0624</v>
      </c>
      <c r="H127" s="6" t="n">
        <v>182.41</v>
      </c>
      <c r="I127" s="6" t="n">
        <v>9458.71</v>
      </c>
      <c r="J127" s="6" t="n">
        <v>0.05</v>
      </c>
      <c r="K127" s="6" t="n">
        <v>44.1248</v>
      </c>
      <c r="L127" s="6" t="n">
        <v>39.53</v>
      </c>
      <c r="M127" s="6" t="n">
        <v>0.21</v>
      </c>
      <c r="N127" s="6" t="n">
        <v>0.12</v>
      </c>
    </row>
    <row collapsed="false" customFormat="false" customHeight="false" hidden="false" ht="12.1" outlineLevel="0" r="128">
      <c r="A128" s="33" t="n">
        <v>45259</v>
      </c>
      <c r="B128" s="16" t="s">
        <v>298</v>
      </c>
      <c r="C128" s="16" t="s">
        <v>39</v>
      </c>
      <c r="D128" s="16" t="s">
        <v>40</v>
      </c>
      <c r="E128" s="7" t="n">
        <v>1</v>
      </c>
      <c r="F128" s="16" t="s">
        <v>20</v>
      </c>
      <c r="G128" s="6" t="n">
        <v>70.8882</v>
      </c>
      <c r="H128" s="6" t="n">
        <v>126.59</v>
      </c>
      <c r="I128" s="6" t="n">
        <v>11067.35</v>
      </c>
      <c r="J128" s="6" t="n">
        <v>0.08</v>
      </c>
      <c r="K128" s="6" t="n">
        <v>70.8882</v>
      </c>
      <c r="L128" s="6" t="n">
        <v>63.8</v>
      </c>
      <c r="M128" s="6" t="n">
        <v>0.58</v>
      </c>
      <c r="N128" s="6" t="n">
        <v>0.57</v>
      </c>
    </row>
    <row collapsed="false" customFormat="false" customHeight="false" hidden="false" ht="12.1" outlineLevel="0" r="129">
      <c r="A129" s="33" t="n">
        <v>45260</v>
      </c>
      <c r="B129" s="16" t="s">
        <v>298</v>
      </c>
      <c r="C129" s="16" t="s">
        <v>71</v>
      </c>
      <c r="D129" s="16" t="s">
        <v>72</v>
      </c>
      <c r="E129" s="7" t="n">
        <v>1</v>
      </c>
      <c r="F129" s="16" t="s">
        <v>20</v>
      </c>
      <c r="G129" s="6" t="n">
        <v>21.3322</v>
      </c>
      <c r="H129" s="6" t="n">
        <v>30.31</v>
      </c>
      <c r="I129" s="6" t="n">
        <v>2931.56</v>
      </c>
      <c r="J129" s="6" t="n">
        <v>0.02</v>
      </c>
      <c r="K129" s="6" t="n">
        <v>21.3322</v>
      </c>
      <c r="L129" s="6" t="n">
        <v>19.55</v>
      </c>
      <c r="M129" s="6" t="n">
        <v>0.67</v>
      </c>
      <c r="N129" s="6" t="n">
        <v>0.73</v>
      </c>
    </row>
    <row collapsed="false" customFormat="false" customHeight="false" hidden="false" ht="12.1" outlineLevel="0" r="130">
      <c r="A130" s="33" t="n">
        <v>45274</v>
      </c>
      <c r="B130" s="16" t="s">
        <v>295</v>
      </c>
      <c r="C130" s="16" t="s">
        <v>26</v>
      </c>
      <c r="D130" s="16" t="s">
        <v>27</v>
      </c>
      <c r="E130" s="7" t="n">
        <v>1</v>
      </c>
      <c r="F130" s="16" t="s">
        <v>20</v>
      </c>
      <c r="G130" s="6" t="n">
        <v>43.0586</v>
      </c>
      <c r="H130" s="6" t="n">
        <v>102.12</v>
      </c>
      <c r="I130" s="6" t="n">
        <v>8272.51</v>
      </c>
      <c r="J130" s="6" t="n">
        <v>0.1</v>
      </c>
      <c r="K130" s="6" t="n">
        <v>43.0586</v>
      </c>
      <c r="L130" s="6" t="n">
        <v>34.07</v>
      </c>
      <c r="M130" s="6" t="n">
        <v>0.41</v>
      </c>
      <c r="N130" s="6" t="n">
        <v>0.37</v>
      </c>
    </row>
    <row collapsed="false" customFormat="false" customHeight="false" hidden="false" ht="12.1" outlineLevel="0" r="131">
      <c r="A131" s="33" t="n">
        <v>45279</v>
      </c>
      <c r="B131" s="16" t="s">
        <v>298</v>
      </c>
      <c r="C131" s="16" t="s">
        <v>68</v>
      </c>
      <c r="D131" s="16" t="s">
        <v>69</v>
      </c>
      <c r="E131" s="7" t="n">
        <v>1</v>
      </c>
      <c r="F131" s="16" t="s">
        <v>20</v>
      </c>
      <c r="G131" s="6" t="n">
        <v>62.3872</v>
      </c>
      <c r="H131" s="6" t="n">
        <v>83.06</v>
      </c>
      <c r="I131" s="6" t="n">
        <v>9647.06</v>
      </c>
      <c r="J131" s="6" t="n">
        <v>0.21</v>
      </c>
      <c r="K131" s="6" t="n">
        <v>62.3872</v>
      </c>
      <c r="L131" s="6" t="n">
        <v>43.4</v>
      </c>
      <c r="M131" s="6" t="n">
        <v>0.45</v>
      </c>
      <c r="N131" s="6" t="n">
        <v>0.58</v>
      </c>
    </row>
    <row collapsed="false" customFormat="false" customHeight="false" hidden="false" ht="12.1" outlineLevel="0" r="132">
      <c r="A132" s="33" t="n">
        <v>45280</v>
      </c>
      <c r="B132" s="16" t="s">
        <v>298</v>
      </c>
      <c r="C132" s="16" t="s">
        <v>42</v>
      </c>
      <c r="D132" s="16" t="s">
        <v>43</v>
      </c>
      <c r="E132" s="7" t="n">
        <v>1</v>
      </c>
      <c r="F132" s="16" t="s">
        <v>20</v>
      </c>
      <c r="G132" s="6" t="n">
        <v>117.1131</v>
      </c>
      <c r="H132" s="6" t="n">
        <v>95.27</v>
      </c>
      <c r="I132" s="6" t="n">
        <v>6360.38</v>
      </c>
      <c r="J132" s="6" t="n">
        <v>0.13</v>
      </c>
      <c r="K132" s="6" t="n">
        <v>117.1131</v>
      </c>
      <c r="L132" s="6" t="n">
        <v>105.4</v>
      </c>
      <c r="M132" s="6" t="n">
        <v>1.66</v>
      </c>
      <c r="N132" s="6" t="n">
        <v>1.23</v>
      </c>
    </row>
    <row collapsed="false" customFormat="false" customHeight="false" hidden="false" ht="12.1" outlineLevel="0" r="133">
      <c r="A133" s="33" t="n">
        <v>45285</v>
      </c>
      <c r="B133" s="16" t="s">
        <v>295</v>
      </c>
      <c r="C133" s="16" t="s">
        <v>65</v>
      </c>
      <c r="D133" s="16" t="s">
        <v>66</v>
      </c>
      <c r="E133" s="7" t="n">
        <v>1</v>
      </c>
      <c r="F133" s="16" t="s">
        <v>36</v>
      </c>
      <c r="G133" s="6" t="n">
        <v>291</v>
      </c>
      <c r="H133" s="6" t="n">
        <v>6668</v>
      </c>
      <c r="I133" s="6" t="n">
        <v>3063.16</v>
      </c>
      <c r="J133" s="6" t="n">
        <v>38</v>
      </c>
      <c r="K133" s="6" t="n">
        <v>291</v>
      </c>
      <c r="L133" s="6" t="n">
        <v>253</v>
      </c>
      <c r="M133" s="6" t="n">
        <v>8.26</v>
      </c>
      <c r="N133" s="6" t="n">
        <v>3.79</v>
      </c>
    </row>
    <row collapsed="false" customFormat="false" customHeight="false" hidden="false" ht="12.1" outlineLevel="0" r="134">
      <c r="A134" s="33" t="n">
        <v>45294</v>
      </c>
      <c r="B134" s="16" t="s">
        <v>298</v>
      </c>
      <c r="C134" s="16" t="s">
        <v>56</v>
      </c>
      <c r="D134" s="16" t="s">
        <v>57</v>
      </c>
      <c r="E134" s="7" t="n">
        <v>1</v>
      </c>
      <c r="F134" s="16" t="s">
        <v>20</v>
      </c>
      <c r="G134" s="6" t="n">
        <v>34.9784</v>
      </c>
      <c r="H134" s="6" t="n">
        <v>50.51</v>
      </c>
      <c r="I134" s="6" t="n">
        <v>4239.26</v>
      </c>
      <c r="J134" s="6" t="n">
        <v>0.04</v>
      </c>
      <c r="K134" s="6" t="n">
        <v>34.9784</v>
      </c>
      <c r="L134" s="6" t="n">
        <v>31.39</v>
      </c>
      <c r="M134" s="6" t="n">
        <v>0.74</v>
      </c>
      <c r="N134" s="6" t="n">
        <v>0.69</v>
      </c>
    </row>
    <row collapsed="false" customFormat="false" customHeight="false" hidden="false" ht="12.1" outlineLevel="0" r="135">
      <c r="A135" s="33" t="n">
        <v>45328</v>
      </c>
      <c r="B135" s="16" t="s">
        <v>298</v>
      </c>
      <c r="C135" s="16" t="s">
        <v>53</v>
      </c>
      <c r="D135" s="16" t="s">
        <v>54</v>
      </c>
      <c r="E135" s="7" t="n">
        <v>1</v>
      </c>
      <c r="F135" s="16" t="s">
        <v>20</v>
      </c>
      <c r="G135" s="6" t="n">
        <v>11.4054</v>
      </c>
      <c r="H135" s="6" t="n">
        <v>42.77</v>
      </c>
      <c r="I135" s="6" t="n">
        <v>3782.6</v>
      </c>
      <c r="J135" s="6" t="n">
        <v>0.01</v>
      </c>
      <c r="K135" s="6" t="n">
        <v>11.4054</v>
      </c>
      <c r="L135" s="6" t="n">
        <v>10.49</v>
      </c>
      <c r="M135" s="6" t="n">
        <v>0.28</v>
      </c>
      <c r="N135" s="6" t="n">
        <v>0.27</v>
      </c>
    </row>
    <row collapsed="false" customFormat="false" customHeight="false" hidden="false" ht="12.1" outlineLevel="0" r="136">
      <c r="A136" s="33" t="n">
        <v>45330</v>
      </c>
      <c r="B136" s="16" t="s">
        <v>298</v>
      </c>
      <c r="C136" s="16" t="s">
        <v>30</v>
      </c>
      <c r="D136" s="16" t="s">
        <v>31</v>
      </c>
      <c r="E136" s="7" t="n">
        <v>1</v>
      </c>
      <c r="F136" s="16" t="s">
        <v>20</v>
      </c>
      <c r="G136" s="6" t="n">
        <v>47.3987</v>
      </c>
      <c r="H136" s="6" t="n">
        <v>279.39</v>
      </c>
      <c r="I136" s="6" t="n">
        <v>16382.96</v>
      </c>
      <c r="J136" s="6" t="n">
        <v>0.05</v>
      </c>
      <c r="K136" s="6" t="n">
        <v>47.3987</v>
      </c>
      <c r="L136" s="6" t="n">
        <v>42.84</v>
      </c>
      <c r="M136" s="6" t="n">
        <v>0.26</v>
      </c>
      <c r="N136" s="6" t="n">
        <v>0.17</v>
      </c>
    </row>
    <row collapsed="false" customFormat="false" customHeight="false" hidden="false" ht="12.1" outlineLevel="0" r="137">
      <c r="A137" s="33" t="n">
        <v>45331</v>
      </c>
      <c r="B137" s="16" t="s">
        <v>298</v>
      </c>
      <c r="C137" s="16" t="s">
        <v>22</v>
      </c>
      <c r="D137" s="16" t="s">
        <v>23</v>
      </c>
      <c r="E137" s="7" t="n">
        <v>2</v>
      </c>
      <c r="F137" s="16" t="s">
        <v>20</v>
      </c>
      <c r="G137" s="6" t="n">
        <v>21.9015</v>
      </c>
      <c r="H137" s="6" t="n">
        <v>188.32</v>
      </c>
      <c r="I137" s="6" t="n">
        <v>9458.71</v>
      </c>
      <c r="J137" s="6" t="n">
        <v>0.05</v>
      </c>
      <c r="K137" s="6" t="n">
        <v>43.8029</v>
      </c>
      <c r="L137" s="6" t="n">
        <v>39.24</v>
      </c>
      <c r="M137" s="6" t="n">
        <v>0.21</v>
      </c>
      <c r="N137" s="6" t="n">
        <v>0.11</v>
      </c>
    </row>
    <row collapsed="false" customFormat="false" customHeight="false" hidden="false" ht="12.1" outlineLevel="0" r="138">
      <c r="A138" s="33" t="n">
        <v>45350</v>
      </c>
      <c r="B138" s="16" t="s">
        <v>298</v>
      </c>
      <c r="C138" s="16" t="s">
        <v>39</v>
      </c>
      <c r="D138" s="16" t="s">
        <v>40</v>
      </c>
      <c r="E138" s="7" t="n">
        <v>1</v>
      </c>
      <c r="F138" s="16" t="s">
        <v>20</v>
      </c>
      <c r="G138" s="6" t="n">
        <v>73.634</v>
      </c>
      <c r="H138" s="6" t="n">
        <v>158.3</v>
      </c>
      <c r="I138" s="6" t="n">
        <v>11067.35</v>
      </c>
      <c r="J138" s="6" t="n">
        <v>0.08</v>
      </c>
      <c r="K138" s="6" t="n">
        <v>73.634</v>
      </c>
      <c r="L138" s="6" t="n">
        <v>66.27</v>
      </c>
      <c r="M138" s="6" t="n">
        <v>0.6</v>
      </c>
      <c r="N138" s="6" t="n">
        <v>0.45</v>
      </c>
    </row>
    <row collapsed="false" customFormat="false" customHeight="false" hidden="false" ht="12.1" outlineLevel="0" r="139">
      <c r="A139" s="33" t="n">
        <v>45351</v>
      </c>
      <c r="B139" s="16" t="s">
        <v>298</v>
      </c>
      <c r="C139" s="16" t="s">
        <v>71</v>
      </c>
      <c r="D139" s="16" t="s">
        <v>72</v>
      </c>
      <c r="E139" s="7" t="n">
        <v>1</v>
      </c>
      <c r="F139" s="16" t="s">
        <v>20</v>
      </c>
      <c r="G139" s="6" t="n">
        <v>22.0486</v>
      </c>
      <c r="H139" s="6" t="n">
        <v>34.31</v>
      </c>
      <c r="I139" s="6" t="n">
        <v>2931.56</v>
      </c>
      <c r="J139" s="6" t="n">
        <v>0.02</v>
      </c>
      <c r="K139" s="6" t="n">
        <v>22.0486</v>
      </c>
      <c r="L139" s="6" t="n">
        <v>20.21</v>
      </c>
      <c r="M139" s="6" t="n">
        <v>0.69</v>
      </c>
      <c r="N139" s="6" t="n">
        <v>0.64</v>
      </c>
    </row>
    <row collapsed="false" customFormat="false" customHeight="false" hidden="false" ht="12.1" outlineLevel="0" r="140">
      <c r="A140" s="33" t="n">
        <v>45369</v>
      </c>
      <c r="B140" s="16" t="s">
        <v>295</v>
      </c>
      <c r="C140" s="16" t="s">
        <v>26</v>
      </c>
      <c r="D140" s="16" t="s">
        <v>27</v>
      </c>
      <c r="E140" s="7" t="n">
        <v>1</v>
      </c>
      <c r="F140" s="16" t="s">
        <v>20</v>
      </c>
      <c r="G140" s="6" t="n">
        <v>50.896</v>
      </c>
      <c r="H140" s="6" t="n">
        <v>136.98</v>
      </c>
      <c r="I140" s="6" t="n">
        <v>8272.51</v>
      </c>
      <c r="J140" s="6" t="n">
        <v>0.12</v>
      </c>
      <c r="K140" s="6" t="n">
        <v>50.896</v>
      </c>
      <c r="L140" s="6" t="n">
        <v>39.87</v>
      </c>
      <c r="M140" s="6" t="n">
        <v>0.48</v>
      </c>
      <c r="N140" s="6" t="n">
        <v>0.32</v>
      </c>
    </row>
    <row collapsed="false" customFormat="false" customHeight="false" hidden="false" ht="12.1" outlineLevel="0" r="141">
      <c r="A141" s="33" t="n">
        <v>45371</v>
      </c>
      <c r="B141" s="16" t="s">
        <v>298</v>
      </c>
      <c r="C141" s="16" t="s">
        <v>42</v>
      </c>
      <c r="D141" s="16" t="s">
        <v>43</v>
      </c>
      <c r="E141" s="7" t="n">
        <v>1</v>
      </c>
      <c r="F141" s="16" t="s">
        <v>20</v>
      </c>
      <c r="G141" s="6" t="n">
        <v>119.8916</v>
      </c>
      <c r="H141" s="6" t="n">
        <v>94.98</v>
      </c>
      <c r="I141" s="6" t="n">
        <v>6360.38</v>
      </c>
      <c r="J141" s="6" t="n">
        <v>0.13</v>
      </c>
      <c r="K141" s="6" t="n">
        <v>119.8916</v>
      </c>
      <c r="L141" s="6" t="n">
        <v>107.9</v>
      </c>
      <c r="M141" s="6" t="n">
        <v>1.7</v>
      </c>
      <c r="N141" s="6" t="n">
        <v>1.23</v>
      </c>
    </row>
    <row collapsed="false" customFormat="false" customHeight="false" hidden="false" ht="12.1" outlineLevel="0" r="142">
      <c r="A142" s="33" t="n">
        <v>45372</v>
      </c>
      <c r="B142" s="16" t="s">
        <v>298</v>
      </c>
      <c r="C142" s="16" t="s">
        <v>68</v>
      </c>
      <c r="D142" s="16" t="s">
        <v>69</v>
      </c>
      <c r="E142" s="7" t="n">
        <v>1</v>
      </c>
      <c r="F142" s="16" t="s">
        <v>20</v>
      </c>
      <c r="G142" s="6" t="n">
        <v>63.9534</v>
      </c>
      <c r="H142" s="6" t="n">
        <v>84.04</v>
      </c>
      <c r="I142" s="6" t="n">
        <v>9647.06</v>
      </c>
      <c r="J142" s="6" t="n">
        <v>0.21</v>
      </c>
      <c r="K142" s="6" t="n">
        <v>63.9534</v>
      </c>
      <c r="L142" s="6" t="n">
        <v>44.49</v>
      </c>
      <c r="M142" s="6" t="n">
        <v>0.46</v>
      </c>
      <c r="N142" s="6" t="n">
        <v>0.57</v>
      </c>
    </row>
    <row collapsed="false" customFormat="false" customHeight="false" hidden="false" ht="12.1" outlineLevel="0" r="143">
      <c r="A143" s="33" t="n">
        <v>45385</v>
      </c>
      <c r="B143" s="16" t="s">
        <v>298</v>
      </c>
      <c r="C143" s="16" t="s">
        <v>56</v>
      </c>
      <c r="D143" s="16" t="s">
        <v>57</v>
      </c>
      <c r="E143" s="7" t="n">
        <v>1</v>
      </c>
      <c r="F143" s="16" t="s">
        <v>20</v>
      </c>
      <c r="G143" s="6" t="n">
        <v>37.0102</v>
      </c>
      <c r="H143" s="6" t="n">
        <v>49.36</v>
      </c>
      <c r="I143" s="6" t="n">
        <v>4239.26</v>
      </c>
      <c r="J143" s="6" t="n">
        <v>0.04</v>
      </c>
      <c r="K143" s="6" t="n">
        <v>37.0102</v>
      </c>
      <c r="L143" s="6" t="n">
        <v>33.31</v>
      </c>
      <c r="M143" s="6" t="n">
        <v>0.79</v>
      </c>
      <c r="N143" s="6" t="n">
        <v>0.73</v>
      </c>
    </row>
    <row collapsed="false" customFormat="false" customHeight="false" hidden="false" ht="12.1" outlineLevel="0" r="144">
      <c r="A144" s="33" t="n">
        <v>45418</v>
      </c>
      <c r="B144" s="16" t="s">
        <v>298</v>
      </c>
      <c r="C144" s="16" t="s">
        <v>53</v>
      </c>
      <c r="D144" s="16" t="s">
        <v>54</v>
      </c>
      <c r="E144" s="7" t="n">
        <v>1</v>
      </c>
      <c r="F144" s="16" t="s">
        <v>20</v>
      </c>
      <c r="G144" s="6" t="n">
        <v>11.4615</v>
      </c>
      <c r="H144" s="6" t="n">
        <v>30.9</v>
      </c>
      <c r="I144" s="6" t="n">
        <v>3782.6</v>
      </c>
      <c r="J144" s="6" t="n">
        <v>0.01</v>
      </c>
      <c r="K144" s="6" t="n">
        <v>11.4615</v>
      </c>
      <c r="L144" s="6" t="n">
        <v>10.54</v>
      </c>
      <c r="M144" s="6" t="n">
        <v>0.28</v>
      </c>
      <c r="N144" s="6" t="n">
        <v>0.37</v>
      </c>
    </row>
    <row collapsed="false" customFormat="false" customHeight="false" hidden="false" ht="12.1" outlineLevel="0" r="145">
      <c r="A145" s="33" t="n">
        <v>45422</v>
      </c>
      <c r="B145" s="16" t="s">
        <v>298</v>
      </c>
      <c r="C145" s="16" t="s">
        <v>22</v>
      </c>
      <c r="D145" s="16" t="s">
        <v>23</v>
      </c>
      <c r="E145" s="7" t="n">
        <v>2</v>
      </c>
      <c r="F145" s="16" t="s">
        <v>20</v>
      </c>
      <c r="G145" s="6" t="n">
        <v>22.956</v>
      </c>
      <c r="H145" s="6" t="n">
        <v>184.57</v>
      </c>
      <c r="I145" s="6" t="n">
        <v>9458.71</v>
      </c>
      <c r="J145" s="6" t="n">
        <v>0.05</v>
      </c>
      <c r="K145" s="6" t="n">
        <v>45.912</v>
      </c>
      <c r="L145" s="6" t="n">
        <v>41.32</v>
      </c>
      <c r="M145" s="6" t="n">
        <v>0.22</v>
      </c>
      <c r="N145" s="6" t="n">
        <v>0.12</v>
      </c>
    </row>
    <row collapsed="false" customFormat="false" customHeight="false" hidden="false" ht="12.1" outlineLevel="0" r="146">
      <c r="A146" s="33" t="n">
        <v>45428</v>
      </c>
      <c r="B146" s="16" t="s">
        <v>298</v>
      </c>
      <c r="C146" s="16" t="s">
        <v>30</v>
      </c>
      <c r="D146" s="16" t="s">
        <v>31</v>
      </c>
      <c r="E146" s="7" t="n">
        <v>1</v>
      </c>
      <c r="F146" s="16" t="s">
        <v>20</v>
      </c>
      <c r="G146" s="6" t="n">
        <v>47.4538</v>
      </c>
      <c r="H146" s="6" t="n">
        <v>281.5</v>
      </c>
      <c r="I146" s="6" t="n">
        <v>16382.96</v>
      </c>
      <c r="J146" s="6" t="n">
        <v>0.05</v>
      </c>
      <c r="K146" s="6" t="n">
        <v>47.4538</v>
      </c>
      <c r="L146" s="6" t="n">
        <v>42.89</v>
      </c>
      <c r="M146" s="6" t="n">
        <v>0.26</v>
      </c>
      <c r="N146" s="6" t="n">
        <v>0.17</v>
      </c>
    </row>
    <row collapsed="false" customFormat="false" customHeight="false" hidden="false" ht="12.1" outlineLevel="0" r="147">
      <c r="A147" s="33" t="n">
        <v>45442</v>
      </c>
      <c r="B147" s="16" t="s">
        <v>298</v>
      </c>
      <c r="C147" s="16" t="s">
        <v>39</v>
      </c>
      <c r="D147" s="16" t="s">
        <v>40</v>
      </c>
      <c r="E147" s="7" t="n">
        <v>1</v>
      </c>
      <c r="F147" s="16" t="s">
        <v>20</v>
      </c>
      <c r="G147" s="6" t="n">
        <v>75.8701</v>
      </c>
      <c r="H147" s="6" t="n">
        <v>207.41</v>
      </c>
      <c r="I147" s="6" t="n">
        <v>11067.35</v>
      </c>
      <c r="J147" s="6" t="n">
        <v>0.09</v>
      </c>
      <c r="K147" s="6" t="n">
        <v>75.8701</v>
      </c>
      <c r="L147" s="6" t="n">
        <v>67.84</v>
      </c>
      <c r="M147" s="6" t="n">
        <v>0.61</v>
      </c>
      <c r="N147" s="6" t="n">
        <v>0.37</v>
      </c>
    </row>
    <row collapsed="false" customFormat="false" customHeight="false" hidden="false" ht="12.1" outlineLevel="0" r="148">
      <c r="A148" s="33" t="n">
        <v>45450</v>
      </c>
      <c r="B148" s="16" t="s">
        <v>298</v>
      </c>
      <c r="C148" s="16" t="s">
        <v>71</v>
      </c>
      <c r="D148" s="16" t="s">
        <v>72</v>
      </c>
      <c r="E148" s="7" t="n">
        <v>1</v>
      </c>
      <c r="F148" s="16" t="s">
        <v>20</v>
      </c>
      <c r="G148" s="6" t="n">
        <v>21.3025</v>
      </c>
      <c r="H148" s="6" t="n">
        <v>39.46</v>
      </c>
      <c r="I148" s="6" t="n">
        <v>2931.56</v>
      </c>
      <c r="J148" s="6" t="n">
        <v>0.02</v>
      </c>
      <c r="K148" s="6" t="n">
        <v>21.3025</v>
      </c>
      <c r="L148" s="6" t="n">
        <v>19.53</v>
      </c>
      <c r="M148" s="6" t="n">
        <v>0.67</v>
      </c>
      <c r="N148" s="6" t="n">
        <v>0.56</v>
      </c>
    </row>
    <row collapsed="false" customFormat="false" customHeight="false" hidden="false" ht="12.1" outlineLevel="0" r="149">
      <c r="A149" s="33" t="n">
        <v>45453</v>
      </c>
      <c r="B149" s="16" t="s">
        <v>295</v>
      </c>
      <c r="C149" s="16" t="s">
        <v>92</v>
      </c>
      <c r="D149" s="16" t="s">
        <v>93</v>
      </c>
      <c r="E149" s="7" t="n">
        <v>30</v>
      </c>
      <c r="F149" s="16" t="s">
        <v>36</v>
      </c>
      <c r="G149" s="6" t="n">
        <v>2.752</v>
      </c>
      <c r="H149" s="6" t="n">
        <v>55.06</v>
      </c>
      <c r="I149" s="6" t="n">
        <v>55.96</v>
      </c>
      <c r="J149" s="6" t="n">
        <v>11</v>
      </c>
      <c r="K149" s="6" t="n">
        <v>82.56</v>
      </c>
      <c r="L149" s="6" t="n">
        <v>71.56</v>
      </c>
      <c r="M149" s="6" t="n">
        <v>4.26</v>
      </c>
      <c r="N149" s="6" t="n">
        <v>4.33</v>
      </c>
    </row>
    <row collapsed="false" customFormat="false" customHeight="false" hidden="false" ht="12.1" outlineLevel="0" r="150">
      <c r="A150" s="33" t="n">
        <v>45452</v>
      </c>
      <c r="B150" s="16" t="s">
        <v>295</v>
      </c>
      <c r="C150" s="16" t="s">
        <v>73</v>
      </c>
      <c r="D150" s="16" t="s">
        <v>74</v>
      </c>
      <c r="E150" s="7" t="n">
        <v>10</v>
      </c>
      <c r="F150" s="16" t="s">
        <v>36</v>
      </c>
      <c r="G150" s="6" t="n">
        <v>49.07</v>
      </c>
      <c r="H150" s="6" t="n">
        <v>314</v>
      </c>
      <c r="I150" s="6" t="n">
        <v>246.74</v>
      </c>
      <c r="J150" s="6" t="n">
        <v>64</v>
      </c>
      <c r="K150" s="6" t="n">
        <v>490.7</v>
      </c>
      <c r="L150" s="6" t="n">
        <v>426.7</v>
      </c>
      <c r="M150" s="6" t="n">
        <v>17.29</v>
      </c>
      <c r="N150" s="6" t="n">
        <v>13.59</v>
      </c>
    </row>
    <row collapsed="false" customFormat="false" customHeight="false" hidden="false" ht="12.1" outlineLevel="0" r="151">
      <c r="A151" s="33" t="n">
        <v>45456</v>
      </c>
      <c r="B151" s="16" t="s">
        <v>295</v>
      </c>
      <c r="C151" s="16" t="s">
        <v>26</v>
      </c>
      <c r="D151" s="16" t="s">
        <v>27</v>
      </c>
      <c r="E151" s="7" t="n">
        <v>1</v>
      </c>
      <c r="F151" s="16" t="s">
        <v>20</v>
      </c>
      <c r="G151" s="6" t="n">
        <v>48.4276</v>
      </c>
      <c r="H151" s="6" t="n">
        <v>172.98</v>
      </c>
      <c r="I151" s="6" t="n">
        <v>8272.51</v>
      </c>
      <c r="J151" s="6" t="n">
        <v>0.11</v>
      </c>
      <c r="K151" s="6" t="n">
        <v>48.4276</v>
      </c>
      <c r="L151" s="6" t="n">
        <v>38.64</v>
      </c>
      <c r="M151" s="6" t="n">
        <v>0.47</v>
      </c>
      <c r="N151" s="6" t="n">
        <v>0.25</v>
      </c>
    </row>
    <row collapsed="false" customFormat="false" customHeight="false" hidden="false" ht="12.1" outlineLevel="0" r="152">
      <c r="A152" s="33" t="n">
        <v>45461</v>
      </c>
      <c r="B152" s="16" t="s">
        <v>295</v>
      </c>
      <c r="C152" s="16" t="s">
        <v>81</v>
      </c>
      <c r="D152" s="16" t="s">
        <v>82</v>
      </c>
      <c r="E152" s="7" t="n">
        <v>3</v>
      </c>
      <c r="F152" s="16" t="s">
        <v>36</v>
      </c>
      <c r="G152" s="6" t="n">
        <v>38.3</v>
      </c>
      <c r="H152" s="6" t="n">
        <v>1555.6</v>
      </c>
      <c r="I152" s="6" t="n">
        <v>1623.05</v>
      </c>
      <c r="J152" s="6" t="n">
        <v>15</v>
      </c>
      <c r="K152" s="6" t="n">
        <v>114.9</v>
      </c>
      <c r="L152" s="6" t="n">
        <v>99.9</v>
      </c>
      <c r="M152" s="6" t="n">
        <v>2.05</v>
      </c>
      <c r="N152" s="6" t="n">
        <v>2.14</v>
      </c>
    </row>
    <row collapsed="false" customFormat="false" customHeight="false" hidden="false" ht="12.1" outlineLevel="0" r="153">
      <c r="A153" s="33" t="n">
        <v>45461</v>
      </c>
      <c r="B153" s="16" t="s">
        <v>295</v>
      </c>
      <c r="C153" s="16" t="s">
        <v>81</v>
      </c>
      <c r="D153" s="16" t="s">
        <v>82</v>
      </c>
      <c r="E153" s="7" t="n">
        <v>3</v>
      </c>
      <c r="F153" s="16" t="s">
        <v>36</v>
      </c>
      <c r="G153" s="6" t="n">
        <v>191.51</v>
      </c>
      <c r="H153" s="6" t="n">
        <v>1555.6</v>
      </c>
      <c r="I153" s="6" t="n">
        <v>1623.05</v>
      </c>
      <c r="J153" s="6" t="n">
        <v>75</v>
      </c>
      <c r="K153" s="6" t="n">
        <v>574.53</v>
      </c>
      <c r="L153" s="6" t="n">
        <v>499.53</v>
      </c>
      <c r="M153" s="6" t="n">
        <v>10.26</v>
      </c>
      <c r="N153" s="6" t="n">
        <v>10.7</v>
      </c>
    </row>
    <row collapsed="false" customFormat="false" customHeight="false" hidden="false" ht="12.1" outlineLevel="0" r="154">
      <c r="A154" s="33" t="n">
        <v>45460</v>
      </c>
      <c r="B154" s="16" t="s">
        <v>295</v>
      </c>
      <c r="C154" s="16" t="s">
        <v>97</v>
      </c>
      <c r="D154" s="16" t="s">
        <v>98</v>
      </c>
      <c r="E154" s="7" t="n">
        <v>1</v>
      </c>
      <c r="F154" s="16" t="s">
        <v>20</v>
      </c>
      <c r="G154" s="6" t="n">
        <v>4.4533</v>
      </c>
      <c r="H154" s="6" t="n">
        <v>0.6849</v>
      </c>
      <c r="I154" s="6" t="n">
        <v>2306.34</v>
      </c>
      <c r="J154" s="6" t="n">
        <v>0.01</v>
      </c>
      <c r="K154" s="6" t="n">
        <v>4.4533</v>
      </c>
      <c r="L154" s="6" t="n">
        <v>3.56</v>
      </c>
      <c r="M154" s="6" t="n">
        <v>0.15</v>
      </c>
      <c r="N154" s="6" t="n">
        <v>5.84</v>
      </c>
    </row>
    <row collapsed="false" customFormat="false" customHeight="false" hidden="false" ht="12.1" outlineLevel="0" r="155">
      <c r="A155" s="33" t="n">
        <v>45464</v>
      </c>
      <c r="B155" s="16" t="s">
        <v>298</v>
      </c>
      <c r="C155" s="16" t="s">
        <v>42</v>
      </c>
      <c r="D155" s="16" t="s">
        <v>43</v>
      </c>
      <c r="E155" s="7" t="n">
        <v>1</v>
      </c>
      <c r="F155" s="16" t="s">
        <v>20</v>
      </c>
      <c r="G155" s="6" t="n">
        <v>111.0429</v>
      </c>
      <c r="H155" s="6" t="n">
        <v>101.2</v>
      </c>
      <c r="I155" s="6" t="n">
        <v>6360.38</v>
      </c>
      <c r="J155" s="6" t="n">
        <v>0.13</v>
      </c>
      <c r="K155" s="6" t="n">
        <v>111.0429</v>
      </c>
      <c r="L155" s="6" t="n">
        <v>99.94</v>
      </c>
      <c r="M155" s="6" t="n">
        <v>1.57</v>
      </c>
      <c r="N155" s="6" t="n">
        <v>1.16</v>
      </c>
    </row>
    <row collapsed="false" customFormat="false" customHeight="false" hidden="false" ht="12.1" outlineLevel="0" r="156">
      <c r="A156" s="33" t="n">
        <v>45471</v>
      </c>
      <c r="B156" s="16" t="s">
        <v>298</v>
      </c>
      <c r="C156" s="16" t="s">
        <v>68</v>
      </c>
      <c r="D156" s="16" t="s">
        <v>69</v>
      </c>
      <c r="E156" s="7" t="n">
        <v>1</v>
      </c>
      <c r="F156" s="16" t="s">
        <v>20</v>
      </c>
      <c r="G156" s="6" t="n">
        <v>59.4748</v>
      </c>
      <c r="H156" s="6" t="n">
        <v>79.33</v>
      </c>
      <c r="I156" s="6" t="n">
        <v>9647.06</v>
      </c>
      <c r="J156" s="6" t="n">
        <v>0.21</v>
      </c>
      <c r="K156" s="6" t="n">
        <v>59.4748</v>
      </c>
      <c r="L156" s="6" t="n">
        <v>41.63</v>
      </c>
      <c r="M156" s="6" t="n">
        <v>0.43</v>
      </c>
      <c r="N156" s="6" t="n">
        <v>0.62</v>
      </c>
    </row>
    <row collapsed="false" customFormat="false" customHeight="false" hidden="false" ht="12.1" outlineLevel="0" r="157">
      <c r="A157" s="33" t="n">
        <v>45478</v>
      </c>
      <c r="B157" s="16" t="s">
        <v>298</v>
      </c>
      <c r="C157" s="16" t="s">
        <v>56</v>
      </c>
      <c r="D157" s="16" t="s">
        <v>57</v>
      </c>
      <c r="E157" s="7" t="n">
        <v>1</v>
      </c>
      <c r="F157" s="16" t="s">
        <v>20</v>
      </c>
      <c r="G157" s="6" t="n">
        <v>35.2482</v>
      </c>
      <c r="H157" s="6" t="n">
        <v>47.09</v>
      </c>
      <c r="I157" s="6" t="n">
        <v>4239.26</v>
      </c>
      <c r="J157" s="6" t="n">
        <v>0.04</v>
      </c>
      <c r="K157" s="6" t="n">
        <v>35.2482</v>
      </c>
      <c r="L157" s="6" t="n">
        <v>31.72</v>
      </c>
      <c r="M157" s="6" t="n">
        <v>0.75</v>
      </c>
      <c r="N157" s="6" t="n">
        <v>0.76</v>
      </c>
    </row>
    <row collapsed="false" customFormat="false" customHeight="false" hidden="false" ht="12.1" outlineLevel="0" r="158">
      <c r="A158" s="33" t="n">
        <v>45484</v>
      </c>
      <c r="B158" s="16" t="s">
        <v>295</v>
      </c>
      <c r="C158" s="16" t="s">
        <v>65</v>
      </c>
      <c r="D158" s="16" t="s">
        <v>66</v>
      </c>
      <c r="E158" s="7" t="n">
        <v>1</v>
      </c>
      <c r="F158" s="16" t="s">
        <v>36</v>
      </c>
      <c r="G158" s="6" t="n">
        <v>15</v>
      </c>
      <c r="H158" s="6" t="n">
        <v>5657</v>
      </c>
      <c r="I158" s="6" t="n">
        <v>3063.16</v>
      </c>
      <c r="J158" s="6" t="n">
        <v>2</v>
      </c>
      <c r="K158" s="6" t="n">
        <v>15</v>
      </c>
      <c r="L158" s="6" t="n">
        <v>13</v>
      </c>
      <c r="M158" s="6" t="n">
        <v>0.42</v>
      </c>
      <c r="N158" s="6" t="n">
        <v>0.23</v>
      </c>
    </row>
    <row collapsed="false" customFormat="false" customHeight="false" hidden="false" ht="12.1" outlineLevel="0" r="159">
      <c r="A159" s="33" t="n">
        <v>45484</v>
      </c>
      <c r="B159" s="16" t="s">
        <v>298</v>
      </c>
      <c r="C159" s="16" t="s">
        <v>49</v>
      </c>
      <c r="D159" s="16" t="s">
        <v>50</v>
      </c>
      <c r="E159" s="7" t="n">
        <v>30</v>
      </c>
      <c r="F159" s="16" t="s">
        <v>36</v>
      </c>
      <c r="G159" s="6" t="n">
        <v>33.3</v>
      </c>
      <c r="H159" s="6" t="n">
        <v>295.87</v>
      </c>
      <c r="I159" s="6" t="n">
        <v>302.12</v>
      </c>
      <c r="J159" s="6" t="n">
        <v>87</v>
      </c>
      <c r="K159" s="6" t="n">
        <v>999</v>
      </c>
      <c r="L159" s="6" t="n">
        <v>869</v>
      </c>
      <c r="M159" s="6" t="n">
        <v>9.59</v>
      </c>
      <c r="N159" s="6" t="n">
        <v>9.78</v>
      </c>
    </row>
    <row collapsed="false" customFormat="false" customHeight="false" hidden="false" ht="12.1" outlineLevel="0" r="160">
      <c r="A160" s="33" t="n">
        <v>45484</v>
      </c>
      <c r="B160" s="16" t="s">
        <v>295</v>
      </c>
      <c r="C160" s="16" t="s">
        <v>65</v>
      </c>
      <c r="D160" s="16" t="s">
        <v>66</v>
      </c>
      <c r="E160" s="7" t="n">
        <v>1</v>
      </c>
      <c r="F160" s="16" t="s">
        <v>36</v>
      </c>
      <c r="G160" s="6" t="n">
        <v>294</v>
      </c>
      <c r="H160" s="6" t="n">
        <v>5657</v>
      </c>
      <c r="I160" s="6" t="n">
        <v>3063.16</v>
      </c>
      <c r="J160" s="6" t="n">
        <v>38</v>
      </c>
      <c r="K160" s="6" t="n">
        <v>294</v>
      </c>
      <c r="L160" s="6" t="n">
        <v>256</v>
      </c>
      <c r="M160" s="6" t="n">
        <v>8.36</v>
      </c>
      <c r="N160" s="6" t="n">
        <v>4.53</v>
      </c>
    </row>
    <row collapsed="false" customFormat="false" customHeight="false" hidden="false" ht="12.1" outlineLevel="0" r="161">
      <c r="A161" s="33" t="n">
        <v>45489</v>
      </c>
      <c r="B161" s="16" t="s">
        <v>295</v>
      </c>
      <c r="C161" s="16" t="s">
        <v>84</v>
      </c>
      <c r="D161" s="16" t="s">
        <v>85</v>
      </c>
      <c r="E161" s="7" t="n">
        <v>30</v>
      </c>
      <c r="F161" s="16" t="s">
        <v>36</v>
      </c>
      <c r="G161" s="6" t="n">
        <v>4.49</v>
      </c>
      <c r="H161" s="6" t="n">
        <v>138.2</v>
      </c>
      <c r="I161" s="6" t="n">
        <v>108.52</v>
      </c>
      <c r="J161" s="6" t="n">
        <v>18</v>
      </c>
      <c r="K161" s="6" t="n">
        <v>134.7</v>
      </c>
      <c r="L161" s="6" t="n">
        <v>116.7</v>
      </c>
      <c r="M161" s="6" t="n">
        <v>3.58</v>
      </c>
      <c r="N161" s="6" t="n">
        <v>2.81</v>
      </c>
    </row>
    <row collapsed="false" customFormat="false" customHeight="false" hidden="false" ht="12.1" outlineLevel="0" r="162">
      <c r="A162" s="33" t="n">
        <v>45489</v>
      </c>
      <c r="B162" s="16" t="s">
        <v>295</v>
      </c>
      <c r="C162" s="16" t="s">
        <v>79</v>
      </c>
      <c r="D162" s="16" t="s">
        <v>80</v>
      </c>
      <c r="E162" s="7" t="n">
        <v>10</v>
      </c>
      <c r="F162" s="16" t="s">
        <v>36</v>
      </c>
      <c r="G162" s="6" t="n">
        <v>35</v>
      </c>
      <c r="H162" s="6" t="n">
        <v>220.85</v>
      </c>
      <c r="I162" s="6" t="n">
        <v>322.11</v>
      </c>
      <c r="J162" s="6" t="n">
        <v>46</v>
      </c>
      <c r="K162" s="6" t="n">
        <v>350</v>
      </c>
      <c r="L162" s="6" t="n">
        <v>304</v>
      </c>
      <c r="M162" s="6" t="n">
        <v>9.44</v>
      </c>
      <c r="N162" s="6" t="n">
        <v>13.76</v>
      </c>
    </row>
    <row collapsed="false" customFormat="false" customHeight="false" hidden="false" ht="12.1" outlineLevel="0" r="163">
      <c r="A163" s="33" t="n">
        <v>45490</v>
      </c>
      <c r="B163" s="16" t="s">
        <v>298</v>
      </c>
      <c r="C163" s="16" t="s">
        <v>87</v>
      </c>
      <c r="D163" s="16" t="s">
        <v>88</v>
      </c>
      <c r="E163" s="7" t="n">
        <v>100</v>
      </c>
      <c r="F163" s="16" t="s">
        <v>36</v>
      </c>
      <c r="G163" s="6" t="n">
        <v>0.52</v>
      </c>
      <c r="H163" s="6" t="n">
        <v>21.288</v>
      </c>
      <c r="I163" s="6" t="n">
        <v>28.91</v>
      </c>
      <c r="J163" s="6" t="n">
        <v>7</v>
      </c>
      <c r="K163" s="6" t="n">
        <v>52</v>
      </c>
      <c r="L163" s="6" t="n">
        <v>45</v>
      </c>
      <c r="M163" s="6" t="n">
        <v>1.56</v>
      </c>
      <c r="N163" s="6" t="n">
        <v>2.11</v>
      </c>
    </row>
    <row collapsed="false" customFormat="false" customHeight="false" hidden="false" ht="12.1" outlineLevel="0" r="164">
      <c r="A164" s="33" t="n">
        <v>45511</v>
      </c>
      <c r="B164" s="16" t="s">
        <v>298</v>
      </c>
      <c r="C164" s="16" t="s">
        <v>53</v>
      </c>
      <c r="D164" s="16" t="s">
        <v>54</v>
      </c>
      <c r="E164" s="7" t="n">
        <v>1</v>
      </c>
      <c r="F164" s="16" t="s">
        <v>20</v>
      </c>
      <c r="G164" s="6" t="n">
        <v>10.6456</v>
      </c>
      <c r="H164" s="6" t="n">
        <v>19.83</v>
      </c>
      <c r="I164" s="6" t="n">
        <v>3782.6</v>
      </c>
      <c r="J164" s="6" t="n">
        <v>0.01</v>
      </c>
      <c r="K164" s="6" t="n">
        <v>10.6456</v>
      </c>
      <c r="L164" s="6" t="n">
        <v>9.79</v>
      </c>
      <c r="M164" s="6" t="n">
        <v>0.26</v>
      </c>
      <c r="N164" s="6" t="n">
        <v>0.58</v>
      </c>
    </row>
    <row collapsed="false" customFormat="false" customHeight="false" hidden="false" ht="12.1" outlineLevel="0" r="165">
      <c r="A165" s="33" t="n">
        <v>45513</v>
      </c>
      <c r="B165" s="16" t="s">
        <v>298</v>
      </c>
      <c r="C165" s="16" t="s">
        <v>30</v>
      </c>
      <c r="D165" s="16" t="s">
        <v>31</v>
      </c>
      <c r="E165" s="7" t="n">
        <v>1</v>
      </c>
      <c r="F165" s="16" t="s">
        <v>20</v>
      </c>
      <c r="G165" s="6" t="n">
        <v>45.0123</v>
      </c>
      <c r="H165" s="6" t="n">
        <v>259.83</v>
      </c>
      <c r="I165" s="6" t="n">
        <v>16382.96</v>
      </c>
      <c r="J165" s="6" t="n">
        <v>0.05</v>
      </c>
      <c r="K165" s="6" t="n">
        <v>45.0123</v>
      </c>
      <c r="L165" s="6" t="n">
        <v>40.68</v>
      </c>
      <c r="M165" s="6" t="n">
        <v>0.25</v>
      </c>
      <c r="N165" s="6" t="n">
        <v>0.18</v>
      </c>
    </row>
    <row collapsed="false" customFormat="false" customHeight="false" hidden="false" ht="12.1" outlineLevel="0" r="166">
      <c r="A166" s="33" t="n">
        <v>45516</v>
      </c>
      <c r="B166" s="16" t="s">
        <v>298</v>
      </c>
      <c r="C166" s="16" t="s">
        <v>22</v>
      </c>
      <c r="D166" s="16" t="s">
        <v>23</v>
      </c>
      <c r="E166" s="7" t="n">
        <v>2</v>
      </c>
      <c r="F166" s="16" t="s">
        <v>20</v>
      </c>
      <c r="G166" s="6" t="n">
        <v>21.998</v>
      </c>
      <c r="H166" s="6" t="n">
        <v>216.24</v>
      </c>
      <c r="I166" s="6" t="n">
        <v>9458.71</v>
      </c>
      <c r="J166" s="6" t="n">
        <v>0.05</v>
      </c>
      <c r="K166" s="6" t="n">
        <v>43.996</v>
      </c>
      <c r="L166" s="6" t="n">
        <v>39.6</v>
      </c>
      <c r="M166" s="6" t="n">
        <v>0.21</v>
      </c>
      <c r="N166" s="6" t="n">
        <v>0.1</v>
      </c>
    </row>
    <row collapsed="false" customFormat="false" customHeight="false" hidden="false" ht="12.1" outlineLevel="0" r="167">
      <c r="A167" s="33" t="n">
        <v>45540</v>
      </c>
      <c r="B167" s="16" t="s">
        <v>298</v>
      </c>
      <c r="C167" s="16" t="s">
        <v>39</v>
      </c>
      <c r="D167" s="16" t="s">
        <v>40</v>
      </c>
      <c r="E167" s="7" t="n">
        <v>1</v>
      </c>
      <c r="F167" s="16" t="s">
        <v>20</v>
      </c>
      <c r="G167" s="6" t="n">
        <v>75.5895</v>
      </c>
      <c r="H167" s="6" t="n">
        <v>165.33</v>
      </c>
      <c r="I167" s="6" t="n">
        <v>11067.35</v>
      </c>
      <c r="J167" s="6" t="n">
        <v>0.09</v>
      </c>
      <c r="K167" s="6" t="n">
        <v>75.5895</v>
      </c>
      <c r="L167" s="6" t="n">
        <v>67.59</v>
      </c>
      <c r="M167" s="6" t="n">
        <v>0.61</v>
      </c>
      <c r="N167" s="6" t="n">
        <v>0.46</v>
      </c>
    </row>
    <row collapsed="false" customFormat="false" customHeight="false" hidden="false" ht="12.1" outlineLevel="0" r="168">
      <c r="A168" s="33" t="n">
        <v>45541</v>
      </c>
      <c r="B168" s="16" t="s">
        <v>298</v>
      </c>
      <c r="C168" s="16" t="s">
        <v>71</v>
      </c>
      <c r="D168" s="16" t="s">
        <v>72</v>
      </c>
      <c r="E168" s="7" t="n">
        <v>1</v>
      </c>
      <c r="F168" s="16" t="s">
        <v>20</v>
      </c>
      <c r="G168" s="6" t="n">
        <v>23.3231</v>
      </c>
      <c r="H168" s="6" t="n">
        <v>40.14</v>
      </c>
      <c r="I168" s="6" t="n">
        <v>2931.56</v>
      </c>
      <c r="J168" s="6" t="n">
        <v>0.03</v>
      </c>
      <c r="K168" s="6" t="n">
        <v>23.3231</v>
      </c>
      <c r="L168" s="6" t="n">
        <v>20.63</v>
      </c>
      <c r="M168" s="6" t="n">
        <v>0.7</v>
      </c>
      <c r="N168" s="6" t="n">
        <v>0.57</v>
      </c>
    </row>
    <row collapsed="false" customFormat="false" customHeight="false" hidden="false" ht="12.1" outlineLevel="0" r="169">
      <c r="A169" s="33" t="n">
        <v>45545</v>
      </c>
      <c r="B169" s="16" t="s">
        <v>295</v>
      </c>
      <c r="C169" s="16" t="s">
        <v>81</v>
      </c>
      <c r="D169" s="16" t="s">
        <v>82</v>
      </c>
      <c r="E169" s="7" t="n">
        <v>3</v>
      </c>
      <c r="F169" s="16" t="s">
        <v>36</v>
      </c>
      <c r="G169" s="6" t="n">
        <v>31.06</v>
      </c>
      <c r="H169" s="6" t="n">
        <v>1254.2</v>
      </c>
      <c r="I169" s="6" t="n">
        <v>1623.05</v>
      </c>
      <c r="J169" s="6" t="n">
        <v>12</v>
      </c>
      <c r="K169" s="6" t="n">
        <v>93.18</v>
      </c>
      <c r="L169" s="6" t="n">
        <v>81.18</v>
      </c>
      <c r="M169" s="6" t="n">
        <v>1.67</v>
      </c>
      <c r="N169" s="6" t="n">
        <v>2.16</v>
      </c>
    </row>
    <row collapsed="false" customFormat="false" customHeight="false" hidden="false" ht="12.1" outlineLevel="0" r="170">
      <c r="A170" s="33" t="n">
        <v>45547</v>
      </c>
      <c r="B170" s="16" t="s">
        <v>295</v>
      </c>
      <c r="C170" s="16" t="s">
        <v>26</v>
      </c>
      <c r="D170" s="16" t="s">
        <v>27</v>
      </c>
      <c r="E170" s="7" t="n">
        <v>1</v>
      </c>
      <c r="F170" s="16" t="s">
        <v>20</v>
      </c>
      <c r="G170" s="6" t="n">
        <v>57.1321</v>
      </c>
      <c r="H170" s="6" t="n">
        <v>170.23</v>
      </c>
      <c r="I170" s="6" t="n">
        <v>8272.51</v>
      </c>
      <c r="J170" s="6" t="n">
        <v>0.13</v>
      </c>
      <c r="K170" s="6" t="n">
        <v>57.1321</v>
      </c>
      <c r="L170" s="6" t="n">
        <v>45.27</v>
      </c>
      <c r="M170" s="6" t="n">
        <v>0.55</v>
      </c>
      <c r="N170" s="6" t="n">
        <v>0.29</v>
      </c>
    </row>
    <row collapsed="false" customFormat="false" customHeight="false" hidden="false" ht="12.1" outlineLevel="0" r="171">
      <c r="A171" s="33" t="n">
        <v>45555</v>
      </c>
      <c r="B171" s="16" t="s">
        <v>298</v>
      </c>
      <c r="C171" s="16" t="s">
        <v>59</v>
      </c>
      <c r="D171" s="16" t="s">
        <v>60</v>
      </c>
      <c r="E171" s="7" t="n">
        <v>2</v>
      </c>
      <c r="F171" s="16" t="s">
        <v>36</v>
      </c>
      <c r="G171" s="6" t="n">
        <v>80</v>
      </c>
      <c r="H171" s="6" t="n">
        <v>4071.2</v>
      </c>
      <c r="I171" s="6" t="n">
        <v>5131.75</v>
      </c>
      <c r="J171" s="6" t="n">
        <v>21</v>
      </c>
      <c r="K171" s="6" t="n">
        <v>160</v>
      </c>
      <c r="L171" s="6" t="n">
        <v>139</v>
      </c>
      <c r="M171" s="6" t="n">
        <v>1.35</v>
      </c>
      <c r="N171" s="6" t="n">
        <v>1.71</v>
      </c>
    </row>
    <row collapsed="false" customFormat="false" customHeight="false" hidden="false" ht="12.1" outlineLevel="0" r="172">
      <c r="A172" s="33" t="n">
        <v>45557</v>
      </c>
      <c r="B172" s="16" t="s">
        <v>295</v>
      </c>
      <c r="C172" s="16" t="s">
        <v>65</v>
      </c>
      <c r="D172" s="16" t="s">
        <v>66</v>
      </c>
      <c r="E172" s="7" t="n">
        <v>1</v>
      </c>
      <c r="F172" s="16" t="s">
        <v>36</v>
      </c>
      <c r="G172" s="6" t="n">
        <v>117</v>
      </c>
      <c r="H172" s="6" t="n">
        <v>5140</v>
      </c>
      <c r="I172" s="6" t="n">
        <v>3063.16</v>
      </c>
      <c r="J172" s="6" t="n">
        <v>15</v>
      </c>
      <c r="K172" s="6" t="n">
        <v>117</v>
      </c>
      <c r="L172" s="6" t="n">
        <v>102</v>
      </c>
      <c r="M172" s="6" t="n">
        <v>3.33</v>
      </c>
      <c r="N172" s="6" t="n">
        <v>1.98</v>
      </c>
    </row>
    <row collapsed="false" customFormat="false" customHeight="false" hidden="false" ht="12.1" outlineLevel="0" r="173">
      <c r="A173" s="33" t="n">
        <v>45561</v>
      </c>
      <c r="B173" s="16" t="s">
        <v>298</v>
      </c>
      <c r="C173" s="16" t="s">
        <v>42</v>
      </c>
      <c r="D173" s="16" t="s">
        <v>43</v>
      </c>
      <c r="E173" s="7" t="n">
        <v>1</v>
      </c>
      <c r="F173" s="16" t="s">
        <v>20</v>
      </c>
      <c r="G173" s="6" t="n">
        <v>124.7238</v>
      </c>
      <c r="H173" s="6" t="n">
        <v>121.69</v>
      </c>
      <c r="I173" s="6" t="n">
        <v>6360.38</v>
      </c>
      <c r="J173" s="6" t="n">
        <v>0.14</v>
      </c>
      <c r="K173" s="6" t="n">
        <v>124.7238</v>
      </c>
      <c r="L173" s="6" t="n">
        <v>111.79</v>
      </c>
      <c r="M173" s="6" t="n">
        <v>1.76</v>
      </c>
      <c r="N173" s="6" t="n">
        <v>0.99</v>
      </c>
    </row>
    <row collapsed="false" customFormat="false" customHeight="false" hidden="false" ht="12.1" outlineLevel="0" r="174">
      <c r="A174" s="33" t="n">
        <v>45562</v>
      </c>
      <c r="B174" s="16" t="s">
        <v>298</v>
      </c>
      <c r="C174" s="16" t="s">
        <v>68</v>
      </c>
      <c r="D174" s="16" t="s">
        <v>69</v>
      </c>
      <c r="E174" s="7" t="n">
        <v>1</v>
      </c>
      <c r="F174" s="16" t="s">
        <v>20</v>
      </c>
      <c r="G174" s="6" t="n">
        <v>64.6852</v>
      </c>
      <c r="H174" s="6" t="n">
        <v>89.45</v>
      </c>
      <c r="I174" s="6" t="n">
        <v>9647.06</v>
      </c>
      <c r="J174" s="6" t="n">
        <v>0.21</v>
      </c>
      <c r="K174" s="6" t="n">
        <v>64.6852</v>
      </c>
      <c r="L174" s="6" t="n">
        <v>45.28</v>
      </c>
      <c r="M174" s="6" t="n">
        <v>0.47</v>
      </c>
      <c r="N174" s="6" t="n">
        <v>0.55</v>
      </c>
    </row>
    <row collapsed="false" customFormat="false" customHeight="false" hidden="false" ht="12.1" outlineLevel="0" r="175">
      <c r="A175" s="33" t="n">
        <v>45567</v>
      </c>
      <c r="B175" s="16" t="s">
        <v>298</v>
      </c>
      <c r="C175" s="16" t="s">
        <v>56</v>
      </c>
      <c r="D175" s="16" t="s">
        <v>57</v>
      </c>
      <c r="E175" s="7" t="n">
        <v>1</v>
      </c>
      <c r="F175" s="16" t="s">
        <v>20</v>
      </c>
      <c r="G175" s="6" t="n">
        <v>37.3432</v>
      </c>
      <c r="H175" s="6" t="n">
        <v>52.74</v>
      </c>
      <c r="I175" s="6" t="n">
        <v>4239.26</v>
      </c>
      <c r="J175" s="6" t="n">
        <v>0.04</v>
      </c>
      <c r="K175" s="6" t="n">
        <v>37.3432</v>
      </c>
      <c r="L175" s="6" t="n">
        <v>33.61</v>
      </c>
      <c r="M175" s="6" t="n">
        <v>0.79</v>
      </c>
      <c r="N175" s="6" t="n">
        <v>0.68</v>
      </c>
    </row>
    <row collapsed="false" customFormat="false" customHeight="false" hidden="false" ht="12.1" outlineLevel="0" r="176">
      <c r="A176" s="33" t="n">
        <v>45582</v>
      </c>
      <c r="B176" s="16" t="s">
        <v>295</v>
      </c>
      <c r="C176" s="16" t="s">
        <v>92</v>
      </c>
      <c r="D176" s="16" t="s">
        <v>93</v>
      </c>
      <c r="E176" s="7" t="n">
        <v>30</v>
      </c>
      <c r="F176" s="16" t="s">
        <v>36</v>
      </c>
      <c r="G176" s="6" t="n">
        <v>2.494</v>
      </c>
      <c r="H176" s="6" t="n">
        <v>40.655</v>
      </c>
      <c r="I176" s="6" t="n">
        <v>55.96</v>
      </c>
      <c r="J176" s="6" t="n">
        <v>10</v>
      </c>
      <c r="K176" s="6" t="n">
        <v>74.82</v>
      </c>
      <c r="L176" s="6" t="n">
        <v>64.82</v>
      </c>
      <c r="M176" s="6" t="n">
        <v>3.86</v>
      </c>
      <c r="N176" s="6" t="n">
        <v>5.31</v>
      </c>
    </row>
    <row collapsed="false" customFormat="false" customHeight="false" hidden="false" ht="12.1" outlineLevel="0" r="177">
      <c r="A177" s="33" t="n">
        <v>45604</v>
      </c>
      <c r="B177" s="16" t="s">
        <v>298</v>
      </c>
      <c r="C177" s="16" t="s">
        <v>22</v>
      </c>
      <c r="D177" s="16" t="s">
        <v>23</v>
      </c>
      <c r="E177" s="7" t="n">
        <v>2</v>
      </c>
      <c r="F177" s="16" t="s">
        <v>20</v>
      </c>
      <c r="G177" s="6" t="n">
        <v>24.5182</v>
      </c>
      <c r="H177" s="6" t="n">
        <v>227.48</v>
      </c>
      <c r="I177" s="6" t="n">
        <v>9458.71</v>
      </c>
      <c r="J177" s="6" t="n">
        <v>0.05</v>
      </c>
      <c r="K177" s="6" t="n">
        <v>49.0363</v>
      </c>
      <c r="L177" s="6" t="n">
        <v>44.13</v>
      </c>
      <c r="M177" s="6" t="n">
        <v>0.23</v>
      </c>
      <c r="N177" s="6" t="n">
        <v>0.1</v>
      </c>
    </row>
    <row collapsed="false" customFormat="false" customHeight="false" hidden="false" ht="12.1" outlineLevel="0" r="178">
      <c r="A178" s="33" t="n">
        <v>45608</v>
      </c>
      <c r="B178" s="16" t="s">
        <v>298</v>
      </c>
      <c r="C178" s="16" t="s">
        <v>30</v>
      </c>
      <c r="D178" s="16" t="s">
        <v>31</v>
      </c>
      <c r="E178" s="7" t="n">
        <v>1</v>
      </c>
      <c r="F178" s="16" t="s">
        <v>20</v>
      </c>
      <c r="G178" s="6" t="n">
        <v>57.7935</v>
      </c>
      <c r="H178" s="6" t="n">
        <v>310.92</v>
      </c>
      <c r="I178" s="6" t="n">
        <v>16382.96</v>
      </c>
      <c r="J178" s="6" t="n">
        <v>0.06</v>
      </c>
      <c r="K178" s="6" t="n">
        <v>57.7935</v>
      </c>
      <c r="L178" s="6" t="n">
        <v>51.92</v>
      </c>
      <c r="M178" s="6" t="n">
        <v>0.32</v>
      </c>
      <c r="N178" s="6" t="n">
        <v>0.17</v>
      </c>
    </row>
    <row collapsed="false" customFormat="false" customHeight="false" hidden="false" ht="12.1" outlineLevel="0" r="179">
      <c r="A179" s="33" t="n">
        <v>45621</v>
      </c>
      <c r="B179" s="16" t="s">
        <v>298</v>
      </c>
      <c r="C179" s="16" t="s">
        <v>34</v>
      </c>
      <c r="D179" s="16" t="s">
        <v>35</v>
      </c>
      <c r="E179" s="7" t="n">
        <v>7</v>
      </c>
      <c r="F179" s="16" t="s">
        <v>36</v>
      </c>
      <c r="G179" s="6" t="n">
        <v>92.5</v>
      </c>
      <c r="H179" s="6" t="n">
        <v>2339.6</v>
      </c>
      <c r="I179" s="6" t="n">
        <v>4330.7171428571</v>
      </c>
      <c r="J179" s="6" t="n">
        <v>72</v>
      </c>
      <c r="K179" s="6" t="n">
        <v>647.5</v>
      </c>
      <c r="L179" s="6" t="n">
        <v>563.5</v>
      </c>
      <c r="M179" s="6" t="n">
        <v>1.86</v>
      </c>
      <c r="N179" s="6" t="n">
        <v>3.44</v>
      </c>
    </row>
    <row collapsed="false" customFormat="false" customHeight="false" hidden="false" ht="12.1" outlineLevel="0" r="180">
      <c r="A180" s="33" t="n">
        <v>45631</v>
      </c>
      <c r="B180" s="16" t="s">
        <v>298</v>
      </c>
      <c r="C180" s="16" t="s">
        <v>39</v>
      </c>
      <c r="D180" s="16" t="s">
        <v>40</v>
      </c>
      <c r="E180" s="7" t="n">
        <v>1</v>
      </c>
      <c r="F180" s="16" t="s">
        <v>20</v>
      </c>
      <c r="G180" s="6" t="n">
        <v>88.6007</v>
      </c>
      <c r="H180" s="6" t="n">
        <v>163.34</v>
      </c>
      <c r="I180" s="6" t="n">
        <v>11067.35</v>
      </c>
      <c r="J180" s="6" t="n">
        <v>0.09</v>
      </c>
      <c r="K180" s="6" t="n">
        <v>88.6007</v>
      </c>
      <c r="L180" s="6" t="n">
        <v>79.22</v>
      </c>
      <c r="M180" s="6" t="n">
        <v>0.72</v>
      </c>
      <c r="N180" s="6" t="n">
        <v>0.47</v>
      </c>
    </row>
    <row collapsed="false" customFormat="false" customHeight="false" hidden="false" ht="12.1" outlineLevel="0" r="181">
      <c r="A181" s="33" t="n">
        <v>45632</v>
      </c>
      <c r="B181" s="16" t="s">
        <v>298</v>
      </c>
      <c r="C181" s="16" t="s">
        <v>71</v>
      </c>
      <c r="D181" s="16" t="s">
        <v>72</v>
      </c>
      <c r="E181" s="7" t="n">
        <v>1</v>
      </c>
      <c r="F181" s="16" t="s">
        <v>20</v>
      </c>
      <c r="G181" s="6" t="n">
        <v>26.8798</v>
      </c>
      <c r="H181" s="6" t="n">
        <v>47</v>
      </c>
      <c r="I181" s="6" t="n">
        <v>2931.56</v>
      </c>
      <c r="J181" s="6" t="n">
        <v>0.03</v>
      </c>
      <c r="K181" s="6" t="n">
        <v>26.8798</v>
      </c>
      <c r="L181" s="6" t="n">
        <v>23.78</v>
      </c>
      <c r="M181" s="6" t="n">
        <v>0.81</v>
      </c>
      <c r="N181" s="6" t="n">
        <v>0.49</v>
      </c>
    </row>
    <row collapsed="false" customFormat="false" customHeight="false" hidden="false" ht="12.1" outlineLevel="0" r="182">
      <c r="A182" s="33" t="n">
        <v>45643</v>
      </c>
      <c r="B182" s="16" t="s">
        <v>295</v>
      </c>
      <c r="C182" s="16" t="s">
        <v>81</v>
      </c>
      <c r="D182" s="16" t="s">
        <v>82</v>
      </c>
      <c r="E182" s="7" t="n">
        <v>3</v>
      </c>
      <c r="F182" s="16" t="s">
        <v>36</v>
      </c>
      <c r="G182" s="6" t="n">
        <v>49.06</v>
      </c>
      <c r="H182" s="6" t="n">
        <v>1016.4</v>
      </c>
      <c r="I182" s="6" t="n">
        <v>1623.05</v>
      </c>
      <c r="J182" s="6" t="n">
        <v>19</v>
      </c>
      <c r="K182" s="6" t="n">
        <v>147.18</v>
      </c>
      <c r="L182" s="6" t="n">
        <v>128.18</v>
      </c>
      <c r="M182" s="6" t="n">
        <v>2.63</v>
      </c>
      <c r="N182" s="6" t="n">
        <v>4.2</v>
      </c>
    </row>
    <row collapsed="false" customFormat="false" customHeight="false" hidden="false" ht="12.1" outlineLevel="0" r="183">
      <c r="A183" s="33" t="n">
        <v>45648</v>
      </c>
      <c r="B183" s="16" t="s">
        <v>295</v>
      </c>
      <c r="C183" s="16" t="s">
        <v>65</v>
      </c>
      <c r="D183" s="16" t="s">
        <v>66</v>
      </c>
      <c r="E183" s="7" t="n">
        <v>1</v>
      </c>
      <c r="F183" s="16" t="s">
        <v>36</v>
      </c>
      <c r="G183" s="6" t="n">
        <v>126</v>
      </c>
      <c r="H183" s="6" t="n">
        <v>5814</v>
      </c>
      <c r="I183" s="6" t="n">
        <v>3063.16</v>
      </c>
      <c r="J183" s="6" t="n">
        <v>16</v>
      </c>
      <c r="K183" s="6" t="n">
        <v>126</v>
      </c>
      <c r="L183" s="6" t="n">
        <v>110</v>
      </c>
      <c r="M183" s="6" t="n">
        <v>3.59</v>
      </c>
      <c r="N183" s="6" t="n">
        <v>1.89</v>
      </c>
    </row>
    <row collapsed="false" customFormat="false" customHeight="false" hidden="false" ht="12.1" outlineLevel="0" r="184">
      <c r="A184" s="33" t="n">
        <v>45652</v>
      </c>
      <c r="B184" s="16" t="s">
        <v>298</v>
      </c>
      <c r="C184" s="16" t="s">
        <v>42</v>
      </c>
      <c r="D184" s="16" t="s">
        <v>43</v>
      </c>
      <c r="E184" s="7" t="n">
        <v>1</v>
      </c>
      <c r="F184" s="16" t="s">
        <v>20</v>
      </c>
      <c r="G184" s="6" t="n">
        <v>134.4769</v>
      </c>
      <c r="H184" s="6" t="n">
        <v>122.91</v>
      </c>
      <c r="I184" s="6" t="n">
        <v>6360.38</v>
      </c>
      <c r="J184" s="6" t="n">
        <v>0.14</v>
      </c>
      <c r="K184" s="6" t="n">
        <v>134.4769</v>
      </c>
      <c r="L184" s="6" t="n">
        <v>120.53</v>
      </c>
      <c r="M184" s="6" t="n">
        <v>1.9</v>
      </c>
      <c r="N184" s="6" t="n">
        <v>0.98</v>
      </c>
    </row>
    <row collapsed="false" customFormat="false" customHeight="false" hidden="false" ht="12.1" outlineLevel="0" r="185">
      <c r="A185" s="33" t="n">
        <v>45660</v>
      </c>
      <c r="B185" s="16" t="s">
        <v>298</v>
      </c>
      <c r="C185" s="16" t="s">
        <v>56</v>
      </c>
      <c r="D185" s="16" t="s">
        <v>57</v>
      </c>
      <c r="E185" s="7" t="n">
        <v>1</v>
      </c>
      <c r="F185" s="16" t="s">
        <v>20</v>
      </c>
      <c r="G185" s="6" t="n">
        <v>40.6719</v>
      </c>
      <c r="H185" s="6" t="n">
        <v>59.1</v>
      </c>
      <c r="I185" s="6" t="n">
        <v>4239.26</v>
      </c>
      <c r="J185" s="6" t="n">
        <v>0.04</v>
      </c>
      <c r="K185" s="6" t="n">
        <v>40.6719</v>
      </c>
      <c r="L185" s="6" t="n">
        <v>36.6</v>
      </c>
      <c r="M185" s="6" t="n">
        <v>0.86</v>
      </c>
      <c r="N185" s="6" t="n">
        <v>0.61</v>
      </c>
    </row>
    <row collapsed="false" customFormat="false" customHeight="false" hidden="false" ht="12.1" outlineLevel="0" r="186">
      <c r="A186" s="33" t="n">
        <v>45698</v>
      </c>
      <c r="B186" s="16" t="s">
        <v>298</v>
      </c>
      <c r="C186" s="16" t="s">
        <v>22</v>
      </c>
      <c r="D186" s="16" t="s">
        <v>23</v>
      </c>
      <c r="E186" s="7" t="n">
        <v>2</v>
      </c>
      <c r="F186" s="16" t="s">
        <v>20</v>
      </c>
      <c r="G186" s="6" t="n">
        <v>24.3191</v>
      </c>
      <c r="H186" s="6" t="n">
        <v>227.63</v>
      </c>
      <c r="I186" s="6" t="n">
        <v>9458.71</v>
      </c>
      <c r="J186" s="6" t="n">
        <v>0.05</v>
      </c>
      <c r="K186" s="6" t="n">
        <v>48.6381</v>
      </c>
      <c r="L186" s="6" t="n">
        <v>43.77</v>
      </c>
      <c r="M186" s="6" t="n">
        <v>0.23</v>
      </c>
      <c r="N186" s="6" t="n">
        <v>0.1</v>
      </c>
    </row>
    <row collapsed="false" customFormat="false" customHeight="false" hidden="false" ht="12.1" outlineLevel="0" r="187">
      <c r="A187" s="33" t="n">
        <v>45699</v>
      </c>
      <c r="B187" s="16" t="s">
        <v>298</v>
      </c>
      <c r="C187" s="16" t="s">
        <v>30</v>
      </c>
      <c r="D187" s="16" t="s">
        <v>31</v>
      </c>
      <c r="E187" s="7" t="n">
        <v>1</v>
      </c>
      <c r="F187" s="16" t="s">
        <v>20</v>
      </c>
      <c r="G187" s="6" t="n">
        <v>57.1014</v>
      </c>
      <c r="H187" s="6" t="n">
        <v>350.64</v>
      </c>
      <c r="I187" s="6" t="n">
        <v>16382.96</v>
      </c>
      <c r="J187" s="6" t="n">
        <v>0.06</v>
      </c>
      <c r="K187" s="6" t="n">
        <v>57.1014</v>
      </c>
      <c r="L187" s="6" t="n">
        <v>51.29</v>
      </c>
      <c r="M187" s="6" t="n">
        <v>0.31</v>
      </c>
      <c r="N187" s="6" t="n">
        <v>0.15</v>
      </c>
    </row>
    <row collapsed="false" customFormat="false" customHeight="false" hidden="false" ht="12.1" outlineLevel="0" r="188">
      <c r="A188" s="33" t="n">
        <v>45722</v>
      </c>
      <c r="B188" s="16" t="s">
        <v>298</v>
      </c>
      <c r="C188" s="16" t="s">
        <v>39</v>
      </c>
      <c r="D188" s="16" t="s">
        <v>40</v>
      </c>
      <c r="E188" s="7" t="n">
        <v>1</v>
      </c>
      <c r="F188" s="16" t="s">
        <v>20</v>
      </c>
      <c r="G188" s="6" t="n">
        <v>76.3196</v>
      </c>
      <c r="H188" s="6" t="n">
        <v>158.49</v>
      </c>
      <c r="I188" s="6" t="n">
        <v>11067.35</v>
      </c>
      <c r="J188" s="6" t="n">
        <v>0.09</v>
      </c>
      <c r="K188" s="6" t="n">
        <v>76.3196</v>
      </c>
      <c r="L188" s="6" t="n">
        <v>68.24</v>
      </c>
      <c r="M188" s="6" t="n">
        <v>0.62</v>
      </c>
      <c r="N188" s="6" t="n">
        <v>0.48</v>
      </c>
    </row>
    <row collapsed="false" customFormat="false" customHeight="false" hidden="false" ht="12.1" outlineLevel="0" r="189">
      <c r="A189" s="33" t="n">
        <v>45723</v>
      </c>
      <c r="B189" s="16" t="s">
        <v>298</v>
      </c>
      <c r="C189" s="16" t="s">
        <v>71</v>
      </c>
      <c r="D189" s="16" t="s">
        <v>72</v>
      </c>
      <c r="E189" s="7" t="n">
        <v>1</v>
      </c>
      <c r="F189" s="16" t="s">
        <v>20</v>
      </c>
      <c r="G189" s="6" t="n">
        <v>23.2888</v>
      </c>
      <c r="H189" s="6" t="n">
        <v>41.46</v>
      </c>
      <c r="I189" s="6" t="n">
        <v>2931.56</v>
      </c>
      <c r="J189" s="6" t="n">
        <v>0.03</v>
      </c>
      <c r="K189" s="6" t="n">
        <v>23.2888</v>
      </c>
      <c r="L189" s="6" t="n">
        <v>20.6</v>
      </c>
      <c r="M189" s="6" t="n">
        <v>0.7</v>
      </c>
      <c r="N189" s="6" t="n">
        <v>0.55</v>
      </c>
    </row>
    <row collapsed="false" customFormat="false" customHeight="false" hidden="false" ht="12.1" outlineLevel="0" r="190">
      <c r="A190" s="33" t="n">
        <v>45734</v>
      </c>
      <c r="B190" s="16" t="s">
        <v>295</v>
      </c>
      <c r="C190" s="16" t="s">
        <v>26</v>
      </c>
      <c r="D190" s="16" t="s">
        <v>27</v>
      </c>
      <c r="E190" s="7" t="n">
        <v>1</v>
      </c>
      <c r="F190" s="16" t="s">
        <v>20</v>
      </c>
      <c r="G190" s="6" t="n">
        <v>57.6652</v>
      </c>
      <c r="H190" s="6" t="n">
        <v>176.24</v>
      </c>
      <c r="I190" s="6" t="n">
        <v>8272.51</v>
      </c>
      <c r="J190" s="6" t="n">
        <v>0.14</v>
      </c>
      <c r="K190" s="6" t="n">
        <v>57.6652</v>
      </c>
      <c r="L190" s="6" t="n">
        <v>45.86</v>
      </c>
      <c r="M190" s="6" t="n">
        <v>0.55</v>
      </c>
      <c r="N190" s="6" t="n">
        <v>0.31</v>
      </c>
    </row>
    <row collapsed="false" customFormat="false" customHeight="false" hidden="false" ht="12.1" outlineLevel="0" r="191">
      <c r="A191" s="33" t="n">
        <v>45736</v>
      </c>
      <c r="B191" s="16" t="s">
        <v>298</v>
      </c>
      <c r="C191" s="16" t="s">
        <v>42</v>
      </c>
      <c r="D191" s="16" t="s">
        <v>43</v>
      </c>
      <c r="E191" s="7" t="n">
        <v>1</v>
      </c>
      <c r="F191" s="16" t="s">
        <v>20</v>
      </c>
      <c r="G191" s="6" t="n">
        <v>111.8457</v>
      </c>
      <c r="H191" s="6" t="n">
        <v>154.29</v>
      </c>
      <c r="I191" s="6" t="n">
        <v>6360.38</v>
      </c>
      <c r="J191" s="6" t="n">
        <v>0.14</v>
      </c>
      <c r="K191" s="6" t="n">
        <v>111.8457</v>
      </c>
      <c r="L191" s="6" t="n">
        <v>100.25</v>
      </c>
      <c r="M191" s="6" t="n">
        <v>1.58</v>
      </c>
      <c r="N191" s="6" t="n">
        <v>0.78</v>
      </c>
    </row>
    <row collapsed="false" customFormat="false" customHeight="false" hidden="false" ht="12.1" outlineLevel="0" r="192">
      <c r="A192" s="33" t="n">
        <v>45744</v>
      </c>
      <c r="B192" s="16" t="s">
        <v>298</v>
      </c>
      <c r="C192" s="16" t="s">
        <v>68</v>
      </c>
      <c r="D192" s="16" t="s">
        <v>69</v>
      </c>
      <c r="E192" s="7" t="n">
        <v>1</v>
      </c>
      <c r="F192" s="16" t="s">
        <v>20</v>
      </c>
      <c r="G192" s="6" t="n">
        <v>58.6843</v>
      </c>
      <c r="H192" s="6" t="n">
        <v>88.98</v>
      </c>
      <c r="I192" s="6" t="n">
        <v>9647.06</v>
      </c>
      <c r="J192" s="6" t="n">
        <v>0.21</v>
      </c>
      <c r="K192" s="6" t="n">
        <v>58.6843</v>
      </c>
      <c r="L192" s="6" t="n">
        <v>41.08</v>
      </c>
      <c r="M192" s="6" t="n">
        <v>0.43</v>
      </c>
      <c r="N192" s="6" t="n">
        <v>0.55</v>
      </c>
    </row>
    <row collapsed="false" customFormat="false" customHeight="false" hidden="false" ht="12.1" outlineLevel="0" r="193">
      <c r="A193" s="33" t="n">
        <v>45750</v>
      </c>
      <c r="B193" s="16" t="s">
        <v>298</v>
      </c>
      <c r="C193" s="16" t="s">
        <v>56</v>
      </c>
      <c r="D193" s="16" t="s">
        <v>57</v>
      </c>
      <c r="E193" s="7" t="n">
        <v>1</v>
      </c>
      <c r="F193" s="16" t="s">
        <v>20</v>
      </c>
      <c r="G193" s="6" t="n">
        <v>34.6664</v>
      </c>
      <c r="H193" s="6" t="n">
        <v>61.82</v>
      </c>
      <c r="I193" s="6" t="n">
        <v>4239.26</v>
      </c>
      <c r="J193" s="6" t="n">
        <v>0.04</v>
      </c>
      <c r="K193" s="6" t="n">
        <v>34.6664</v>
      </c>
      <c r="L193" s="6" t="n">
        <v>31.28</v>
      </c>
      <c r="M193" s="6" t="n">
        <v>0.74</v>
      </c>
      <c r="N193" s="6" t="n">
        <v>0.6</v>
      </c>
    </row>
    <row collapsed="false" customFormat="false" customHeight="false" hidden="false" ht="12.1" outlineLevel="0" r="194">
      <c r="A194" s="33" t="n">
        <v>45789</v>
      </c>
      <c r="B194" s="16" t="s">
        <v>298</v>
      </c>
      <c r="C194" s="16" t="s">
        <v>22</v>
      </c>
      <c r="D194" s="16" t="s">
        <v>23</v>
      </c>
      <c r="E194" s="7" t="n">
        <v>2</v>
      </c>
      <c r="F194" s="16" t="s">
        <v>20</v>
      </c>
      <c r="G194" s="6" t="n">
        <v>21.0239</v>
      </c>
      <c r="H194" s="6" t="n">
        <v>198.27</v>
      </c>
      <c r="I194" s="6" t="n">
        <v>9458.71</v>
      </c>
      <c r="J194" s="6" t="n">
        <v>0.05</v>
      </c>
      <c r="K194" s="6" t="n">
        <v>42.0478</v>
      </c>
      <c r="L194" s="6" t="n">
        <v>38</v>
      </c>
      <c r="M194" s="6" t="n">
        <v>0.2</v>
      </c>
      <c r="N194" s="6" t="n">
        <v>0.12</v>
      </c>
    </row>
    <row collapsed="false" customFormat="false" customHeight="false" hidden="false" ht="12.1" outlineLevel="0" r="195">
      <c r="A195" s="33" t="n">
        <v>45790</v>
      </c>
      <c r="B195" s="16" t="s">
        <v>298</v>
      </c>
      <c r="C195" s="16" t="s">
        <v>30</v>
      </c>
      <c r="D195" s="16" t="s">
        <v>31</v>
      </c>
      <c r="E195" s="7" t="n">
        <v>1</v>
      </c>
      <c r="F195" s="16" t="s">
        <v>20</v>
      </c>
      <c r="G195" s="6" t="n">
        <v>47.7241</v>
      </c>
      <c r="H195" s="6" t="n">
        <v>355.26</v>
      </c>
      <c r="I195" s="6" t="n">
        <v>16382.96</v>
      </c>
      <c r="J195" s="6" t="n">
        <v>0.06</v>
      </c>
      <c r="K195" s="6" t="n">
        <v>47.7241</v>
      </c>
      <c r="L195" s="6" t="n">
        <v>42.87</v>
      </c>
      <c r="M195" s="6" t="n">
        <v>0.26</v>
      </c>
      <c r="N195" s="6" t="n">
        <v>0.15</v>
      </c>
    </row>
    <row collapsed="false" customFormat="false" customHeight="false" hidden="false" ht="12.1" outlineLevel="0" r="196">
      <c r="A196" s="33" t="n">
        <v>45793</v>
      </c>
      <c r="B196" s="16" t="s">
        <v>298</v>
      </c>
      <c r="C196" s="16" t="s">
        <v>34</v>
      </c>
      <c r="D196" s="16" t="s">
        <v>35</v>
      </c>
      <c r="E196" s="7" t="n">
        <v>7</v>
      </c>
      <c r="F196" s="16" t="s">
        <v>36</v>
      </c>
      <c r="G196" s="6" t="n">
        <v>32</v>
      </c>
      <c r="H196" s="6" t="n">
        <v>3072.8</v>
      </c>
      <c r="I196" s="6" t="n">
        <v>4330.7171428571</v>
      </c>
      <c r="J196" s="6" t="n">
        <v>25</v>
      </c>
      <c r="K196" s="6" t="n">
        <v>224</v>
      </c>
      <c r="L196" s="6" t="n">
        <v>195</v>
      </c>
      <c r="M196" s="6" t="n">
        <v>0.64</v>
      </c>
      <c r="N196" s="6" t="n">
        <v>0.91</v>
      </c>
    </row>
    <row collapsed="false" customFormat="false" customHeight="false" hidden="false" ht="12.1" outlineLevel="0" r="197">
      <c r="A197" s="33" t="n">
        <v>45813</v>
      </c>
      <c r="B197" s="16" t="s">
        <v>298</v>
      </c>
      <c r="C197" s="16" t="s">
        <v>39</v>
      </c>
      <c r="D197" s="16" t="s">
        <v>40</v>
      </c>
      <c r="E197" s="7" t="n">
        <v>1</v>
      </c>
      <c r="F197" s="16" t="s">
        <v>20</v>
      </c>
      <c r="G197" s="6" t="n">
        <v>69.8672</v>
      </c>
      <c r="H197" s="6" t="n">
        <v>149.05</v>
      </c>
      <c r="I197" s="6" t="n">
        <v>11067.35</v>
      </c>
      <c r="J197" s="6" t="n">
        <v>0.09</v>
      </c>
      <c r="K197" s="6" t="n">
        <v>69.8672</v>
      </c>
      <c r="L197" s="6" t="n">
        <v>62.8</v>
      </c>
      <c r="M197" s="6" t="n">
        <v>0.57</v>
      </c>
      <c r="N197" s="6" t="n">
        <v>0.54</v>
      </c>
    </row>
    <row collapsed="false" customFormat="false" customHeight="false" hidden="false" ht="12.1" outlineLevel="0" r="198">
      <c r="A198" s="33" t="n">
        <v>45814</v>
      </c>
      <c r="B198" s="16" t="s">
        <v>298</v>
      </c>
      <c r="C198" s="16" t="s">
        <v>71</v>
      </c>
      <c r="D198" s="16" t="s">
        <v>72</v>
      </c>
      <c r="E198" s="7" t="n">
        <v>1</v>
      </c>
      <c r="F198" s="16" t="s">
        <v>20</v>
      </c>
      <c r="G198" s="6" t="n">
        <v>20.5731</v>
      </c>
      <c r="H198" s="6" t="n">
        <v>44.12</v>
      </c>
      <c r="I198" s="6" t="n">
        <v>2931.56</v>
      </c>
      <c r="J198" s="6" t="n">
        <v>0.03</v>
      </c>
      <c r="K198" s="6" t="n">
        <v>20.5731</v>
      </c>
      <c r="L198" s="6" t="n">
        <v>18.2</v>
      </c>
      <c r="M198" s="6" t="n">
        <v>0.62</v>
      </c>
      <c r="N198" s="6" t="n">
        <v>0.52</v>
      </c>
    </row>
    <row collapsed="false" customFormat="false" customHeight="false" hidden="false" ht="12.1" outlineLevel="0" r="199">
      <c r="A199" s="33" t="n">
        <v>45817</v>
      </c>
      <c r="B199" s="16" t="s">
        <v>295</v>
      </c>
      <c r="C199" s="16" t="s">
        <v>65</v>
      </c>
      <c r="D199" s="16" t="s">
        <v>66</v>
      </c>
      <c r="E199" s="7" t="n">
        <v>1</v>
      </c>
      <c r="F199" s="16" t="s">
        <v>36</v>
      </c>
      <c r="G199" s="6" t="n">
        <v>87</v>
      </c>
      <c r="H199" s="6" t="n">
        <v>6223</v>
      </c>
      <c r="I199" s="6" t="n">
        <v>3063.16</v>
      </c>
      <c r="J199" s="6" t="n">
        <v>11</v>
      </c>
      <c r="K199" s="6" t="n">
        <v>87</v>
      </c>
      <c r="L199" s="6" t="n">
        <v>76</v>
      </c>
      <c r="M199" s="6" t="n">
        <v>2.48</v>
      </c>
      <c r="N199" s="6" t="n">
        <v>1.22</v>
      </c>
    </row>
    <row collapsed="false" customFormat="false" customHeight="false" hidden="false" ht="12.1" outlineLevel="0" r="200">
      <c r="A200" s="33" t="n">
        <v>45835</v>
      </c>
      <c r="B200" s="16" t="s">
        <v>298</v>
      </c>
      <c r="C200" s="16" t="s">
        <v>42</v>
      </c>
      <c r="D200" s="16" t="s">
        <v>43</v>
      </c>
      <c r="E200" s="7" t="n">
        <v>1</v>
      </c>
      <c r="F200" s="16" t="s">
        <v>20</v>
      </c>
      <c r="G200" s="6" t="n">
        <v>105.5858</v>
      </c>
      <c r="H200" s="6" t="n">
        <v>179.31</v>
      </c>
      <c r="I200" s="6" t="n">
        <v>6360.38</v>
      </c>
      <c r="J200" s="6" t="n">
        <v>0.14</v>
      </c>
      <c r="K200" s="6" t="n">
        <v>105.5858</v>
      </c>
      <c r="L200" s="6" t="n">
        <v>94.64</v>
      </c>
      <c r="M200" s="6" t="n">
        <v>1.49</v>
      </c>
      <c r="N200" s="6" t="n">
        <v>0.67</v>
      </c>
    </row>
    <row collapsed="false" customFormat="false" customHeight="false" hidden="false" ht="12.1" outlineLevel="0" r="201">
      <c r="A201" s="33" t="n">
        <v>45841</v>
      </c>
      <c r="B201" s="16" t="s">
        <v>298</v>
      </c>
      <c r="C201" s="16" t="s">
        <v>56</v>
      </c>
      <c r="D201" s="16" t="s">
        <v>57</v>
      </c>
      <c r="E201" s="7" t="n">
        <v>1</v>
      </c>
      <c r="F201" s="16" t="s">
        <v>20</v>
      </c>
      <c r="G201" s="6" t="n">
        <v>32.2481</v>
      </c>
      <c r="H201" s="6" t="n">
        <v>68.59</v>
      </c>
      <c r="I201" s="6" t="n">
        <v>4239.26</v>
      </c>
      <c r="J201" s="6" t="n">
        <v>0.04</v>
      </c>
      <c r="K201" s="6" t="n">
        <v>32.2481</v>
      </c>
      <c r="L201" s="6" t="n">
        <v>29.1</v>
      </c>
      <c r="M201" s="6" t="n">
        <v>0.69</v>
      </c>
      <c r="N201" s="6" t="n">
        <v>0.54</v>
      </c>
    </row>
    <row collapsed="false" customFormat="false" customHeight="false" hidden="false" ht="12.1" outlineLevel="0" r="202">
      <c r="A202" s="33" t="n">
        <v>45845</v>
      </c>
      <c r="B202" s="16" t="s">
        <v>295</v>
      </c>
      <c r="C202" s="16" t="s">
        <v>79</v>
      </c>
      <c r="D202" s="16" t="s">
        <v>80</v>
      </c>
      <c r="E202" s="7" t="n">
        <v>10</v>
      </c>
      <c r="F202" s="16" t="s">
        <v>36</v>
      </c>
      <c r="G202" s="6" t="n">
        <v>35</v>
      </c>
      <c r="H202" s="6" t="n">
        <v>193.8</v>
      </c>
      <c r="I202" s="6" t="n">
        <v>322.11</v>
      </c>
      <c r="J202" s="6" t="n">
        <v>46</v>
      </c>
      <c r="K202" s="6" t="n">
        <v>350</v>
      </c>
      <c r="L202" s="6" t="n">
        <v>304</v>
      </c>
      <c r="M202" s="6" t="n">
        <v>9.44</v>
      </c>
      <c r="N202" s="6" t="n">
        <v>15.69</v>
      </c>
    </row>
    <row collapsed="false" customFormat="false" customHeight="false" hidden="false" ht="12.1" outlineLevel="0" r="203">
      <c r="A203" s="33" t="n">
        <v>45847</v>
      </c>
      <c r="B203" s="16" t="s">
        <v>298</v>
      </c>
      <c r="C203" s="16" t="s">
        <v>45</v>
      </c>
      <c r="D203" s="16" t="s">
        <v>46</v>
      </c>
      <c r="E203" s="7" t="n">
        <v>4</v>
      </c>
      <c r="F203" s="16" t="s">
        <v>36</v>
      </c>
      <c r="G203" s="6" t="n">
        <v>648</v>
      </c>
      <c r="H203" s="6" t="n">
        <v>2870.5</v>
      </c>
      <c r="I203" s="6" t="n">
        <v>2810.78</v>
      </c>
      <c r="J203" s="6" t="n">
        <v>337</v>
      </c>
      <c r="K203" s="6" t="n">
        <v>2592</v>
      </c>
      <c r="L203" s="6" t="n">
        <v>2255</v>
      </c>
      <c r="M203" s="6" t="n">
        <v>20.06</v>
      </c>
      <c r="N203" s="6" t="n">
        <v>19.64</v>
      </c>
    </row>
    <row collapsed="false" customFormat="false" customHeight="false" hidden="false" ht="12.1" outlineLevel="0" r="204">
      <c r="A204" s="33" t="n">
        <v>45855</v>
      </c>
      <c r="B204" s="16" t="s">
        <v>298</v>
      </c>
      <c r="C204" s="16" t="s">
        <v>34</v>
      </c>
      <c r="D204" s="16" t="s">
        <v>35</v>
      </c>
      <c r="E204" s="7" t="n">
        <v>7</v>
      </c>
      <c r="F204" s="16" t="s">
        <v>36</v>
      </c>
      <c r="G204" s="6" t="n">
        <v>33</v>
      </c>
      <c r="H204" s="6" t="n">
        <v>3281.6</v>
      </c>
      <c r="I204" s="6" t="n">
        <v>4330.7171428571</v>
      </c>
      <c r="J204" s="6" t="n">
        <v>26</v>
      </c>
      <c r="K204" s="6" t="n">
        <v>231</v>
      </c>
      <c r="L204" s="6" t="n">
        <v>201</v>
      </c>
      <c r="M204" s="6" t="n">
        <v>0.66</v>
      </c>
      <c r="N204" s="6" t="n">
        <v>0.87</v>
      </c>
    </row>
    <row collapsed="false" customFormat="false" customHeight="false" hidden="false" ht="12.1" outlineLevel="0" r="205">
      <c r="A205" s="33" t="n">
        <v>45856</v>
      </c>
      <c r="B205" s="16" t="s">
        <v>298</v>
      </c>
      <c r="C205" s="16" t="s">
        <v>49</v>
      </c>
      <c r="D205" s="16" t="s">
        <v>50</v>
      </c>
      <c r="E205" s="7" t="n">
        <v>30</v>
      </c>
      <c r="F205" s="16" t="s">
        <v>36</v>
      </c>
      <c r="G205" s="6" t="n">
        <v>34.84</v>
      </c>
      <c r="H205" s="6" t="n">
        <v>309</v>
      </c>
      <c r="I205" s="6" t="n">
        <v>302.12</v>
      </c>
      <c r="J205" s="6" t="n">
        <v>91</v>
      </c>
      <c r="K205" s="6" t="n">
        <v>1045.2</v>
      </c>
      <c r="L205" s="6" t="n">
        <v>909.2</v>
      </c>
      <c r="M205" s="6" t="n">
        <v>10.03</v>
      </c>
      <c r="N205" s="6" t="n">
        <v>9.8</v>
      </c>
    </row>
    <row collapsed="false" customFormat="false" customHeight="false" hidden="false" ht="12.1" outlineLevel="0" r="206">
      <c r="A206" s="33" t="n">
        <v>45880</v>
      </c>
      <c r="B206" s="16" t="s">
        <v>298</v>
      </c>
      <c r="C206" s="16" t="s">
        <v>22</v>
      </c>
      <c r="D206" s="16" t="s">
        <v>23</v>
      </c>
      <c r="E206" s="7" t="n">
        <v>2</v>
      </c>
      <c r="F206" s="16" t="s">
        <v>20</v>
      </c>
      <c r="G206" s="6" t="n">
        <v>20.7427</v>
      </c>
      <c r="H206" s="6" t="n">
        <v>229.09</v>
      </c>
      <c r="I206" s="6" t="n">
        <v>9458.71</v>
      </c>
      <c r="J206" s="6" t="n">
        <v>0.05</v>
      </c>
      <c r="K206" s="6" t="n">
        <v>41.4854</v>
      </c>
      <c r="L206" s="6" t="n">
        <v>37.5</v>
      </c>
      <c r="M206" s="6" t="n">
        <v>0.2</v>
      </c>
      <c r="N206" s="6" t="n">
        <v>0.1</v>
      </c>
    </row>
    <row collapsed="false" customFormat="false" customHeight="false" hidden="false" ht="12.1" outlineLevel="0" r="207">
      <c r="A207" s="33" t="n">
        <v>45881</v>
      </c>
      <c r="B207" s="16" t="s">
        <v>298</v>
      </c>
      <c r="C207" s="16" t="s">
        <v>30</v>
      </c>
      <c r="D207" s="16" t="s">
        <v>31</v>
      </c>
      <c r="E207" s="7" t="n">
        <v>1</v>
      </c>
      <c r="F207" s="16" t="s">
        <v>20</v>
      </c>
      <c r="G207" s="6" t="n">
        <v>47.0039</v>
      </c>
      <c r="H207" s="6" t="n">
        <v>335.9</v>
      </c>
      <c r="I207" s="6" t="n">
        <v>16382.96</v>
      </c>
      <c r="J207" s="6" t="n">
        <v>0.06</v>
      </c>
      <c r="K207" s="6" t="n">
        <v>47.0039</v>
      </c>
      <c r="L207" s="6" t="n">
        <v>42.22</v>
      </c>
      <c r="M207" s="6" t="n">
        <v>0.26</v>
      </c>
      <c r="N207" s="6" t="n">
        <v>0.16</v>
      </c>
    </row>
    <row collapsed="false" customFormat="false" customHeight="false" hidden="false" ht="12.1" outlineLevel="0" r="208">
      <c r="A208" s="33" t="n">
        <v>45904</v>
      </c>
      <c r="B208" s="16" t="s">
        <v>298</v>
      </c>
      <c r="C208" s="16" t="s">
        <v>39</v>
      </c>
      <c r="D208" s="16" t="s">
        <v>40</v>
      </c>
      <c r="E208" s="7" t="n">
        <v>1</v>
      </c>
      <c r="F208" s="16" t="s">
        <v>20</v>
      </c>
      <c r="G208" s="6" t="n">
        <v>71.9554</v>
      </c>
      <c r="H208" s="6" t="n">
        <v>157.28</v>
      </c>
      <c r="I208" s="6" t="n">
        <v>11067.35</v>
      </c>
      <c r="J208" s="6" t="n">
        <v>0.09</v>
      </c>
      <c r="K208" s="6" t="n">
        <v>71.9554</v>
      </c>
      <c r="L208" s="6" t="n">
        <v>64.68</v>
      </c>
      <c r="M208" s="6" t="n">
        <v>0.58</v>
      </c>
      <c r="N208" s="6" t="n">
        <v>0.51</v>
      </c>
    </row>
    <row collapsed="false" customFormat="false" customHeight="false" hidden="false" ht="12.1" outlineLevel="0" r="209">
      <c r="A209" s="33" t="n">
        <v>45905</v>
      </c>
      <c r="B209" s="16" t="s">
        <v>298</v>
      </c>
      <c r="C209" s="16" t="s">
        <v>71</v>
      </c>
      <c r="D209" s="16" t="s">
        <v>72</v>
      </c>
      <c r="E209" s="7" t="n">
        <v>1</v>
      </c>
      <c r="F209" s="16" t="s">
        <v>20</v>
      </c>
      <c r="G209" s="6" t="n">
        <v>22.7634</v>
      </c>
      <c r="H209" s="6" t="n">
        <v>50.34</v>
      </c>
      <c r="I209" s="6" t="n">
        <v>2931.56</v>
      </c>
      <c r="J209" s="6" t="n">
        <v>0.03</v>
      </c>
      <c r="K209" s="6" t="n">
        <v>22.7634</v>
      </c>
      <c r="L209" s="6" t="n">
        <v>20.32</v>
      </c>
      <c r="M209" s="6" t="n">
        <v>0.69</v>
      </c>
      <c r="N209" s="6" t="n">
        <v>0.5</v>
      </c>
    </row>
    <row collapsed="false" customFormat="false" customHeight="false" hidden="false" ht="12.1" outlineLevel="0" r="210">
      <c r="A210" s="33" t="n">
        <v>45931</v>
      </c>
      <c r="B210" s="16" t="s">
        <v>295</v>
      </c>
      <c r="C210" s="16" t="s">
        <v>65</v>
      </c>
      <c r="D210" s="16" t="s">
        <v>66</v>
      </c>
      <c r="E210" s="7" t="n">
        <v>1</v>
      </c>
      <c r="F210" s="16" t="s">
        <v>36</v>
      </c>
      <c r="G210" s="6" t="n">
        <v>273</v>
      </c>
      <c r="H210" s="6" t="n">
        <v>6883</v>
      </c>
      <c r="I210" s="6" t="n">
        <v>3063.16</v>
      </c>
      <c r="J210" s="6" t="n">
        <v>35</v>
      </c>
      <c r="K210" s="6" t="n">
        <v>273</v>
      </c>
      <c r="L210" s="6" t="n">
        <v>238</v>
      </c>
      <c r="M210" s="6" t="n">
        <v>7.77</v>
      </c>
      <c r="N210" s="6" t="n">
        <v>3.46</v>
      </c>
    </row>
    <row collapsed="false" customFormat="false" customHeight="false" hidden="false" ht="12.1" outlineLevel="0" r="211">
      <c r="A211" s="33" t="n">
        <v>45933</v>
      </c>
      <c r="B211" s="16" t="s">
        <v>298</v>
      </c>
      <c r="C211" s="16" t="s">
        <v>56</v>
      </c>
      <c r="D211" s="16" t="s">
        <v>57</v>
      </c>
      <c r="E211" s="7" t="n">
        <v>1</v>
      </c>
      <c r="F211" s="16" t="s">
        <v>20</v>
      </c>
      <c r="G211" s="6" t="n">
        <v>33.2135</v>
      </c>
      <c r="H211" s="6" t="n">
        <v>67.9</v>
      </c>
      <c r="I211" s="6" t="n">
        <v>4239.26</v>
      </c>
      <c r="J211" s="6" t="n">
        <v>0.04</v>
      </c>
      <c r="K211" s="6" t="n">
        <v>33.2135</v>
      </c>
      <c r="L211" s="6" t="n">
        <v>29.97</v>
      </c>
      <c r="M211" s="6" t="n">
        <v>0.71</v>
      </c>
      <c r="N211" s="6" t="n">
        <v>0.54</v>
      </c>
    </row>
    <row collapsed="false" customFormat="false" customHeight="false" hidden="false" ht="12.1" outlineLevel="0" r="212">
      <c r="A212" s="33" t="n">
        <v>45936</v>
      </c>
      <c r="B212" s="16" t="s">
        <v>298</v>
      </c>
      <c r="C212" s="16" t="s">
        <v>34</v>
      </c>
      <c r="D212" s="16" t="s">
        <v>35</v>
      </c>
      <c r="E212" s="7" t="n">
        <v>7</v>
      </c>
      <c r="F212" s="16" t="s">
        <v>36</v>
      </c>
      <c r="G212" s="6" t="n">
        <v>35</v>
      </c>
      <c r="H212" s="6" t="n">
        <v>3021.2</v>
      </c>
      <c r="I212" s="6" t="n">
        <v>4330.7171428571</v>
      </c>
      <c r="J212" s="6" t="n">
        <v>27</v>
      </c>
      <c r="K212" s="6" t="n">
        <v>245</v>
      </c>
      <c r="L212" s="6" t="n">
        <v>213</v>
      </c>
      <c r="M212" s="6" t="n">
        <v>0.7</v>
      </c>
      <c r="N212" s="6" t="n">
        <v>1.01</v>
      </c>
    </row>
    <row collapsed="false" customFormat="false" customHeight="false" hidden="false" ht="12.1" outlineLevel="0" r="213">
      <c r="A213" s="33" t="n">
        <v>45933</v>
      </c>
      <c r="B213" s="16" t="s">
        <v>298</v>
      </c>
      <c r="C213" s="16" t="s">
        <v>42</v>
      </c>
      <c r="D213" s="16" t="s">
        <v>43</v>
      </c>
      <c r="E213" s="7" t="n">
        <v>1</v>
      </c>
      <c r="F213" s="16" t="s">
        <v>20</v>
      </c>
      <c r="G213" s="6" t="n">
        <v>119.0825</v>
      </c>
      <c r="H213" s="6" t="n">
        <v>156.44</v>
      </c>
      <c r="I213" s="6" t="n">
        <v>6360.38</v>
      </c>
      <c r="J213" s="6" t="n">
        <v>0.15</v>
      </c>
      <c r="K213" s="6" t="n">
        <v>119.0825</v>
      </c>
      <c r="L213" s="6" t="n">
        <v>106.93</v>
      </c>
      <c r="M213" s="6" t="n">
        <v>1.68</v>
      </c>
      <c r="N213" s="6" t="n">
        <v>0.84</v>
      </c>
    </row>
    <row collapsed="false" customFormat="false" customHeight="false" hidden="false" ht="12.1" outlineLevel="0" r="214">
      <c r="A214" s="33" t="n">
        <v>45971</v>
      </c>
      <c r="B214" s="16" t="s">
        <v>298</v>
      </c>
      <c r="C214" s="16" t="s">
        <v>22</v>
      </c>
      <c r="D214" s="16" t="s">
        <v>23</v>
      </c>
      <c r="E214" s="7" t="n">
        <v>2</v>
      </c>
      <c r="F214" s="16" t="s">
        <v>20</v>
      </c>
      <c r="G214" s="6" t="n">
        <v>21.1187</v>
      </c>
      <c r="H214" s="6" t="n">
        <v>268.47</v>
      </c>
      <c r="I214" s="6" t="n">
        <v>9458.71</v>
      </c>
      <c r="J214" s="6" t="n">
        <v>0.05</v>
      </c>
      <c r="K214" s="6" t="n">
        <v>42.2374</v>
      </c>
      <c r="L214" s="6" t="n">
        <v>38.18</v>
      </c>
      <c r="M214" s="6" t="n">
        <v>0.2</v>
      </c>
      <c r="N214" s="6" t="n">
        <v>0.09</v>
      </c>
    </row>
    <row collapsed="false" customFormat="false" customHeight="false" hidden="false" ht="12.1" outlineLevel="0" r="215">
      <c r="A215" s="33" t="n">
        <v>45973</v>
      </c>
      <c r="B215" s="16" t="s">
        <v>298</v>
      </c>
      <c r="C215" s="16" t="s">
        <v>30</v>
      </c>
      <c r="D215" s="16" t="s">
        <v>31</v>
      </c>
      <c r="E215" s="7" t="n">
        <v>1</v>
      </c>
      <c r="F215" s="16" t="s">
        <v>20</v>
      </c>
      <c r="G215" s="6" t="n">
        <v>54.5087</v>
      </c>
      <c r="H215" s="6" t="n">
        <v>338.92</v>
      </c>
      <c r="I215" s="6" t="n">
        <v>16382.96</v>
      </c>
      <c r="J215" s="6" t="n">
        <v>0.07</v>
      </c>
      <c r="K215" s="6" t="n">
        <v>54.5087</v>
      </c>
      <c r="L215" s="6" t="n">
        <v>48.81</v>
      </c>
      <c r="M215" s="6" t="n">
        <v>0.3</v>
      </c>
      <c r="N215" s="6" t="n">
        <v>0.18</v>
      </c>
    </row>
    <row collapsed="false" customFormat="false" customHeight="false" hidden="false" ht="12.1" outlineLevel="0" r="216">
      <c r="A216" s="33" t="n">
        <v>45995</v>
      </c>
      <c r="B216" s="16" t="s">
        <v>298</v>
      </c>
      <c r="C216" s="16" t="s">
        <v>39</v>
      </c>
      <c r="D216" s="16" t="s">
        <v>40</v>
      </c>
      <c r="E216" s="7" t="n">
        <v>1</v>
      </c>
      <c r="F216" s="16" t="s">
        <v>20</v>
      </c>
      <c r="G216" s="6" t="n">
        <v>69.3805</v>
      </c>
      <c r="H216" s="6" t="n">
        <v>175.07</v>
      </c>
      <c r="I216" s="6" t="n">
        <v>11067.35</v>
      </c>
      <c r="J216" s="6" t="n">
        <v>0.09</v>
      </c>
      <c r="K216" s="6" t="n">
        <v>69.3805</v>
      </c>
      <c r="L216" s="6" t="n">
        <v>62.36</v>
      </c>
      <c r="M216" s="6" t="n">
        <v>0.56</v>
      </c>
      <c r="N216" s="6" t="n">
        <v>0.46</v>
      </c>
    </row>
    <row collapsed="false" customFormat="false" customHeight="false" hidden="false" ht="12.1" outlineLevel="0" r="217">
      <c r="A217" s="33" t="n">
        <v>45996</v>
      </c>
      <c r="B217" s="16" t="s">
        <v>298</v>
      </c>
      <c r="C217" s="16" t="s">
        <v>71</v>
      </c>
      <c r="D217" s="16" t="s">
        <v>72</v>
      </c>
      <c r="E217" s="7" t="n">
        <v>1</v>
      </c>
      <c r="F217" s="16" t="s">
        <v>20</v>
      </c>
      <c r="G217" s="6" t="n">
        <v>21.5518</v>
      </c>
      <c r="H217" s="6" t="n">
        <v>53.88</v>
      </c>
      <c r="I217" s="6" t="n">
        <v>2931.56</v>
      </c>
      <c r="J217" s="6" t="n">
        <v>0.03</v>
      </c>
      <c r="K217" s="6" t="n">
        <v>21.5518</v>
      </c>
      <c r="L217" s="6" t="n">
        <v>19.24</v>
      </c>
      <c r="M217" s="6" t="n">
        <v>0.66</v>
      </c>
      <c r="N217" s="6" t="n">
        <v>0.46</v>
      </c>
    </row>
    <row collapsed="false" customFormat="false" customHeight="false" hidden="false" ht="12.1" outlineLevel="0" r="218">
      <c r="A218" s="33" t="n">
        <v>46002</v>
      </c>
      <c r="B218" s="16" t="s">
        <v>295</v>
      </c>
      <c r="C218" s="16" t="s">
        <v>26</v>
      </c>
      <c r="D218" s="16" t="s">
        <v>27</v>
      </c>
      <c r="E218" s="7" t="n">
        <v>1</v>
      </c>
      <c r="F218" s="16" t="s">
        <v>20</v>
      </c>
      <c r="G218" s="6" t="n">
        <v>65.0463</v>
      </c>
      <c r="H218" s="6" t="n">
        <v>309.305</v>
      </c>
      <c r="I218" s="6" t="n">
        <v>8272.51</v>
      </c>
      <c r="J218" s="6" t="n">
        <v>0.18</v>
      </c>
      <c r="K218" s="6" t="n">
        <v>65.0463</v>
      </c>
      <c r="L218" s="6" t="n">
        <v>51.02</v>
      </c>
      <c r="M218" s="6" t="n">
        <v>0.62</v>
      </c>
      <c r="N218" s="6" t="n">
        <v>0.21</v>
      </c>
    </row>
    <row collapsed="false" customFormat="false" customHeight="false" hidden="false" ht="12.1" outlineLevel="0" r="219">
      <c r="A219" s="33" t="n">
        <v>46017</v>
      </c>
      <c r="B219" s="16" t="s">
        <v>298</v>
      </c>
      <c r="C219" s="16" t="s">
        <v>42</v>
      </c>
      <c r="D219" s="16" t="s">
        <v>43</v>
      </c>
      <c r="E219" s="7" t="n">
        <v>1</v>
      </c>
      <c r="F219" s="16" t="s">
        <v>20</v>
      </c>
      <c r="G219" s="6" t="n">
        <v>114.4901</v>
      </c>
      <c r="H219" s="6" t="n">
        <v>162.64</v>
      </c>
      <c r="I219" s="6" t="n">
        <v>6360.38</v>
      </c>
      <c r="J219" s="6" t="n">
        <v>0.15</v>
      </c>
      <c r="K219" s="6" t="n">
        <v>114.4901</v>
      </c>
      <c r="L219" s="6" t="n">
        <v>102.81</v>
      </c>
      <c r="M219" s="6" t="n">
        <v>1.62</v>
      </c>
      <c r="N219" s="6" t="n">
        <v>0.81</v>
      </c>
    </row>
    <row collapsed="false" customFormat="false" customHeight="false" hidden="false" ht="12.1" outlineLevel="0" r="220">
      <c r="A220" s="33" t="n">
        <v>46024</v>
      </c>
      <c r="B220" s="16" t="s">
        <v>298</v>
      </c>
      <c r="C220" s="16" t="s">
        <v>56</v>
      </c>
      <c r="D220" s="16" t="s">
        <v>57</v>
      </c>
      <c r="E220" s="7" t="n">
        <v>1</v>
      </c>
      <c r="F220" s="16" t="s">
        <v>20</v>
      </c>
      <c r="G220" s="6" t="n">
        <v>32.0729</v>
      </c>
      <c r="H220" s="6" t="n">
        <v>77.03</v>
      </c>
      <c r="I220" s="6" t="n">
        <v>4239.26</v>
      </c>
      <c r="J220" s="6" t="n">
        <v>0.04</v>
      </c>
      <c r="K220" s="6" t="n">
        <v>32.0729</v>
      </c>
      <c r="L220" s="6" t="n">
        <v>28.94</v>
      </c>
      <c r="M220" s="6" t="n">
        <v>0.68</v>
      </c>
      <c r="N220" s="6" t="n">
        <v>0.48</v>
      </c>
    </row>
    <row collapsed="false" customFormat="false" customHeight="false" hidden="false" ht="12.1" outlineLevel="0" r="221">
      <c r="A221" s="33" t="n">
        <v>46028</v>
      </c>
      <c r="B221" s="16" t="s">
        <v>298</v>
      </c>
      <c r="C221" s="16" t="s">
        <v>45</v>
      </c>
      <c r="D221" s="16" t="s">
        <v>46</v>
      </c>
      <c r="E221" s="7" t="n">
        <v>4</v>
      </c>
      <c r="F221" s="16" t="s">
        <v>36</v>
      </c>
      <c r="G221" s="6" t="n">
        <v>368</v>
      </c>
      <c r="H221" s="6" t="n">
        <v>2725.5</v>
      </c>
      <c r="I221" s="6" t="n">
        <v>2810.78</v>
      </c>
      <c r="J221" s="6" t="n">
        <v>191</v>
      </c>
      <c r="K221" s="6" t="n">
        <v>1472</v>
      </c>
      <c r="L221" s="6" t="n">
        <v>1281</v>
      </c>
      <c r="M221" s="6" t="n">
        <v>11.39</v>
      </c>
      <c r="N221" s="6" t="n">
        <v>11.75</v>
      </c>
    </row>
    <row collapsed="false" customFormat="false" customHeight="false" hidden="false" ht="12.1" outlineLevel="0" r="222">
      <c r="A222" s="33" t="n">
        <v>46030</v>
      </c>
      <c r="B222" s="16" t="s">
        <v>298</v>
      </c>
      <c r="C222" s="16" t="s">
        <v>34</v>
      </c>
      <c r="D222" s="16" t="s">
        <v>35</v>
      </c>
      <c r="E222" s="7" t="n">
        <v>7</v>
      </c>
      <c r="F222" s="16" t="s">
        <v>36</v>
      </c>
      <c r="G222" s="6" t="n">
        <v>36</v>
      </c>
      <c r="H222" s="6" t="n">
        <v>3236.2</v>
      </c>
      <c r="I222" s="6" t="n">
        <v>4330.7171428571</v>
      </c>
      <c r="J222" s="6" t="n">
        <v>28</v>
      </c>
      <c r="K222" s="6" t="n">
        <v>252</v>
      </c>
      <c r="L222" s="6" t="n">
        <v>219</v>
      </c>
      <c r="M222" s="6" t="n">
        <v>0.72</v>
      </c>
      <c r="N222" s="6" t="n">
        <v>0.97</v>
      </c>
    </row>
    <row collapsed="false" customFormat="false" customHeight="false" hidden="false" ht="12.1" outlineLevel="0" r="223">
      <c r="A223" s="33" t="n">
        <v>46062</v>
      </c>
      <c r="B223" s="16" t="s">
        <v>298</v>
      </c>
      <c r="C223" s="16" t="s">
        <v>22</v>
      </c>
      <c r="D223" s="16" t="s">
        <v>23</v>
      </c>
      <c r="E223" s="7" t="n">
        <v>2</v>
      </c>
      <c r="F223" s="16" t="s">
        <v>20</v>
      </c>
      <c r="G223" s="6" t="n">
        <v>20.034</v>
      </c>
      <c r="H223" s="6" t="n">
        <v>278.12</v>
      </c>
      <c r="I223" s="6" t="n">
        <v>9458.71</v>
      </c>
      <c r="J223" s="6" t="n">
        <v>0.05</v>
      </c>
      <c r="K223" s="6" t="n">
        <v>40.0681</v>
      </c>
      <c r="L223" s="6" t="n">
        <v>36.22</v>
      </c>
      <c r="M223" s="6" t="n">
        <v>0.19</v>
      </c>
      <c r="N223" s="6" t="n">
        <v>0.08</v>
      </c>
    </row>
    <row collapsed="false" customFormat="false" customHeight="false" hidden="false" ht="12.1" outlineLevel="0" r="224">
      <c r="A224" s="33" t="n">
        <v>46063</v>
      </c>
      <c r="B224" s="16" t="s">
        <v>298</v>
      </c>
      <c r="C224" s="16" t="s">
        <v>30</v>
      </c>
      <c r="D224" s="16" t="s">
        <v>31</v>
      </c>
      <c r="E224" s="7" t="n">
        <v>1</v>
      </c>
      <c r="F224" s="16" t="s">
        <v>20</v>
      </c>
      <c r="G224" s="6" t="n">
        <v>52.0256</v>
      </c>
      <c r="H224" s="6" t="n">
        <v>324.91</v>
      </c>
      <c r="I224" s="6" t="n">
        <v>16382.96</v>
      </c>
      <c r="J224" s="6" t="n">
        <v>0.07</v>
      </c>
      <c r="K224" s="6" t="n">
        <v>52.0256</v>
      </c>
      <c r="L224" s="6" t="n">
        <v>46.59</v>
      </c>
      <c r="M224" s="6" t="n">
        <v>0.28</v>
      </c>
      <c r="N224" s="6" t="n">
        <v>0.18</v>
      </c>
    </row>
    <row collapsed="false" customFormat="false" customHeight="false" hidden="false" ht="12.1" outlineLevel="0" r="225">
      <c r="A225" s="33" t="n">
        <v>46086</v>
      </c>
      <c r="B225" s="16" t="s">
        <v>298</v>
      </c>
      <c r="C225" s="16" t="s">
        <v>39</v>
      </c>
      <c r="D225" s="16" t="s">
        <v>40</v>
      </c>
      <c r="E225" s="7" t="n">
        <v>1</v>
      </c>
      <c r="F225" s="16" t="s">
        <v>20</v>
      </c>
      <c r="G225" s="6" t="n">
        <v>69.2428</v>
      </c>
      <c r="H225" s="6" t="n">
        <v>138.62</v>
      </c>
      <c r="I225" s="6" t="n">
        <v>11067.35</v>
      </c>
      <c r="J225" s="6" t="n">
        <v>0.09</v>
      </c>
      <c r="K225" s="6" t="n">
        <v>69.2428</v>
      </c>
      <c r="L225" s="6" t="n">
        <v>62.24</v>
      </c>
      <c r="M225" s="6" t="n">
        <v>0.56</v>
      </c>
      <c r="N225" s="6" t="n">
        <v>0.58</v>
      </c>
    </row>
    <row collapsed="false" customFormat="false" customHeight="false" hidden="false" ht="12.1" outlineLevel="0" r="226">
      <c r="A226" s="33" t="n">
        <v>46087</v>
      </c>
      <c r="B226" s="16" t="s">
        <v>298</v>
      </c>
      <c r="C226" s="16" t="s">
        <v>71</v>
      </c>
      <c r="D226" s="16" t="s">
        <v>72</v>
      </c>
      <c r="E226" s="7" t="n">
        <v>1</v>
      </c>
      <c r="F226" s="16" t="s">
        <v>20</v>
      </c>
      <c r="G226" s="6" t="n">
        <v>21.8932</v>
      </c>
      <c r="H226" s="6" t="n">
        <v>49.53</v>
      </c>
      <c r="I226" s="6" t="n">
        <v>2931.56</v>
      </c>
      <c r="J226" s="6" t="n">
        <v>0.03</v>
      </c>
      <c r="K226" s="6" t="n">
        <v>21.8932</v>
      </c>
      <c r="L226" s="6" t="n">
        <v>19.55</v>
      </c>
      <c r="M226" s="6" t="n">
        <v>0.67</v>
      </c>
      <c r="N226" s="6" t="n">
        <v>0.5</v>
      </c>
    </row>
    <row collapsed="false" customFormat="false" customHeight="false" hidden="false" ht="12.1" outlineLevel="0" r="227">
      <c r="A227" s="33" t="n">
        <v>46098</v>
      </c>
      <c r="B227" s="16" t="s">
        <v>295</v>
      </c>
      <c r="C227" s="16" t="s">
        <v>26</v>
      </c>
      <c r="D227" s="16" t="s">
        <v>27</v>
      </c>
      <c r="E227" s="7" t="n">
        <v>1</v>
      </c>
      <c r="F227" s="16" t="s">
        <v>20</v>
      </c>
      <c r="G227" s="6" t="n">
        <v>77.4854</v>
      </c>
      <c r="H227" s="6" t="n">
        <v>339.274</v>
      </c>
      <c r="I227" s="6" t="n">
        <v>8272.51</v>
      </c>
      <c r="J227" s="6" t="n">
        <v>0.2</v>
      </c>
      <c r="K227" s="6" t="n">
        <v>77.4854</v>
      </c>
      <c r="L227" s="6" t="n">
        <v>61.28</v>
      </c>
      <c r="M227" s="6" t="n">
        <v>0.74</v>
      </c>
      <c r="N227" s="6" t="n">
        <v>0.22</v>
      </c>
    </row>
    <row collapsed="false" customFormat="false" customHeight="false" hidden="false" ht="12.1" outlineLevel="0" r="228">
      <c r="A228" s="33" t="n">
        <v>46100</v>
      </c>
      <c r="B228" s="16" t="s">
        <v>298</v>
      </c>
      <c r="C228" s="16" t="s">
        <v>42</v>
      </c>
      <c r="D228" s="16" t="s">
        <v>43</v>
      </c>
      <c r="E228" s="7" t="n">
        <v>1</v>
      </c>
      <c r="F228" s="16" t="s">
        <v>20</v>
      </c>
      <c r="G228" s="6" t="n">
        <v>122.1951</v>
      </c>
      <c r="H228" s="6" t="n">
        <v>166.14</v>
      </c>
      <c r="I228" s="6" t="n">
        <v>6360.38</v>
      </c>
      <c r="J228" s="6" t="n">
        <v>0.15</v>
      </c>
      <c r="K228" s="6" t="n">
        <v>122.1951</v>
      </c>
      <c r="L228" s="6" t="n">
        <v>109.73</v>
      </c>
      <c r="M228" s="6" t="n">
        <v>1.73</v>
      </c>
      <c r="N228" s="6" t="n">
        <v>0.79</v>
      </c>
    </row>
    <row collapsed="false" customFormat="false" customHeight="false" hidden="false" ht="12.1" outlineLevel="0" r="229">
      <c r="A229" s="33" t="n">
        <v>46108</v>
      </c>
      <c r="B229" s="16" t="s">
        <v>298</v>
      </c>
      <c r="C229" s="16" t="s">
        <v>68</v>
      </c>
      <c r="D229" s="16" t="s">
        <v>69</v>
      </c>
      <c r="E229" s="7" t="n">
        <v>1</v>
      </c>
      <c r="F229" s="16" t="s">
        <v>20</v>
      </c>
      <c r="G229" s="6" t="n">
        <v>58.3133</v>
      </c>
      <c r="H229" s="6" t="n">
        <v>87.67</v>
      </c>
      <c r="I229" s="6" t="n">
        <v>9647.06</v>
      </c>
      <c r="J229" s="6" t="n">
        <v>0.21</v>
      </c>
      <c r="K229" s="6" t="n">
        <v>58.3133</v>
      </c>
      <c r="L229" s="6" t="n">
        <v>41.07</v>
      </c>
      <c r="M229" s="6" t="n">
        <v>0.43</v>
      </c>
      <c r="N229" s="6" t="n">
        <v>0.57</v>
      </c>
    </row>
    <row collapsed="false" customFormat="false" customHeight="false" hidden="false" ht="12.1" outlineLevel="0" r="230">
      <c r="A230" s="33" t="n">
        <v>46114</v>
      </c>
      <c r="B230" s="16" t="s">
        <v>298</v>
      </c>
      <c r="C230" s="16" t="s">
        <v>56</v>
      </c>
      <c r="D230" s="16" t="s">
        <v>57</v>
      </c>
      <c r="E230" s="7" t="n">
        <v>1</v>
      </c>
      <c r="F230" s="16" t="s">
        <v>20</v>
      </c>
      <c r="G230" s="6" t="n">
        <v>33.8618</v>
      </c>
      <c r="H230" s="6" t="n">
        <v>77.93</v>
      </c>
      <c r="I230" s="6" t="n">
        <v>4239.26</v>
      </c>
      <c r="J230" s="6" t="n">
        <v>0.04</v>
      </c>
      <c r="K230" s="6" t="n">
        <v>33.8618</v>
      </c>
      <c r="L230" s="6" t="n">
        <v>30.64</v>
      </c>
      <c r="M230" s="6" t="n">
        <v>0.72</v>
      </c>
      <c r="N230" s="6" t="n">
        <v>0.49</v>
      </c>
    </row>
    <row collapsed="false" customFormat="false" customHeight="false" hidden="false" ht="12.1" outlineLevel="0" r="231">
      <c r="A231" s="33" t="n">
        <v>46153</v>
      </c>
      <c r="B231" s="16" t="s">
        <v>298</v>
      </c>
      <c r="C231" s="16" t="s">
        <v>22</v>
      </c>
      <c r="D231" s="16" t="s">
        <v>23</v>
      </c>
      <c r="E231" s="7" t="n">
        <v>2</v>
      </c>
      <c r="F231" s="16" t="s">
        <v>20</v>
      </c>
      <c r="G231" s="6" t="n">
        <v>20.06</v>
      </c>
      <c r="H231" s="6" t="n">
        <v>293.32</v>
      </c>
      <c r="I231" s="6" t="n">
        <v>9458.71</v>
      </c>
      <c r="J231" s="6" t="n">
        <v>0.05</v>
      </c>
      <c r="K231" s="6" t="n">
        <v>40.12</v>
      </c>
      <c r="L231" s="6" t="n">
        <v>36.41</v>
      </c>
      <c r="M231" s="6" t="n">
        <v>0.19</v>
      </c>
      <c r="N231" s="6" t="n">
        <v>0.08</v>
      </c>
    </row>
    <row collapsed="false" customFormat="false" customHeight="false" hidden="false" ht="12.1" outlineLevel="0" r="232">
      <c r="A232" s="33" t="n">
        <v>46154</v>
      </c>
      <c r="B232" s="16" t="s">
        <v>298</v>
      </c>
      <c r="C232" s="16" t="s">
        <v>30</v>
      </c>
      <c r="D232" s="16" t="s">
        <v>31</v>
      </c>
      <c r="E232" s="7" t="n">
        <v>1</v>
      </c>
      <c r="F232" s="16" t="s">
        <v>20</v>
      </c>
      <c r="G232" s="6" t="n">
        <v>49.7785</v>
      </c>
      <c r="H232" s="6" t="n">
        <v>323.86</v>
      </c>
      <c r="I232" s="6" t="n">
        <v>16382.96</v>
      </c>
      <c r="J232" s="6" t="n">
        <v>0.07</v>
      </c>
      <c r="K232" s="6" t="n">
        <v>49.7785</v>
      </c>
      <c r="L232" s="6" t="n">
        <v>44.58</v>
      </c>
      <c r="M232" s="6" t="n">
        <v>0.27</v>
      </c>
      <c r="N232" s="6" t="n">
        <v>0.19</v>
      </c>
    </row>
    <row collapsed="false" customFormat="false" customHeight="false" hidden="false" ht="12.1" outlineLevel="0" r="233">
      <c r="A233" s="33"/>
      <c r="B233" s="16"/>
      <c r="C233" s="16"/>
      <c r="D233" s="16"/>
      <c r="E233" s="7"/>
      <c r="F233" s="16"/>
      <c r="G233" s="6"/>
      <c r="H233" s="6"/>
      <c r="I233" s="6"/>
      <c r="J233" s="6"/>
      <c r="K233" s="6"/>
      <c r="L233" s="6"/>
      <c r="M233" s="6"/>
      <c r="N233" s="6"/>
    </row>
    <row collapsed="false" customFormat="false" customHeight="false" hidden="false" ht="12.1" outlineLevel="0" r="234">
      <c r="A234" s="33" t="n">
        <v>46167</v>
      </c>
      <c r="B234" s="16" t="s">
        <v>298</v>
      </c>
      <c r="C234" s="16" t="s">
        <v>34</v>
      </c>
      <c r="D234" s="16" t="s">
        <v>35</v>
      </c>
      <c r="E234" s="7" t="n">
        <v>70</v>
      </c>
      <c r="F234" s="16" t="s">
        <v>36</v>
      </c>
      <c r="G234" s="6" t="n">
        <v>4.5</v>
      </c>
      <c r="H234" s="6" t="n">
        <v>303.22</v>
      </c>
      <c r="I234" s="6" t="n">
        <v>433.07428571429</v>
      </c>
      <c r="J234" s="6" t="n">
        <v>35</v>
      </c>
      <c r="K234" s="6" t="n">
        <v>315</v>
      </c>
      <c r="L234" s="6" t="n">
        <v>274</v>
      </c>
      <c r="M234" s="6" t="n">
        <v>0.9</v>
      </c>
      <c r="N234" s="6" t="n">
        <v>1.29</v>
      </c>
    </row>
    <row collapsed="false" customFormat="false" customHeight="false" hidden="false" ht="12.1" outlineLevel="0" r="235">
      <c r="A235" s="33" t="n">
        <v>46210</v>
      </c>
      <c r="B235" s="16" t="s">
        <v>298</v>
      </c>
      <c r="C235" s="16" t="s">
        <v>45</v>
      </c>
      <c r="D235" s="16" t="s">
        <v>46</v>
      </c>
      <c r="E235" s="7" t="n">
        <v>4</v>
      </c>
      <c r="F235" s="16" t="s">
        <v>36</v>
      </c>
      <c r="G235" s="6" t="n">
        <v>245</v>
      </c>
      <c r="H235" s="6" t="n">
        <v>2464.5</v>
      </c>
      <c r="I235" s="6" t="n">
        <v>2810.78</v>
      </c>
      <c r="J235" s="6" t="n">
        <v>127</v>
      </c>
      <c r="K235" s="6" t="n">
        <v>980</v>
      </c>
      <c r="L235" s="6" t="n">
        <v>853</v>
      </c>
      <c r="M235" s="6" t="n">
        <v>7.59</v>
      </c>
      <c r="N235" s="6" t="n">
        <v>8.65</v>
      </c>
    </row>
    <row collapsed="false" customFormat="false" customHeight="false" hidden="false" ht="12.1" outlineLevel="0" r="236">
      <c r="A236" s="33" t="n">
        <v>46212</v>
      </c>
      <c r="B236" s="16" t="s">
        <v>295</v>
      </c>
      <c r="C236" s="16" t="s">
        <v>79</v>
      </c>
      <c r="D236" s="16" t="s">
        <v>80</v>
      </c>
      <c r="E236" s="7" t="n">
        <v>10</v>
      </c>
      <c r="F236" s="16" t="s">
        <v>36</v>
      </c>
      <c r="G236" s="6" t="n">
        <v>35</v>
      </c>
      <c r="H236" s="6" t="n">
        <v>231</v>
      </c>
      <c r="I236" s="6" t="n">
        <v>322.11</v>
      </c>
      <c r="J236" s="6" t="n">
        <v>46</v>
      </c>
      <c r="K236" s="6" t="n">
        <v>350</v>
      </c>
      <c r="L236" s="6" t="n">
        <v>304</v>
      </c>
      <c r="M236" s="6" t="n">
        <v>9.44</v>
      </c>
      <c r="N236" s="6" t="n">
        <v>13.16</v>
      </c>
    </row>
    <row collapsed="false" customFormat="false" customHeight="false" hidden="false" ht="12.1" outlineLevel="0" r="237">
      <c r="A237" s="33" t="n">
        <v>46223</v>
      </c>
      <c r="B237" s="16" t="s">
        <v>298</v>
      </c>
      <c r="C237" s="16" t="s">
        <v>49</v>
      </c>
      <c r="D237" s="16" t="s">
        <v>50</v>
      </c>
      <c r="E237" s="7" t="n">
        <v>30</v>
      </c>
      <c r="F237" s="16" t="s">
        <v>36</v>
      </c>
      <c r="G237" s="6" t="n">
        <v>37.64</v>
      </c>
      <c r="H237" s="6" t="n">
        <v>322.5</v>
      </c>
      <c r="I237" s="6" t="n">
        <v>302.12</v>
      </c>
      <c r="J237" s="6" t="n">
        <v>98</v>
      </c>
      <c r="K237" s="6" t="n">
        <v>1129.2</v>
      </c>
      <c r="L237" s="6" t="n">
        <v>982.2</v>
      </c>
      <c r="M237" s="6" t="n">
        <v>10.84</v>
      </c>
      <c r="N237" s="6" t="n">
        <v>10.15</v>
      </c>
    </row>
    <row collapsed="false" customFormat="false" customHeight="false" hidden="false" ht="12.1" outlineLevel="0" r="238">
      <c r="A238" s="33" t="n">
        <v>46244</v>
      </c>
      <c r="B238" s="16" t="s">
        <v>298</v>
      </c>
      <c r="C238" s="16" t="s">
        <v>34</v>
      </c>
      <c r="D238" s="16" t="s">
        <v>35</v>
      </c>
      <c r="E238" s="7" t="n">
        <v>70</v>
      </c>
      <c r="F238" s="16" t="s">
        <v>36</v>
      </c>
      <c r="G238" s="6" t="n">
        <v>4.6</v>
      </c>
      <c r="H238" s="6" t="n">
        <v>303.24</v>
      </c>
      <c r="I238" s="6" t="n">
        <v>433.07428571429</v>
      </c>
      <c r="J238" s="6" t="n">
        <v>36</v>
      </c>
      <c r="K238" s="6" t="n">
        <v>322</v>
      </c>
      <c r="L238" s="6" t="n">
        <v>280</v>
      </c>
      <c r="M238" s="6" t="n">
        <v>0.92</v>
      </c>
      <c r="N238" s="6" t="n">
        <v>1.32</v>
      </c>
    </row>
  </sheetData>
  <autoFilter ref="A1:N23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104</v>
      </c>
      <c r="B1" s="34" t="s">
        <v>293</v>
      </c>
      <c r="C1" s="34" t="s">
        <v>0</v>
      </c>
      <c r="D1" s="34" t="s">
        <v>2</v>
      </c>
      <c r="E1" s="34" t="s">
        <v>342</v>
      </c>
      <c r="F1" s="34" t="s">
        <v>351</v>
      </c>
      <c r="G1" s="34" t="s">
        <v>352</v>
      </c>
      <c r="H1" s="34" t="s">
        <v>108</v>
      </c>
      <c r="I1" s="34" t="s">
        <v>353</v>
      </c>
      <c r="J1" s="34" t="s">
        <v>354</v>
      </c>
      <c r="K1" s="34" t="s">
        <v>355</v>
      </c>
      <c r="L1" s="34" t="s">
        <v>356</v>
      </c>
      <c r="M1" s="34" t="s">
        <v>357</v>
      </c>
      <c r="N1" s="34" t="s">
        <v>358</v>
      </c>
      <c r="O1" s="34" t="s">
        <v>359</v>
      </c>
    </row>
    <row collapsed="false" customFormat="false" customHeight="false" hidden="false" ht="12.1" outlineLevel="0" r="2">
      <c r="A2" s="35" t="n">
        <v>44182</v>
      </c>
      <c r="B2" s="16" t="s">
        <v>298</v>
      </c>
      <c r="C2" s="16" t="s">
        <v>17</v>
      </c>
      <c r="D2" s="16" t="s">
        <v>19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1989</v>
      </c>
      <c r="J2" s="17" t="n">
        <v>7172.409569</v>
      </c>
      <c r="K2" s="6" t="s">
        <f>=Портфель!G2*Портфель!$R$17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44182</v>
      </c>
      <c r="B3" s="16" t="s">
        <v>298</v>
      </c>
      <c r="C3" s="16" t="s">
        <v>17</v>
      </c>
      <c r="D3" s="16" t="s">
        <v>19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1989</v>
      </c>
      <c r="J3" s="17" t="n">
        <v>7172.409569</v>
      </c>
      <c r="K3" s="6" t="s">
        <f>=Портфель!G2*Портфель!$R$17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44182</v>
      </c>
      <c r="B4" s="16" t="s">
        <v>298</v>
      </c>
      <c r="C4" s="16" t="s">
        <v>17</v>
      </c>
      <c r="D4" s="16" t="s">
        <v>19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1989</v>
      </c>
      <c r="J4" s="17" t="n">
        <v>7168.004363</v>
      </c>
      <c r="K4" s="6" t="s">
        <f>=Портфель!G2*Портфель!$R$17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44182</v>
      </c>
      <c r="B5" s="16" t="s">
        <v>298</v>
      </c>
      <c r="C5" s="16" t="s">
        <v>22</v>
      </c>
      <c r="D5" s="16" t="s">
        <v>23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1989</v>
      </c>
      <c r="J5" s="17" t="n">
        <v>9458.711483</v>
      </c>
      <c r="K5" s="6" t="s">
        <f>=Портфель!G3*Портфель!$R$17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44182</v>
      </c>
      <c r="B6" s="16" t="s">
        <v>298</v>
      </c>
      <c r="C6" s="16" t="s">
        <v>22</v>
      </c>
      <c r="D6" s="16" t="s">
        <v>23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1989</v>
      </c>
      <c r="J6" s="17" t="n">
        <v>9458.711483</v>
      </c>
      <c r="K6" s="6" t="s">
        <f>=Портфель!G3*Портфель!$R$17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44491</v>
      </c>
      <c r="B7" s="16" t="s">
        <v>295</v>
      </c>
      <c r="C7" s="16" t="s">
        <v>26</v>
      </c>
      <c r="D7" s="16" t="s">
        <v>27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1680</v>
      </c>
      <c r="J7" s="17" t="n">
        <v>8272.511312</v>
      </c>
      <c r="K7" s="6" t="s">
        <f>=Портфель!G4*Портфель!$R$17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44455</v>
      </c>
      <c r="B8" s="16" t="s">
        <v>298</v>
      </c>
      <c r="C8" s="16" t="s">
        <v>30</v>
      </c>
      <c r="D8" s="16" t="s">
        <v>31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1716</v>
      </c>
      <c r="J8" s="17" t="n">
        <v>16382.95776</v>
      </c>
      <c r="K8" s="6" t="s">
        <f>=Портфель!G5*Портфель!$R$17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44182</v>
      </c>
      <c r="B9" s="16" t="s">
        <v>298</v>
      </c>
      <c r="C9" s="16" t="s">
        <v>34</v>
      </c>
      <c r="D9" s="16" t="s">
        <v>35</v>
      </c>
      <c r="E9" s="17" t="n">
        <v>30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1989</v>
      </c>
      <c r="J9" s="17" t="n">
        <v>245.31366666667</v>
      </c>
      <c r="K9" s="6" t="s">
        <f>=Портфель!G6*Портфель!$R$13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44363</v>
      </c>
      <c r="B10" s="16" t="s">
        <v>298</v>
      </c>
      <c r="C10" s="16" t="s">
        <v>34</v>
      </c>
      <c r="D10" s="16" t="s">
        <v>35</v>
      </c>
      <c r="E10" s="17" t="n">
        <v>30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1807</v>
      </c>
      <c r="J10" s="17" t="n">
        <v>548.3</v>
      </c>
      <c r="K10" s="6" t="s">
        <f>=Портфель!G6*Портфель!$R$13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44455</v>
      </c>
      <c r="B11" s="16" t="s">
        <v>295</v>
      </c>
      <c r="C11" s="16" t="s">
        <v>34</v>
      </c>
      <c r="D11" s="16" t="s">
        <v>35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1716</v>
      </c>
      <c r="J11" s="17" t="n">
        <v>650.66</v>
      </c>
      <c r="K11" s="6" t="s">
        <f>=Портфель!G6*Портфель!$R$13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44182</v>
      </c>
      <c r="B12" s="16" t="s">
        <v>298</v>
      </c>
      <c r="C12" s="16" t="s">
        <v>39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1989</v>
      </c>
      <c r="J12" s="17" t="n">
        <v>11067.345874</v>
      </c>
      <c r="K12" s="6" t="s">
        <f>=Портфель!G7*Портфель!$R$17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44182</v>
      </c>
      <c r="B13" s="16" t="s">
        <v>298</v>
      </c>
      <c r="C13" s="16" t="s">
        <v>42</v>
      </c>
      <c r="D13" s="16" t="s">
        <v>43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1989</v>
      </c>
      <c r="J13" s="17" t="n">
        <v>6360.383263</v>
      </c>
      <c r="K13" s="6" t="s">
        <f>=Портфель!G8*Портфель!$R$17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44175</v>
      </c>
      <c r="B14" s="16" t="s">
        <v>298</v>
      </c>
      <c r="C14" s="16" t="s">
        <v>45</v>
      </c>
      <c r="D14" s="16" t="s">
        <v>46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1996</v>
      </c>
      <c r="J14" s="17" t="n">
        <v>2878.11</v>
      </c>
      <c r="K14" s="6" t="s">
        <f>=Портфель!G9*Портфель!$R$13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44182</v>
      </c>
      <c r="B15" s="16" t="s">
        <v>298</v>
      </c>
      <c r="C15" s="16" t="s">
        <v>45</v>
      </c>
      <c r="D15" s="16" t="s">
        <v>46</v>
      </c>
      <c r="E15" s="17" t="n">
        <v>3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1989</v>
      </c>
      <c r="J15" s="17" t="n">
        <v>2788.34</v>
      </c>
      <c r="K15" s="6" t="s">
        <f>=Портфель!G9*Портфель!$R$13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 t="n">
        <v>44363</v>
      </c>
      <c r="B16" s="16" t="s">
        <v>298</v>
      </c>
      <c r="C16" s="16" t="s">
        <v>49</v>
      </c>
      <c r="D16" s="16" t="s">
        <v>50</v>
      </c>
      <c r="E16" s="17" t="n">
        <v>20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1807</v>
      </c>
      <c r="J16" s="17" t="n">
        <v>313.909</v>
      </c>
      <c r="K16" s="6" t="s">
        <f>=Портфель!G10*Портфель!$R$13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5" t="n">
        <v>44175</v>
      </c>
      <c r="B17" s="16" t="s">
        <v>295</v>
      </c>
      <c r="C17" s="16" t="s">
        <v>49</v>
      </c>
      <c r="D17" s="16" t="s">
        <v>50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1996</v>
      </c>
      <c r="J17" s="17" t="n">
        <v>278.543</v>
      </c>
      <c r="K17" s="6" t="s">
        <f>=Портфель!G10*Портфель!$R$13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5" t="n">
        <v>44182</v>
      </c>
      <c r="B18" s="16" t="s">
        <v>298</v>
      </c>
      <c r="C18" s="16" t="s">
        <v>53</v>
      </c>
      <c r="D18" s="16" t="s">
        <v>54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1989</v>
      </c>
      <c r="J18" s="17" t="n">
        <v>3782.603552</v>
      </c>
      <c r="K18" s="6" t="s">
        <f>=Портфель!G11*Портфель!$R$17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5" t="n">
        <v>44455</v>
      </c>
      <c r="B19" s="16" t="s">
        <v>298</v>
      </c>
      <c r="C19" s="16" t="s">
        <v>56</v>
      </c>
      <c r="D19" s="16" t="s">
        <v>57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1716</v>
      </c>
      <c r="J19" s="17" t="n">
        <v>4239.25788</v>
      </c>
      <c r="K19" s="6" t="s">
        <f>=Портфель!G12*Портфель!$R$17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5" t="n">
        <v>44175</v>
      </c>
      <c r="B20" s="16" t="s">
        <v>298</v>
      </c>
      <c r="C20" s="16" t="s">
        <v>59</v>
      </c>
      <c r="D20" s="16" t="s">
        <v>60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1996</v>
      </c>
      <c r="J20" s="17" t="n">
        <v>5131.75</v>
      </c>
      <c r="K20" s="6" t="s">
        <f>=Портфель!G13*Портфель!$R$13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5" t="n">
        <v>44474</v>
      </c>
      <c r="B21" s="16" t="s">
        <v>298</v>
      </c>
      <c r="C21" s="16" t="s">
        <v>61</v>
      </c>
      <c r="D21" s="16" t="s">
        <v>62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1697</v>
      </c>
      <c r="J21" s="17" t="n">
        <v>4327.304226</v>
      </c>
      <c r="K21" s="6" t="s">
        <f>=Портфель!G14*Портфель!$R$17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5" t="n">
        <v>44474</v>
      </c>
      <c r="B22" s="16" t="s">
        <v>295</v>
      </c>
      <c r="C22" s="16" t="s">
        <v>61</v>
      </c>
      <c r="D22" s="16" t="s">
        <v>62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1697</v>
      </c>
      <c r="J22" s="17" t="n">
        <v>4320.741075</v>
      </c>
      <c r="K22" s="6" t="s">
        <f>=Портфель!G14*Портфель!$R$17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5" t="n">
        <v>44176</v>
      </c>
      <c r="B23" s="16" t="s">
        <v>295</v>
      </c>
      <c r="C23" s="16" t="s">
        <v>65</v>
      </c>
      <c r="D23" s="16" t="s">
        <v>66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1994</v>
      </c>
      <c r="J23" s="17" t="n">
        <v>3063.16</v>
      </c>
      <c r="K23" s="6" t="s">
        <f>=Портфель!G15*Портфель!$R$13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5" t="n">
        <v>44455</v>
      </c>
      <c r="B24" s="16" t="s">
        <v>298</v>
      </c>
      <c r="C24" s="16" t="s">
        <v>68</v>
      </c>
      <c r="D24" s="16" t="s">
        <v>69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1716</v>
      </c>
      <c r="J24" s="17" t="n">
        <v>9647.06184</v>
      </c>
      <c r="K24" s="6" t="s">
        <f>=Портфель!G16*Портфель!$R$17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5" t="n">
        <v>44455</v>
      </c>
      <c r="B25" s="16" t="s">
        <v>298</v>
      </c>
      <c r="C25" s="16" t="s">
        <v>71</v>
      </c>
      <c r="D25" s="16" t="s">
        <v>72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1716</v>
      </c>
      <c r="J25" s="17" t="n">
        <v>2931.56448</v>
      </c>
      <c r="K25" s="6" t="s">
        <f>=Портфель!G17*Портфель!$R$17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5" t="n">
        <v>44176</v>
      </c>
      <c r="B26" s="16" t="s">
        <v>295</v>
      </c>
      <c r="C26" s="16" t="s">
        <v>73</v>
      </c>
      <c r="D26" s="16" t="s">
        <v>74</v>
      </c>
      <c r="E26" s="17" t="n">
        <v>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1994</v>
      </c>
      <c r="J26" s="17" t="n">
        <v>246.738</v>
      </c>
      <c r="K26" s="6" t="s">
        <f>=Портфель!G18*Портфель!$R$13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5" t="n">
        <v>44455</v>
      </c>
      <c r="B27" s="16" t="s">
        <v>295</v>
      </c>
      <c r="C27" s="16" t="s">
        <v>76</v>
      </c>
      <c r="D27" s="16" t="s">
        <v>77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1716</v>
      </c>
      <c r="J27" s="17" t="n">
        <v>342.023</v>
      </c>
      <c r="K27" s="6" t="s">
        <f>=Портфель!G19*Портфель!$R$13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5" t="n">
        <v>44455</v>
      </c>
      <c r="B28" s="16" t="s">
        <v>295</v>
      </c>
      <c r="C28" s="16" t="s">
        <v>76</v>
      </c>
      <c r="D28" s="16" t="s">
        <v>77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1716</v>
      </c>
      <c r="J28" s="17" t="n">
        <v>342.023</v>
      </c>
      <c r="K28" s="6" t="s">
        <f>=Портфель!G19*Портфель!$R$13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5" t="n">
        <v>44176</v>
      </c>
      <c r="B29" s="16" t="s">
        <v>295</v>
      </c>
      <c r="C29" s="16" t="s">
        <v>79</v>
      </c>
      <c r="D29" s="16" t="s">
        <v>80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1994</v>
      </c>
      <c r="J29" s="17" t="n">
        <v>322.113</v>
      </c>
      <c r="K29" s="6" t="s">
        <f>=Портфель!G20*Портфель!$R$13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5" t="n">
        <v>44455</v>
      </c>
      <c r="B30" s="16" t="s">
        <v>295</v>
      </c>
      <c r="C30" s="16" t="s">
        <v>81</v>
      </c>
      <c r="D30" s="16" t="s">
        <v>82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1716</v>
      </c>
      <c r="J30" s="17" t="n">
        <v>1623.0533333333</v>
      </c>
      <c r="K30" s="6" t="s">
        <f>=Портфель!G21*Портфель!$R$13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5" t="n">
        <v>44455</v>
      </c>
      <c r="B31" s="16" t="s">
        <v>295</v>
      </c>
      <c r="C31" s="16" t="s">
        <v>84</v>
      </c>
      <c r="D31" s="16" t="s">
        <v>85</v>
      </c>
      <c r="E31" s="17" t="n">
        <v>30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1716</v>
      </c>
      <c r="J31" s="17" t="n">
        <v>108.52466666667</v>
      </c>
      <c r="K31" s="6" t="s">
        <f>=Портфель!G22*Портфель!$R$13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5" t="n">
        <v>44175</v>
      </c>
      <c r="B32" s="16" t="s">
        <v>298</v>
      </c>
      <c r="C32" s="16" t="s">
        <v>87</v>
      </c>
      <c r="D32" s="16" t="s">
        <v>88</v>
      </c>
      <c r="E32" s="17" t="n">
        <v>100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1996</v>
      </c>
      <c r="J32" s="17" t="n">
        <v>28.9135</v>
      </c>
      <c r="K32" s="6" t="s">
        <f>=Портфель!G23*Портфель!$R$13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5" t="n">
        <v>44189</v>
      </c>
      <c r="B33" s="16" t="s">
        <v>295</v>
      </c>
      <c r="C33" s="16" t="s">
        <v>90</v>
      </c>
      <c r="D33" s="16" t="s">
        <v>91</v>
      </c>
      <c r="E33" s="17" t="n">
        <v>20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1982</v>
      </c>
      <c r="J33" s="17" t="n">
        <v>144.6125</v>
      </c>
      <c r="K33" s="6" t="s">
        <f>=Портфель!G24*Портфель!$R$13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5" t="n">
        <v>44189</v>
      </c>
      <c r="B34" s="16" t="s">
        <v>295</v>
      </c>
      <c r="C34" s="16" t="s">
        <v>92</v>
      </c>
      <c r="D34" s="16" t="s">
        <v>93</v>
      </c>
      <c r="E34" s="17" t="n">
        <v>30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1982</v>
      </c>
      <c r="J34" s="17" t="n">
        <v>55.957333333333</v>
      </c>
      <c r="K34" s="6" t="s">
        <f>=Портфель!G25*Портфель!$R$13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5" t="n">
        <v>44176</v>
      </c>
      <c r="B35" s="16" t="s">
        <v>295</v>
      </c>
      <c r="C35" s="16" t="s">
        <v>94</v>
      </c>
      <c r="D35" s="16" t="s">
        <v>95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1994</v>
      </c>
      <c r="J35" s="17" t="n">
        <v>2102.29</v>
      </c>
      <c r="K35" s="6" t="s">
        <f>=Портфель!G26*Портфель!$R$13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5" t="n">
        <v>44351</v>
      </c>
      <c r="B36" s="16" t="s">
        <v>295</v>
      </c>
      <c r="C36" s="16" t="s">
        <v>97</v>
      </c>
      <c r="D36" s="16" t="s">
        <v>98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1819</v>
      </c>
      <c r="J36" s="17" t="n">
        <v>2306.338128</v>
      </c>
      <c r="K36" s="6" t="s">
        <f>=Портфель!G27*Портфель!$R$17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5"/>
      <c r="B37" s="16"/>
      <c r="C37" s="16"/>
      <c r="D37" s="16"/>
      <c r="E37" s="17"/>
      <c r="F37" s="7"/>
      <c r="G37" s="17"/>
      <c r="H37" s="16"/>
      <c r="I37" s="7"/>
      <c r="J37" s="17"/>
      <c r="K37" s="4" t="s">
        <v>103</v>
      </c>
      <c r="L37" s="8" t="s">
        <f>=SUBTOTAL(109,L2:L36)</f>
      </c>
      <c r="M37" s="8" t="s">
        <f>=SUBTOTAL(109,M2:M36)</f>
      </c>
      <c r="N37" s="8" t="s">
        <f>=MAX(0,M37*0.13)</f>
      </c>
    </row>
  </sheetData>
  <autoFilter ref="A1:O3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360</v>
      </c>
      <c r="D1" s="34" t="s">
        <v>361</v>
      </c>
      <c r="E1" s="34" t="s">
        <v>345</v>
      </c>
      <c r="F1" s="34" t="s">
        <v>362</v>
      </c>
      <c r="G1" s="34" t="s">
        <v>342</v>
      </c>
      <c r="H1" s="34" t="s">
        <v>363</v>
      </c>
      <c r="I1" s="34" t="s">
        <v>364</v>
      </c>
      <c r="J1" s="34" t="s">
        <v>365</v>
      </c>
      <c r="K1" s="34" t="s">
        <v>366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2026-05-28T16:51:08.00Z</dcterms:created>
  <dc:creator>izi-invest.ru</dc:creator>
  <cp:revision>0</cp:revision>
</cp:coreProperties>
</file>