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<sst xmlns="http://schemas.openxmlformats.org/spreadsheetml/2006/main" count="1773" uniqueCount="215">
  <si>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</si>
  <si>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</si>
  <si>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</si>
  <si>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</si>
  <si>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</si>
  <si>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</si>
  <si>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</si>
  <si>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</si>
  <si>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</si>
  <si>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</si>
  <si>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</si>
  <si>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</si>
  <si>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</si>
  <si>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</si>
  <si>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</si>
  <si>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</si>
  <si>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SBERP</t>
  </si>
  <si>
    <t>share</t>
  </si>
  <si>
    <t>Сбербанк-п</t>
  </si>
  <si>
    <t>RUR</t>
  </si>
  <si>
    <t>AMD</t>
  </si>
  <si>
    <t>Сумма по акциям:</t>
  </si>
  <si>
    <t>BYN</t>
  </si>
  <si>
    <t>FXUS</t>
  </si>
  <si>
    <t>etf</t>
  </si>
  <si>
    <t>FXUS ETF</t>
  </si>
  <si>
    <t>CAD</t>
  </si>
  <si>
    <t>FXIM</t>
  </si>
  <si>
    <t>FXIM ETF</t>
  </si>
  <si>
    <t>USD</t>
  </si>
  <si>
    <t>CHF</t>
  </si>
  <si>
    <t>FXIT</t>
  </si>
  <si>
    <t>iFXIT ETF</t>
  </si>
  <si>
    <t>CNY</t>
  </si>
  <si>
    <t>TSPX</t>
  </si>
  <si>
    <t>TSPX ETF</t>
  </si>
  <si>
    <t>EUR</t>
  </si>
  <si>
    <t>TECH</t>
  </si>
  <si>
    <t>TECH ETF</t>
  </si>
  <si>
    <t>GBP</t>
  </si>
  <si>
    <t>SBSP</t>
  </si>
  <si>
    <t>SBSP ETF</t>
  </si>
  <si>
    <t>GLD</t>
  </si>
  <si>
    <t>TMOS</t>
  </si>
  <si>
    <t>TMOS ETF</t>
  </si>
  <si>
    <t>HKD</t>
  </si>
  <si>
    <t>LQDT</t>
  </si>
  <si>
    <t>LQDT ETF</t>
  </si>
  <si>
    <t>JPY</t>
  </si>
  <si>
    <t>Сумма по фондам:</t>
  </si>
  <si>
    <t>KZT</t>
  </si>
  <si>
    <t>Рубль</t>
  </si>
  <si>
    <t>Доллар</t>
  </si>
  <si>
    <t>SLV</t>
  </si>
  <si>
    <t>Сумма по валютам:</t>
  </si>
  <si>
    <t>TRY</t>
  </si>
  <si>
    <t>Сумма: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</si>
  <si>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</si>
  <si>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</si>
  <si>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</si>
  <si>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</si>
  <si>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</si>
  <si>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</si>
  <si>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</si>
  <si>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</si>
  <si>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</si>
  <si>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</si>
  <si>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Амортизация ОФЗ 26214: 2 шт. по 1000 RUR.  (данные из БД)</t>
  </si>
  <si>
    <t>Купон по SU26214RMFS5 - ОФЗ 26214 2шт. по 31.91 RUR (данные из БД)</t>
  </si>
  <si>
    <t>Выплата купонов RU000A0JTYA5/ ОФЗ 26214/ 2 шт. (данные из сделок)</t>
  </si>
  <si>
    <t>Погашение облигации RU000A0JTYA5/ ОФЗ 26214/ 2 шт. (данные из сделок)</t>
  </si>
  <si>
    <t>Купон по RU000A100X77 - КЕБ БО1Р03 2шт. по 22.44 RUR (данные из БД)</t>
  </si>
  <si>
    <t>Выплата купонов RU000A100X77/ Кредит Европа-001Р-03/ 2 шт. (данные из сделок)</t>
  </si>
  <si>
    <t>Дивиденд по SBERP - Сбербанк-п 50шт. по 18.7 RUR (данные из БД)</t>
  </si>
  <si>
    <t>Выплата дивидендов RU0009029557/ Сбербанк-п/ 50 шт. (данные из сделок)</t>
  </si>
  <si>
    <t>Выплата купонов RU000A0ZYCZ4/ Карелия 18/ 1 шт. (данные из сделок)</t>
  </si>
  <si>
    <t>Дивиденд по SBERP - Сбербанк-п 60шт. по 25 RUR (данные из БД)</t>
  </si>
  <si>
    <t>Выплата дивидендов RU0009029557/ Сбербанк-п/ 60 шт. (данные из сделок)</t>
  </si>
  <si>
    <t>Выплата купонов RU000A1030U5/ ЭкономЛизинг оббП03/ 21 шт. (данные из сделок)</t>
  </si>
  <si>
    <t>Дивиденд по SBERP - Сбербанк-п 60шт. по 33.3 RUR (данные из БД)</t>
  </si>
  <si>
    <t>Дивиденд по SBERP - Сбербанк-п 60шт. по 34.84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</si>
  <si>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</si>
  <si>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</si>
  <si>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</si>
  <si>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</si>
  <si>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</si>
  <si>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</si>
  <si>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</si>
  <si>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</si>
  <si>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AFLT</t>
  </si>
  <si>
    <t>VTBR</t>
  </si>
  <si>
    <t>FXRW</t>
  </si>
  <si>
    <t>SU26214RMFS5</t>
  </si>
  <si>
    <t>FXWO</t>
  </si>
  <si>
    <t>FXGD</t>
  </si>
  <si>
    <t>RU000A100D89</t>
  </si>
  <si>
    <t>RU000A100X77</t>
  </si>
  <si>
    <t>RU000A0ZYNY4</t>
  </si>
  <si>
    <t>FXRU</t>
  </si>
  <si>
    <t>TRUR</t>
  </si>
  <si>
    <t>FXCN</t>
  </si>
  <si>
    <t>FXDE</t>
  </si>
  <si>
    <t>TUSD</t>
  </si>
  <si>
    <t>RU000A101HU5</t>
  </si>
  <si>
    <t>FXDM</t>
  </si>
  <si>
    <t>sell</t>
  </si>
  <si>
    <t>SBERP
Сбербанк-п</t>
  </si>
  <si>
    <t>FXUS
FXUS ETF</t>
  </si>
  <si>
    <t>FXIM
FXIM ETF</t>
  </si>
  <si>
    <t>FXIT
iFXIT ETF</t>
  </si>
  <si>
    <t>TSPX
TSPX ETF</t>
  </si>
  <si>
    <t>TECH
TECH ETF</t>
  </si>
  <si>
    <t>SBSP
SBSP ETF</t>
  </si>
  <si>
    <t>TMOS
TMOS ETF</t>
  </si>
  <si>
    <t>LQDT
LQDT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</si>
  <si>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</si>
  <si>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</si>
  <si>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</si>
  <si>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</si>
  <si>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</si>
  <si>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</si>
  <si>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</si>
  <si>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</si>
  <si>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Аэрофлот-росс.авиалин(ПАО)ао</t>
  </si>
  <si>
    <t>Сбербанк России ПАО ап</t>
  </si>
  <si>
    <t>ао ПАО Банк ВТБ</t>
  </si>
  <si>
    <t>FinEx RUB GLOBAL EQUITY UC ETF</t>
  </si>
  <si>
    <t>output</t>
  </si>
  <si>
    <t>ОФЗ-ПД 26214 27/05/20</t>
  </si>
  <si>
    <t>bond</t>
  </si>
  <si>
    <t>FinEx USD GLOBAL EQUITY UC ETF</t>
  </si>
  <si>
    <t>FinEx USA UCITS ETF</t>
  </si>
  <si>
    <t>FinEx Gold ETF USD</t>
  </si>
  <si>
    <t>amort</t>
  </si>
  <si>
    <t>Погашение облигации RU000A0JTYA5/ ОФЗ 26214/ 2 шт.</t>
  </si>
  <si>
    <t>dohod</t>
  </si>
  <si>
    <t>Выплата купонов RU000A0JTYA5/ ОФЗ 26214/ 2 шт.</t>
  </si>
  <si>
    <t>Республика Беларусь 07</t>
  </si>
  <si>
    <t>Кредит Европа Банк АО 001Р-03</t>
  </si>
  <si>
    <t>ГосТранспортЛизингКомп 001P-07</t>
  </si>
  <si>
    <t>FinEx Rus Eurobonds ETF (USD)</t>
  </si>
  <si>
    <t>БПИФ ТИНЬКОФФ ВЕЧНЫЙ ПОРТФ РУБ</t>
  </si>
  <si>
    <t>FINEX CHINA UCITS ETF</t>
  </si>
  <si>
    <t>FINEX GERMANY UCITS ETF</t>
  </si>
  <si>
    <t>USD000UTSTOM</t>
  </si>
  <si>
    <t>USDRUB_TOM - USD/РУБ</t>
  </si>
  <si>
    <t>selt</t>
  </si>
  <si>
    <t>БПИФ ТИНЬКОФФ ВЕЧНЫЙ ПОРТФ США</t>
  </si>
  <si>
    <t>Выплата купонов RU000A100X77/ Кредит Европа-001Р-03/ 2 шт.</t>
  </si>
  <si>
    <t>Брусника 001P-01</t>
  </si>
  <si>
    <t>БПИФ ТИНЬКОФФНАСДАК ТЕХНОЛОГИИ</t>
  </si>
  <si>
    <t>USD000000TOD</t>
  </si>
  <si>
    <t>USDRUB_TOD - USD/РУБ</t>
  </si>
  <si>
    <t>БПИФ Сбер - Эс энд Пи 500</t>
  </si>
  <si>
    <t>FinEx USA IT UCITS ETF</t>
  </si>
  <si>
    <t>nalog</t>
  </si>
  <si>
    <t>Налог (дивиденды) RU0009029557/ Сбербанк-п/ 50 шт.</t>
  </si>
  <si>
    <t>Выплата дивидендов RU0009029557/ Сбербанк-п/ 50 шт.</t>
  </si>
  <si>
    <t>Налог</t>
  </si>
  <si>
    <t>FinEx Ex-USA ETF USD</t>
  </si>
  <si>
    <t>БПИФ ТИНЬКОФФ ИНДЕКС МОСБИРЖИ</t>
  </si>
  <si>
    <t>FINEX USA INF TECH UCITS ETF</t>
  </si>
  <si>
    <t>БПИФ Тинькофф США 500</t>
  </si>
  <si>
    <t>Выплата купонов RU000A0ZYCZ4/ Карелия 18/ 1 шт.</t>
  </si>
  <si>
    <t>Налог (дивиденды) RU0009029557/ Сбербанк-п/ 60 шт.</t>
  </si>
  <si>
    <t>Выплата дивидендов RU0009029557/ Сбербанк-п/ 60 шт.</t>
  </si>
  <si>
    <t>БПИФ Ликвидность УК ВИМ</t>
  </si>
  <si>
    <t>Налог (купонный доход) RU000A1030U5/ ЭкономЛизинг оббП03/ 21 шт.</t>
  </si>
  <si>
    <t>Выплата купонов RU000A1030U5/ ЭкономЛизинг оббП03/ 21 шт.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</si>
  <si>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</si>
  <si>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</si>
  <si>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</si>
  <si>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</si>
  <si>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</si>
  <si>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</si>
  <si>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</si>
  <si>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</si>
  <si>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</si>
  <si>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</si>
  <si>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</si>
  <si>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</si>
  <si>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Тинькофф</t>
  </si>
  <si>
    <t>Купон</t>
  </si>
  <si>
    <t>ОФЗ 26214</t>
  </si>
  <si>
    <t>КЕБ БО1Р03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</si>
  <si>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</si>
  <si>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</si>
  <si>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</si>
  <si>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</si>
  <si>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</si>
  <si>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</si>
  <si>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</si>
  <si>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</si>
  <si>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</si>
  <si>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</si>
  <si>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</si>
  <si>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</si>
  <si>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</si>
  <si>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</si>
  <si>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</si>
  <si>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</si>
  <si>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Аэрофлот</t>
  </si>
  <si>
    <t>ВТБ ао</t>
  </si>
  <si>
    <t>FXRW ETF</t>
  </si>
  <si>
    <t>FXWO ETF</t>
  </si>
  <si>
    <t>FXGD ETF</t>
  </si>
  <si>
    <t>Беларусь07</t>
  </si>
  <si>
    <t>ГТЛК 1P-07</t>
  </si>
  <si>
    <t>FXRU ETF</t>
  </si>
  <si>
    <t>TRUR ETF</t>
  </si>
  <si>
    <t>FXCN ETF</t>
  </si>
  <si>
    <t>FXDE ETF</t>
  </si>
  <si>
    <t>TUSD ETF</t>
  </si>
  <si>
    <t>Брус 1P01</t>
  </si>
  <si>
    <t>FXDM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</si>
</sst>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60</v>
      </c>
      <c r="F2" s="6" t="n">
        <v>303.04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0.2063</v>
      </c>
      <c r="L2" s="6" t="n">
        <v>186.94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7" t="n">
        <v>26.5875</v>
      </c>
      <c r="N3" s="16"/>
      <c r="O3" s="16" t="s">
        <v>22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23</v>
      </c>
      <c r="B4" s="16" t="s">
        <v>24</v>
      </c>
      <c r="C4" s="16" t="s">
        <v>25</v>
      </c>
      <c r="D4" s="16" t="s">
        <v>19</v>
      </c>
      <c r="E4" s="7" t="n">
        <v>1825</v>
      </c>
      <c r="F4" s="6" t="n">
        <v>97.41108868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0.1231</v>
      </c>
      <c r="L4" s="6" t="n">
        <v>57.25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24</v>
      </c>
      <c r="C5" s="16" t="s">
        <v>28</v>
      </c>
      <c r="D5" s="16" t="s">
        <v>29</v>
      </c>
      <c r="E5" s="7" t="n">
        <v>774</v>
      </c>
      <c r="F5" s="6" t="n">
        <v>2.4486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0.1733</v>
      </c>
      <c r="L5" s="6" t="n">
        <v>95.07</v>
      </c>
      <c r="M5" s="17" t="n">
        <v>94.7736</v>
      </c>
      <c r="N5" s="16"/>
      <c r="O5" s="16" t="s">
        <v>30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24</v>
      </c>
      <c r="C6" s="16" t="s">
        <v>32</v>
      </c>
      <c r="D6" s="16" t="s">
        <v>19</v>
      </c>
      <c r="E6" s="7" t="n">
        <v>2</v>
      </c>
      <c r="F6" s="6" t="n">
        <v>22633.9949626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0.181</v>
      </c>
      <c r="L6" s="6" t="n">
        <v>10710.54</v>
      </c>
      <c r="M6" s="17" t="n">
        <v>10.7328</v>
      </c>
      <c r="N6" s="16"/>
      <c r="O6" s="16" t="s">
        <v>33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24</v>
      </c>
      <c r="C7" s="16" t="s">
        <v>35</v>
      </c>
      <c r="D7" s="16" t="s">
        <v>29</v>
      </c>
      <c r="E7" s="7" t="n">
        <v>2900</v>
      </c>
      <c r="F7" s="6" t="n">
        <v>0.0985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-0.0226</v>
      </c>
      <c r="L7" s="6" t="n">
        <v>8.19</v>
      </c>
      <c r="M7" s="17" t="n">
        <v>88.7028</v>
      </c>
      <c r="N7" s="16"/>
      <c r="O7" s="16" t="s">
        <v>36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24</v>
      </c>
      <c r="C8" s="16" t="s">
        <v>38</v>
      </c>
      <c r="D8" s="16" t="s">
        <v>29</v>
      </c>
      <c r="E8" s="7" t="n">
        <v>1900</v>
      </c>
      <c r="F8" s="6" t="n">
        <v>0.1035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0.0222</v>
      </c>
      <c r="L8" s="6" t="n">
        <v>7.06</v>
      </c>
      <c r="M8" s="17" t="n">
        <v>101.7601</v>
      </c>
      <c r="N8" s="16"/>
      <c r="O8" s="16" t="s">
        <v>39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24</v>
      </c>
      <c r="C9" s="16" t="s">
        <v>41</v>
      </c>
      <c r="D9" s="16" t="s">
        <v>19</v>
      </c>
      <c r="E9" s="7" t="n">
        <v>4</v>
      </c>
      <c r="F9" s="6" t="n">
        <v>1720.4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0.0378</v>
      </c>
      <c r="L9" s="6" t="n">
        <v>1420.45</v>
      </c>
      <c r="M9" s="17" t="n">
        <v>10459.9</v>
      </c>
      <c r="N9" s="16"/>
      <c r="O9" s="16" t="s">
        <v>42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24</v>
      </c>
      <c r="C10" s="16" t="s">
        <v>44</v>
      </c>
      <c r="D10" s="16" t="s">
        <v>19</v>
      </c>
      <c r="E10" s="7" t="n">
        <v>872</v>
      </c>
      <c r="F10" s="6" t="n">
        <v>6.33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0.0322</v>
      </c>
      <c r="L10" s="6" t="n">
        <v>5.66</v>
      </c>
      <c r="M10" s="17" t="n">
        <v>9.792</v>
      </c>
      <c r="N10" s="16"/>
      <c r="O10" s="16" t="s">
        <v>45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24</v>
      </c>
      <c r="C11" s="16" t="s">
        <v>47</v>
      </c>
      <c r="D11" s="16" t="s">
        <v>19</v>
      </c>
      <c r="E11" s="7" t="n">
        <v>4</v>
      </c>
      <c r="F11" s="6" t="n">
        <v>1.8657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0.1808</v>
      </c>
      <c r="L11" s="6" t="n">
        <v>1.26</v>
      </c>
      <c r="M11" s="17" t="n">
        <v>0.44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49</v>
      </c>
      <c r="I12" s="4"/>
      <c r="J12" s="5" t="s">
        <f>=SUM(J4:J11)</f>
      </c>
      <c r="K12" s="4"/>
      <c r="L12" s="4"/>
      <c r="M12" s="17" t="n">
        <v>0.1488</v>
      </c>
      <c r="N12" s="16"/>
      <c r="O12" s="16" t="s">
        <v>50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 t="s">
        <v>19</v>
      </c>
      <c r="B13" s="16" t="s">
        <v>3</v>
      </c>
      <c r="C13" s="16" t="s">
        <v>51</v>
      </c>
      <c r="D13" s="16" t="s">
        <v>19</v>
      </c>
      <c r="E13" s="7" t="n">
        <v>9.23</v>
      </c>
      <c r="F13" s="6" t="n">
        <v>1</v>
      </c>
      <c r="G13" s="17" t="n">
        <v>0</v>
      </c>
      <c r="H13" s="6" t="n">
        <v>0</v>
      </c>
      <c r="I13" s="16"/>
      <c r="J13" s="6" t="s">
        <f>=E13*F13</f>
      </c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29</v>
      </c>
      <c r="B14" s="16" t="s">
        <v>3</v>
      </c>
      <c r="C14" s="16" t="s">
        <v>52</v>
      </c>
      <c r="D14" s="16" t="s">
        <v>19</v>
      </c>
      <c r="E14" s="7" t="n">
        <v>0.29</v>
      </c>
      <c r="F14" s="6" t="n">
        <v>76.0937</v>
      </c>
      <c r="G14" s="17" t="n">
        <v>0</v>
      </c>
      <c r="H14" s="6" t="n">
        <v>0</v>
      </c>
      <c r="I14" s="16"/>
      <c r="J14" s="6" t="s">
        <f>=E14*F14</f>
      </c>
      <c r="K14" s="17"/>
      <c r="L14" s="6"/>
      <c r="M14" s="17" t="n">
        <v>144.2</v>
      </c>
      <c r="N14" s="16"/>
      <c r="O14" s="16" t="s">
        <v>53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54</v>
      </c>
      <c r="I15" s="4"/>
      <c r="J15" s="5" t="s">
        <f>=SUM(J13:J14)</f>
      </c>
      <c r="K15" s="4"/>
      <c r="L15" s="4"/>
      <c r="M15" s="17" t="n">
        <v>1.83</v>
      </c>
      <c r="N15" s="16"/>
      <c r="O15" s="16" t="s">
        <v>55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56</v>
      </c>
      <c r="I16" s="4"/>
      <c r="J16" s="5" t="s">
        <f>=J3+J12+J15</f>
      </c>
      <c r="K16" s="17"/>
      <c r="L16" s="6"/>
      <c r="M16" s="17" t="n">
        <v>2.11125</v>
      </c>
      <c r="N16" s="16"/>
      <c r="O16" s="16" t="s">
        <v>57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76.0937</v>
      </c>
      <c r="N17" s="16"/>
      <c r="O17" s="16" t="s">
        <v>29</v>
      </c>
      <c r="P17" s="17" t="n">
        <v>76.0937</v>
      </c>
      <c r="Q17" s="6" t="s">
        <f>=P17/$P$13</f>
      </c>
    </row>
  </sheetData>
  <mergeCells>
    <mergeCell ref="H3:I3"/>
    <mergeCell ref="H12:I12"/>
    <mergeCell ref="H15:I1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194</v>
      </c>
      <c r="D1" s="38" t="s">
        <v>195</v>
      </c>
      <c r="E1" s="38" t="s">
        <v>176</v>
      </c>
      <c r="F1" s="38" t="s">
        <v>196</v>
      </c>
      <c r="G1" s="38" t="s">
        <v>173</v>
      </c>
      <c r="H1" s="38" t="s">
        <v>197</v>
      </c>
      <c r="I1" s="38" t="s">
        <v>198</v>
      </c>
      <c r="J1" s="38" t="s">
        <v>199</v>
      </c>
      <c r="K1" s="38" t="s">
        <v>200</v>
      </c>
    </row>
    <row collapsed="false" customFormat="false" customHeight="false" hidden="false" ht="12.1" outlineLevel="0" r="2">
      <c r="A2" s="16" t="s">
        <v>89</v>
      </c>
      <c r="B2" s="16" t="s">
        <v>201</v>
      </c>
      <c r="C2" s="41" t="n">
        <v>43914</v>
      </c>
      <c r="D2" s="42" t="n">
        <v>44070</v>
      </c>
      <c r="E2" s="17" t="n">
        <v>68.104</v>
      </c>
      <c r="F2" s="17" t="n">
        <v>82.572</v>
      </c>
      <c r="G2" s="17" t="n">
        <v>10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90</v>
      </c>
      <c r="B3" s="16" t="s">
        <v>202</v>
      </c>
      <c r="C3" s="41" t="n">
        <v>43915</v>
      </c>
      <c r="D3" s="42" t="n">
        <v>44070</v>
      </c>
      <c r="E3" s="17" t="n">
        <v>0.0349</v>
      </c>
      <c r="F3" s="17" t="n">
        <v>0.036</v>
      </c>
      <c r="G3" s="17" t="n">
        <v>10000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91</v>
      </c>
      <c r="B4" s="16" t="s">
        <v>203</v>
      </c>
      <c r="C4" s="41" t="n">
        <v>43923</v>
      </c>
      <c r="D4" s="42" t="n">
        <v>44519</v>
      </c>
      <c r="E4" s="17" t="n">
        <v>0.8273</v>
      </c>
      <c r="F4" s="17" t="n">
        <v>1.353</v>
      </c>
      <c r="G4" s="17" t="n">
        <v>100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91</v>
      </c>
      <c r="B5" s="16" t="s">
        <v>203</v>
      </c>
      <c r="C5" s="41" t="n">
        <v>43964</v>
      </c>
      <c r="D5" s="42" t="n">
        <v>44519</v>
      </c>
      <c r="E5" s="17" t="n">
        <v>0.8898</v>
      </c>
      <c r="F5" s="17" t="n">
        <v>1.353</v>
      </c>
      <c r="G5" s="17" t="n">
        <v>180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91</v>
      </c>
      <c r="B6" s="16" t="s">
        <v>203</v>
      </c>
      <c r="C6" s="41" t="n">
        <v>43964</v>
      </c>
      <c r="D6" s="42" t="n">
        <v>44519</v>
      </c>
      <c r="E6" s="17" t="n">
        <v>0.8898</v>
      </c>
      <c r="F6" s="17" t="n">
        <v>1.3532</v>
      </c>
      <c r="G6" s="17" t="n">
        <v>100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91</v>
      </c>
      <c r="B7" s="16" t="s">
        <v>203</v>
      </c>
      <c r="C7" s="41" t="n">
        <v>43964</v>
      </c>
      <c r="D7" s="42" t="n">
        <v>44519</v>
      </c>
      <c r="E7" s="17" t="n">
        <v>0.8898</v>
      </c>
      <c r="F7" s="17" t="n">
        <v>1.356</v>
      </c>
      <c r="G7" s="17" t="n">
        <v>20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91</v>
      </c>
      <c r="B8" s="16" t="s">
        <v>203</v>
      </c>
      <c r="C8" s="41" t="n">
        <v>44008</v>
      </c>
      <c r="D8" s="42" t="n">
        <v>44519</v>
      </c>
      <c r="E8" s="17" t="n">
        <v>0.955</v>
      </c>
      <c r="F8" s="17" t="n">
        <v>1.356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91</v>
      </c>
      <c r="B9" s="16" t="s">
        <v>203</v>
      </c>
      <c r="C9" s="41" t="n">
        <v>44008</v>
      </c>
      <c r="D9" s="42" t="n">
        <v>44519</v>
      </c>
      <c r="E9" s="17" t="n">
        <v>0.955</v>
      </c>
      <c r="F9" s="17" t="n">
        <v>1.3542</v>
      </c>
      <c r="G9" s="17" t="n">
        <v>20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91</v>
      </c>
      <c r="B10" s="16" t="s">
        <v>203</v>
      </c>
      <c r="C10" s="41" t="n">
        <v>44022</v>
      </c>
      <c r="D10" s="42" t="n">
        <v>44519</v>
      </c>
      <c r="E10" s="17" t="n">
        <v>0.9885</v>
      </c>
      <c r="F10" s="17" t="n">
        <v>1.3542</v>
      </c>
      <c r="G10" s="17" t="n">
        <v>40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91</v>
      </c>
      <c r="B11" s="16" t="s">
        <v>203</v>
      </c>
      <c r="C11" s="41" t="n">
        <v>44022</v>
      </c>
      <c r="D11" s="42" t="n">
        <v>44519</v>
      </c>
      <c r="E11" s="17" t="n">
        <v>0.9885</v>
      </c>
      <c r="F11" s="17" t="n">
        <v>1.3529</v>
      </c>
      <c r="G11" s="17" t="n">
        <v>415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91</v>
      </c>
      <c r="B12" s="16" t="s">
        <v>203</v>
      </c>
      <c r="C12" s="41" t="n">
        <v>44071</v>
      </c>
      <c r="D12" s="42" t="n">
        <v>44519</v>
      </c>
      <c r="E12" s="17" t="n">
        <v>1.0417</v>
      </c>
      <c r="F12" s="17" t="n">
        <v>1.3529</v>
      </c>
      <c r="G12" s="17" t="n">
        <v>550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91</v>
      </c>
      <c r="B13" s="16" t="s">
        <v>203</v>
      </c>
      <c r="C13" s="41" t="n">
        <v>44071</v>
      </c>
      <c r="D13" s="42" t="n">
        <v>44519</v>
      </c>
      <c r="E13" s="17" t="n">
        <v>1.0417</v>
      </c>
      <c r="F13" s="17" t="n">
        <v>1.35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91</v>
      </c>
      <c r="B14" s="16" t="s">
        <v>203</v>
      </c>
      <c r="C14" s="41" t="n">
        <v>44071</v>
      </c>
      <c r="D14" s="42" t="n">
        <v>44519</v>
      </c>
      <c r="E14" s="17" t="n">
        <v>1.0417</v>
      </c>
      <c r="F14" s="17" t="n">
        <v>1.353</v>
      </c>
      <c r="G14" s="17" t="n">
        <v>98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91</v>
      </c>
      <c r="B15" s="16" t="s">
        <v>203</v>
      </c>
      <c r="C15" s="41" t="n">
        <v>44071</v>
      </c>
      <c r="D15" s="42" t="n">
        <v>44519</v>
      </c>
      <c r="E15" s="17" t="n">
        <v>1.0417</v>
      </c>
      <c r="F15" s="17" t="n">
        <v>1.354</v>
      </c>
      <c r="G15" s="17" t="n">
        <v>5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92</v>
      </c>
      <c r="B16" s="16" t="s">
        <v>183</v>
      </c>
      <c r="C16" s="41" t="n">
        <v>43934</v>
      </c>
      <c r="D16" s="42" t="n">
        <v>43977</v>
      </c>
      <c r="E16" s="17" t="n">
        <v>1029.615</v>
      </c>
      <c r="F16" s="17" t="n">
        <v>1000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93</v>
      </c>
      <c r="B17" s="16" t="s">
        <v>204</v>
      </c>
      <c r="C17" s="41" t="n">
        <v>43949</v>
      </c>
      <c r="D17" s="42" t="n">
        <v>44519</v>
      </c>
      <c r="E17" s="17" t="n">
        <v>1.3118</v>
      </c>
      <c r="F17" s="17" t="n">
        <v>1.8775</v>
      </c>
      <c r="G17" s="17" t="n">
        <v>100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93</v>
      </c>
      <c r="B18" s="16" t="s">
        <v>204</v>
      </c>
      <c r="C18" s="41" t="n">
        <v>43950</v>
      </c>
      <c r="D18" s="42" t="n">
        <v>44519</v>
      </c>
      <c r="E18" s="17" t="n">
        <v>1.2995</v>
      </c>
      <c r="F18" s="17" t="n">
        <v>1.8775</v>
      </c>
      <c r="G18" s="17" t="n">
        <v>20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93</v>
      </c>
      <c r="B19" s="16" t="s">
        <v>204</v>
      </c>
      <c r="C19" s="41" t="n">
        <v>43964</v>
      </c>
      <c r="D19" s="42" t="n">
        <v>44519</v>
      </c>
      <c r="E19" s="17" t="n">
        <v>1.311</v>
      </c>
      <c r="F19" s="17" t="n">
        <v>1.8775</v>
      </c>
      <c r="G19" s="17" t="n">
        <v>40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93</v>
      </c>
      <c r="B20" s="16" t="s">
        <v>204</v>
      </c>
      <c r="C20" s="41" t="n">
        <v>43979</v>
      </c>
      <c r="D20" s="42" t="n">
        <v>44519</v>
      </c>
      <c r="E20" s="17" t="n">
        <v>1.3069</v>
      </c>
      <c r="F20" s="17" t="n">
        <v>1.8775</v>
      </c>
      <c r="G20" s="17" t="n">
        <v>14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93</v>
      </c>
      <c r="B21" s="16" t="s">
        <v>204</v>
      </c>
      <c r="C21" s="41" t="n">
        <v>43979</v>
      </c>
      <c r="D21" s="42" t="n">
        <v>44519</v>
      </c>
      <c r="E21" s="17" t="n">
        <v>1.3069</v>
      </c>
      <c r="F21" s="17" t="n">
        <v>1.87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93</v>
      </c>
      <c r="B22" s="16" t="s">
        <v>204</v>
      </c>
      <c r="C22" s="41" t="n">
        <v>43979</v>
      </c>
      <c r="D22" s="42" t="n">
        <v>44519</v>
      </c>
      <c r="E22" s="17" t="n">
        <v>1.3069</v>
      </c>
      <c r="F22" s="17" t="n">
        <v>1.8775</v>
      </c>
      <c r="G22" s="17" t="n">
        <v>17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93</v>
      </c>
      <c r="B23" s="16" t="s">
        <v>204</v>
      </c>
      <c r="C23" s="41" t="n">
        <v>44022</v>
      </c>
      <c r="D23" s="42" t="n">
        <v>44519</v>
      </c>
      <c r="E23" s="17" t="n">
        <v>1.4021</v>
      </c>
      <c r="F23" s="17" t="n">
        <v>1.8775</v>
      </c>
      <c r="G23" s="17" t="n">
        <v>157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93</v>
      </c>
      <c r="B24" s="16" t="s">
        <v>204</v>
      </c>
      <c r="C24" s="41" t="n">
        <v>44022</v>
      </c>
      <c r="D24" s="42" t="n">
        <v>44519</v>
      </c>
      <c r="E24" s="17" t="n">
        <v>1.4021</v>
      </c>
      <c r="F24" s="17" t="n">
        <v>1.88</v>
      </c>
      <c r="G24" s="17" t="n">
        <v>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93</v>
      </c>
      <c r="B25" s="16" t="s">
        <v>204</v>
      </c>
      <c r="C25" s="41" t="n">
        <v>44022</v>
      </c>
      <c r="D25" s="42" t="n">
        <v>44519</v>
      </c>
      <c r="E25" s="17" t="n">
        <v>1.4021</v>
      </c>
      <c r="F25" s="17" t="n">
        <v>1.88</v>
      </c>
      <c r="G25" s="17" t="n">
        <v>2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93</v>
      </c>
      <c r="B26" s="16" t="s">
        <v>204</v>
      </c>
      <c r="C26" s="41" t="n">
        <v>44022</v>
      </c>
      <c r="D26" s="42" t="n">
        <v>44519</v>
      </c>
      <c r="E26" s="17" t="n">
        <v>1.4021</v>
      </c>
      <c r="F26" s="17" t="n">
        <v>1.877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93</v>
      </c>
      <c r="B27" s="16" t="s">
        <v>204</v>
      </c>
      <c r="C27" s="41" t="n">
        <v>44022</v>
      </c>
      <c r="D27" s="42" t="n">
        <v>44519</v>
      </c>
      <c r="E27" s="17" t="n">
        <v>1.4021</v>
      </c>
      <c r="F27" s="17" t="n">
        <v>1.8771</v>
      </c>
      <c r="G27" s="17" t="n">
        <v>175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93</v>
      </c>
      <c r="B28" s="16" t="s">
        <v>204</v>
      </c>
      <c r="C28" s="41" t="n">
        <v>44071</v>
      </c>
      <c r="D28" s="42" t="n">
        <v>44519</v>
      </c>
      <c r="E28" s="17" t="n">
        <v>1.5825</v>
      </c>
      <c r="F28" s="17" t="n">
        <v>1.8771</v>
      </c>
      <c r="G28" s="17" t="n">
        <v>500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93</v>
      </c>
      <c r="B29" s="16" t="s">
        <v>204</v>
      </c>
      <c r="C29" s="41" t="n">
        <v>44117</v>
      </c>
      <c r="D29" s="42" t="n">
        <v>44519</v>
      </c>
      <c r="E29" s="17" t="n">
        <v>1.6292</v>
      </c>
      <c r="F29" s="17" t="n">
        <v>1.8771</v>
      </c>
      <c r="G29" s="17" t="n">
        <v>110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93</v>
      </c>
      <c r="B30" s="16" t="s">
        <v>204</v>
      </c>
      <c r="C30" s="41" t="n">
        <v>44117</v>
      </c>
      <c r="D30" s="42" t="n">
        <v>44519</v>
      </c>
      <c r="E30" s="17" t="n">
        <v>1.6298</v>
      </c>
      <c r="F30" s="17" t="n">
        <v>1.8771</v>
      </c>
      <c r="G30" s="17" t="n">
        <v>190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93</v>
      </c>
      <c r="B31" s="16" t="s">
        <v>204</v>
      </c>
      <c r="C31" s="41" t="n">
        <v>44126</v>
      </c>
      <c r="D31" s="42" t="n">
        <v>44519</v>
      </c>
      <c r="E31" s="17" t="n">
        <v>1.5906</v>
      </c>
      <c r="F31" s="17" t="n">
        <v>1.8771</v>
      </c>
      <c r="G31" s="17" t="n">
        <v>36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93</v>
      </c>
      <c r="B32" s="16" t="s">
        <v>204</v>
      </c>
      <c r="C32" s="41" t="n">
        <v>44209</v>
      </c>
      <c r="D32" s="42" t="n">
        <v>44519</v>
      </c>
      <c r="E32" s="17" t="n">
        <v>1.7388</v>
      </c>
      <c r="F32" s="17" t="n">
        <v>1.8771</v>
      </c>
      <c r="G32" s="17" t="n">
        <v>193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93</v>
      </c>
      <c r="B33" s="16" t="s">
        <v>204</v>
      </c>
      <c r="C33" s="41" t="n">
        <v>44209</v>
      </c>
      <c r="D33" s="42" t="n">
        <v>44519</v>
      </c>
      <c r="E33" s="17" t="n">
        <v>1.7388</v>
      </c>
      <c r="F33" s="17" t="n">
        <v>1.8775</v>
      </c>
      <c r="G33" s="17" t="n">
        <v>97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93</v>
      </c>
      <c r="B34" s="16" t="s">
        <v>204</v>
      </c>
      <c r="C34" s="41" t="n">
        <v>44400</v>
      </c>
      <c r="D34" s="42" t="n">
        <v>44519</v>
      </c>
      <c r="E34" s="17" t="n">
        <v>1.8614</v>
      </c>
      <c r="F34" s="17" t="n">
        <v>1.8775</v>
      </c>
      <c r="G34" s="17" t="n">
        <v>25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93</v>
      </c>
      <c r="B35" s="16" t="s">
        <v>204</v>
      </c>
      <c r="C35" s="41" t="n">
        <v>44400</v>
      </c>
      <c r="D35" s="42" t="n">
        <v>44519</v>
      </c>
      <c r="E35" s="17" t="n">
        <v>1.8614</v>
      </c>
      <c r="F35" s="17" t="n">
        <v>1.877</v>
      </c>
      <c r="G35" s="17" t="n">
        <v>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93</v>
      </c>
      <c r="B36" s="16" t="s">
        <v>204</v>
      </c>
      <c r="C36" s="41" t="n">
        <v>44400</v>
      </c>
      <c r="D36" s="42" t="n">
        <v>44519</v>
      </c>
      <c r="E36" s="17" t="n">
        <v>1.8614</v>
      </c>
      <c r="F36" s="17" t="n">
        <v>1.87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94</v>
      </c>
      <c r="B37" s="16" t="s">
        <v>205</v>
      </c>
      <c r="C37" s="41" t="n">
        <v>43964</v>
      </c>
      <c r="D37" s="42" t="n">
        <v>44218</v>
      </c>
      <c r="E37" s="17" t="n">
        <v>861.38</v>
      </c>
      <c r="F37" s="17" t="n">
        <v>940.77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94</v>
      </c>
      <c r="B38" s="16" t="s">
        <v>205</v>
      </c>
      <c r="C38" s="41" t="n">
        <v>44104</v>
      </c>
      <c r="D38" s="42" t="n">
        <v>44218</v>
      </c>
      <c r="E38" s="17" t="n">
        <v>1005.41</v>
      </c>
      <c r="F38" s="17" t="n">
        <v>940.77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94</v>
      </c>
      <c r="B39" s="16" t="s">
        <v>205</v>
      </c>
      <c r="C39" s="41" t="n">
        <v>44109</v>
      </c>
      <c r="D39" s="42" t="n">
        <v>44218</v>
      </c>
      <c r="E39" s="17" t="n">
        <v>1010.42</v>
      </c>
      <c r="F39" s="17" t="n">
        <v>940.77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94</v>
      </c>
      <c r="B40" s="16" t="s">
        <v>205</v>
      </c>
      <c r="C40" s="41" t="n">
        <v>44117</v>
      </c>
      <c r="D40" s="42" t="n">
        <v>44218</v>
      </c>
      <c r="E40" s="17" t="n">
        <v>1008.015</v>
      </c>
      <c r="F40" s="17" t="n">
        <v>940.77</v>
      </c>
      <c r="G40" s="17" t="n">
        <v>2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95</v>
      </c>
      <c r="B41" s="16" t="s">
        <v>206</v>
      </c>
      <c r="C41" s="41" t="n">
        <v>43979</v>
      </c>
      <c r="D41" s="42" t="n">
        <v>44071</v>
      </c>
      <c r="E41" s="17" t="n">
        <v>1013.91</v>
      </c>
      <c r="F41" s="17" t="n">
        <v>984.13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95</v>
      </c>
      <c r="B42" s="16" t="s">
        <v>206</v>
      </c>
      <c r="C42" s="41" t="n">
        <v>43979</v>
      </c>
      <c r="D42" s="42" t="n">
        <v>44071</v>
      </c>
      <c r="E42" s="17" t="n">
        <v>1013.91</v>
      </c>
      <c r="F42" s="17" t="n">
        <v>980.34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95</v>
      </c>
      <c r="B43" s="16" t="s">
        <v>206</v>
      </c>
      <c r="C43" s="41" t="n">
        <v>44022</v>
      </c>
      <c r="D43" s="42" t="n">
        <v>44071</v>
      </c>
      <c r="E43" s="17" t="n">
        <v>1018.4</v>
      </c>
      <c r="F43" s="17" t="n">
        <v>980.34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96</v>
      </c>
      <c r="B44" s="16" t="s">
        <v>184</v>
      </c>
      <c r="C44" s="41" t="n">
        <v>43993</v>
      </c>
      <c r="D44" s="42" t="n">
        <v>44071</v>
      </c>
      <c r="E44" s="17" t="n">
        <v>1019.97</v>
      </c>
      <c r="F44" s="17" t="n">
        <v>1023.18</v>
      </c>
      <c r="G44" s="17" t="n">
        <v>2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97</v>
      </c>
      <c r="B45" s="16" t="s">
        <v>207</v>
      </c>
      <c r="C45" s="41" t="n">
        <v>43993</v>
      </c>
      <c r="D45" s="42" t="n">
        <v>44027</v>
      </c>
      <c r="E45" s="17" t="n">
        <v>989.245</v>
      </c>
      <c r="F45" s="17" t="n">
        <v>981.66</v>
      </c>
      <c r="G45" s="17" t="n">
        <v>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98</v>
      </c>
      <c r="B46" s="16" t="s">
        <v>208</v>
      </c>
      <c r="C46" s="41" t="n">
        <v>43993</v>
      </c>
      <c r="D46" s="42" t="n">
        <v>44209</v>
      </c>
      <c r="E46" s="17" t="n">
        <v>862.38</v>
      </c>
      <c r="F46" s="17" t="n">
        <v>946.15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98</v>
      </c>
      <c r="B47" s="16" t="s">
        <v>208</v>
      </c>
      <c r="C47" s="41" t="n">
        <v>44055</v>
      </c>
      <c r="D47" s="42" t="n">
        <v>44209</v>
      </c>
      <c r="E47" s="17" t="n">
        <v>920.85</v>
      </c>
      <c r="F47" s="17" t="n">
        <v>946.15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98</v>
      </c>
      <c r="B48" s="16" t="s">
        <v>208</v>
      </c>
      <c r="C48" s="41" t="n">
        <v>44104</v>
      </c>
      <c r="D48" s="42" t="n">
        <v>44209</v>
      </c>
      <c r="E48" s="17" t="n">
        <v>983.24</v>
      </c>
      <c r="F48" s="17" t="n">
        <v>946.15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98</v>
      </c>
      <c r="B49" s="16" t="s">
        <v>208</v>
      </c>
      <c r="C49" s="41" t="n">
        <v>44109</v>
      </c>
      <c r="D49" s="42" t="n">
        <v>44209</v>
      </c>
      <c r="E49" s="17" t="n">
        <v>986.85</v>
      </c>
      <c r="F49" s="17" t="n">
        <v>946.155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98</v>
      </c>
      <c r="B50" s="16" t="s">
        <v>208</v>
      </c>
      <c r="C50" s="41" t="n">
        <v>44117</v>
      </c>
      <c r="D50" s="42" t="n">
        <v>44209</v>
      </c>
      <c r="E50" s="17" t="n">
        <v>978.83</v>
      </c>
      <c r="F50" s="17" t="n">
        <v>946.155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98</v>
      </c>
      <c r="B51" s="16" t="s">
        <v>208</v>
      </c>
      <c r="C51" s="41" t="n">
        <v>44117</v>
      </c>
      <c r="D51" s="42" t="n">
        <v>44209</v>
      </c>
      <c r="E51" s="17" t="n">
        <v>978.83</v>
      </c>
      <c r="F51" s="17" t="n">
        <v>946.15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99</v>
      </c>
      <c r="B52" s="16" t="s">
        <v>209</v>
      </c>
      <c r="C52" s="41" t="n">
        <v>43993</v>
      </c>
      <c r="D52" s="42" t="n">
        <v>44117</v>
      </c>
      <c r="E52" s="17" t="n">
        <v>5.34</v>
      </c>
      <c r="F52" s="17" t="n">
        <v>5.75</v>
      </c>
      <c r="G52" s="17" t="n">
        <v>22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99</v>
      </c>
      <c r="B53" s="16" t="s">
        <v>209</v>
      </c>
      <c r="C53" s="41" t="n">
        <v>44026</v>
      </c>
      <c r="D53" s="42" t="n">
        <v>44117</v>
      </c>
      <c r="E53" s="17" t="n">
        <v>5.4758</v>
      </c>
      <c r="F53" s="17" t="n">
        <v>5.75</v>
      </c>
      <c r="G53" s="17" t="n">
        <v>12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99</v>
      </c>
      <c r="B54" s="16" t="s">
        <v>209</v>
      </c>
      <c r="C54" s="41" t="n">
        <v>44055</v>
      </c>
      <c r="D54" s="42" t="n">
        <v>44117</v>
      </c>
      <c r="E54" s="17" t="n">
        <v>5.7164</v>
      </c>
      <c r="F54" s="17" t="n">
        <v>5.75</v>
      </c>
      <c r="G54" s="17" t="n">
        <v>11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99</v>
      </c>
      <c r="B55" s="16" t="s">
        <v>209</v>
      </c>
      <c r="C55" s="41" t="n">
        <v>44090</v>
      </c>
      <c r="D55" s="42" t="n">
        <v>44117</v>
      </c>
      <c r="E55" s="17" t="n">
        <v>5.7644</v>
      </c>
      <c r="F55" s="17" t="n">
        <v>5.75</v>
      </c>
      <c r="G55" s="17" t="n">
        <v>9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100</v>
      </c>
      <c r="B56" s="16" t="s">
        <v>210</v>
      </c>
      <c r="C56" s="41" t="n">
        <v>44008</v>
      </c>
      <c r="D56" s="42" t="n">
        <v>44400</v>
      </c>
      <c r="E56" s="17" t="n">
        <v>3153.43</v>
      </c>
      <c r="F56" s="17" t="n">
        <v>3614.12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100</v>
      </c>
      <c r="B57" s="16" t="s">
        <v>210</v>
      </c>
      <c r="C57" s="41" t="n">
        <v>44071</v>
      </c>
      <c r="D57" s="42" t="n">
        <v>44400</v>
      </c>
      <c r="E57" s="17" t="n">
        <v>3905.68</v>
      </c>
      <c r="F57" s="17" t="n">
        <v>3614.12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101</v>
      </c>
      <c r="B58" s="16" t="s">
        <v>211</v>
      </c>
      <c r="C58" s="41" t="n">
        <v>44022</v>
      </c>
      <c r="D58" s="42" t="n">
        <v>44519</v>
      </c>
      <c r="E58" s="17" t="n">
        <v>23.1342</v>
      </c>
      <c r="F58" s="17" t="n">
        <v>30.0197</v>
      </c>
      <c r="G58" s="17" t="n">
        <v>95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101</v>
      </c>
      <c r="B59" s="16" t="s">
        <v>211</v>
      </c>
      <c r="C59" s="41" t="n">
        <v>44022</v>
      </c>
      <c r="D59" s="42" t="n">
        <v>44519</v>
      </c>
      <c r="E59" s="17" t="n">
        <v>23.1342</v>
      </c>
      <c r="F59" s="17" t="n">
        <v>30.0157</v>
      </c>
      <c r="G59" s="17" t="n">
        <v>5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101</v>
      </c>
      <c r="B60" s="16" t="s">
        <v>211</v>
      </c>
      <c r="C60" s="41" t="n">
        <v>44071</v>
      </c>
      <c r="D60" s="42" t="n">
        <v>44519</v>
      </c>
      <c r="E60" s="17" t="n">
        <v>26.5544</v>
      </c>
      <c r="F60" s="17" t="n">
        <v>30.0157</v>
      </c>
      <c r="G60" s="17" t="n">
        <v>2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101</v>
      </c>
      <c r="B61" s="16" t="s">
        <v>211</v>
      </c>
      <c r="C61" s="41" t="n">
        <v>44071</v>
      </c>
      <c r="D61" s="42" t="n">
        <v>44519</v>
      </c>
      <c r="E61" s="17" t="n">
        <v>26.5544</v>
      </c>
      <c r="F61" s="17" t="n">
        <v>30.0097</v>
      </c>
      <c r="G61" s="17" t="n">
        <v>98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144</v>
      </c>
      <c r="B62" s="16" t="s">
        <v>169</v>
      </c>
      <c r="C62" s="41" t="n">
        <v>44022</v>
      </c>
      <c r="D62" s="42" t="n">
        <v>45006</v>
      </c>
      <c r="E62" s="17" t="n">
        <v>71.256</v>
      </c>
      <c r="F62" s="17" t="n">
        <v>76.13</v>
      </c>
      <c r="G62" s="17" t="n">
        <v>2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102</v>
      </c>
      <c r="B63" s="16" t="s">
        <v>212</v>
      </c>
      <c r="C63" s="41" t="n">
        <v>44022</v>
      </c>
      <c r="D63" s="42" t="n">
        <v>44117</v>
      </c>
      <c r="E63" s="17" t="n">
        <v>7.2561</v>
      </c>
      <c r="F63" s="17" t="n">
        <v>8.1958</v>
      </c>
      <c r="G63" s="17" t="n">
        <v>97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102</v>
      </c>
      <c r="B64" s="16" t="s">
        <v>212</v>
      </c>
      <c r="C64" s="41" t="n">
        <v>44033</v>
      </c>
      <c r="D64" s="42" t="n">
        <v>44117</v>
      </c>
      <c r="E64" s="17" t="n">
        <v>7.4661</v>
      </c>
      <c r="F64" s="17" t="n">
        <v>8.1958</v>
      </c>
      <c r="G64" s="17" t="n">
        <v>96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102</v>
      </c>
      <c r="B65" s="16" t="s">
        <v>212</v>
      </c>
      <c r="C65" s="41" t="n">
        <v>44055</v>
      </c>
      <c r="D65" s="42" t="n">
        <v>44117</v>
      </c>
      <c r="E65" s="17" t="n">
        <v>7.7387</v>
      </c>
      <c r="F65" s="17" t="n">
        <v>8.1958</v>
      </c>
      <c r="G65" s="17" t="n">
        <v>38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102</v>
      </c>
      <c r="B66" s="16" t="s">
        <v>212</v>
      </c>
      <c r="C66" s="41" t="n">
        <v>44110</v>
      </c>
      <c r="D66" s="42" t="n">
        <v>44117</v>
      </c>
      <c r="E66" s="17" t="n">
        <v>8.2195</v>
      </c>
      <c r="F66" s="17" t="n">
        <v>8.1958</v>
      </c>
      <c r="G66" s="17" t="n">
        <v>267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103</v>
      </c>
      <c r="B67" s="16" t="s">
        <v>213</v>
      </c>
      <c r="C67" s="41" t="n">
        <v>44027</v>
      </c>
      <c r="D67" s="42" t="n">
        <v>44071</v>
      </c>
      <c r="E67" s="17" t="n">
        <v>992.385</v>
      </c>
      <c r="F67" s="17" t="n">
        <v>998.48</v>
      </c>
      <c r="G67" s="17" t="n">
        <v>2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103</v>
      </c>
      <c r="B68" s="16" t="s">
        <v>213</v>
      </c>
      <c r="C68" s="41" t="n">
        <v>44055</v>
      </c>
      <c r="D68" s="42" t="n">
        <v>44071</v>
      </c>
      <c r="E68" s="17" t="n">
        <v>1004.64</v>
      </c>
      <c r="F68" s="17" t="n">
        <v>998.48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104</v>
      </c>
      <c r="B69" s="16" t="s">
        <v>214</v>
      </c>
      <c r="C69" s="41" t="n">
        <v>44312</v>
      </c>
      <c r="D69" s="42" t="n">
        <v>44519</v>
      </c>
      <c r="E69" s="17" t="n">
        <v>76.7</v>
      </c>
      <c r="F69" s="17" t="n">
        <v>78.474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104</v>
      </c>
      <c r="B70" s="16" t="s">
        <v>214</v>
      </c>
      <c r="C70" s="41" t="n">
        <v>44312</v>
      </c>
      <c r="D70" s="42" t="n">
        <v>44519</v>
      </c>
      <c r="E70" s="17" t="n">
        <v>76.7</v>
      </c>
      <c r="F70" s="17" t="n">
        <v>78.474</v>
      </c>
      <c r="G70" s="17" t="n">
        <v>5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104</v>
      </c>
      <c r="B71" s="16" t="s">
        <v>214</v>
      </c>
      <c r="C71" s="41" t="n">
        <v>44312</v>
      </c>
      <c r="D71" s="42" t="n">
        <v>44519</v>
      </c>
      <c r="E71" s="17" t="n">
        <v>76.7</v>
      </c>
      <c r="F71" s="17" t="n">
        <v>78.474</v>
      </c>
      <c r="G71" s="17" t="n">
        <v>4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58</v>
      </c>
      <c r="B1" s="18" t="s">
        <v>9</v>
      </c>
      <c r="C1" s="18" t="s">
        <v>59</v>
      </c>
      <c r="D1" s="18" t="s">
        <v>60</v>
      </c>
      <c r="E1" s="18" t="s">
        <v>61</v>
      </c>
      <c r="F1" s="18" t="s">
        <v>62</v>
      </c>
      <c r="G1" s="18" t="s">
        <v>63</v>
      </c>
      <c r="H1" s="18" t="s">
        <v>64</v>
      </c>
    </row>
    <row collapsed="false" customFormat="false" customHeight="false" hidden="false" ht="12.1" outlineLevel="0" r="2">
      <c r="A2" s="13" t="n">
        <v>43914.703935185</v>
      </c>
      <c r="B2" s="6" t="n">
        <v>3000</v>
      </c>
      <c r="C2" s="16" t="s">
        <v>65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43934</v>
      </c>
      <c r="B3" s="6" t="n">
        <v>4000</v>
      </c>
      <c r="C3" s="16" t="s">
        <v>65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43934</v>
      </c>
      <c r="B4" s="6" t="n">
        <v>-4000</v>
      </c>
      <c r="C4" s="16" t="s">
        <v>66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43934</v>
      </c>
      <c r="B5" s="6" t="n">
        <v>4000</v>
      </c>
      <c r="C5" s="16" t="s">
        <v>65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43964.539259259</v>
      </c>
      <c r="B6" s="6" t="n">
        <v>5000</v>
      </c>
      <c r="C6" s="16" t="s">
        <v>65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43977</v>
      </c>
      <c r="B7" s="6" t="n">
        <v>-2000</v>
      </c>
      <c r="C7" s="16" t="s">
        <v>67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43978</v>
      </c>
      <c r="B8" s="6" t="n">
        <v>-63.82</v>
      </c>
      <c r="C8" s="16" t="s">
        <v>68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43979</v>
      </c>
      <c r="B9" s="6" t="n">
        <v>63.82</v>
      </c>
      <c r="C9" s="16" t="s">
        <v>69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43979</v>
      </c>
      <c r="B10" s="6" t="n">
        <v>2000</v>
      </c>
      <c r="C10" s="16" t="s">
        <v>70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43993.577430556</v>
      </c>
      <c r="B11" s="6" t="n">
        <v>5000</v>
      </c>
      <c r="C11" s="16" t="s">
        <v>65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44008.55755787</v>
      </c>
      <c r="B12" s="6" t="n">
        <v>5077</v>
      </c>
      <c r="C12" s="16" t="s">
        <v>65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44022</v>
      </c>
      <c r="B13" s="6" t="n">
        <v>-44.88</v>
      </c>
      <c r="C13" s="16" t="s">
        <v>71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44022.551724537</v>
      </c>
      <c r="B14" s="6" t="n">
        <v>5000</v>
      </c>
      <c r="C14" s="16" t="s">
        <v>65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44026</v>
      </c>
      <c r="B15" s="6" t="n">
        <v>44.88</v>
      </c>
      <c r="C15" s="16" t="s">
        <v>72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44027.460474537</v>
      </c>
      <c r="B16" s="6" t="n">
        <v>50</v>
      </c>
      <c r="C16" s="16" t="s">
        <v>65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44033.655729167</v>
      </c>
      <c r="B17" s="6" t="n">
        <v>2907</v>
      </c>
      <c r="C17" s="16" t="s">
        <v>65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44055.520833333</v>
      </c>
      <c r="B18" s="6" t="n">
        <v>5000</v>
      </c>
      <c r="C18" s="16" t="s">
        <v>65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44055.875810185</v>
      </c>
      <c r="B19" s="6" t="n">
        <v>1540</v>
      </c>
      <c r="C19" s="16" t="s">
        <v>65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44090.533634259</v>
      </c>
      <c r="B20" s="6" t="n">
        <v>42.05</v>
      </c>
      <c r="C20" s="16" t="s">
        <v>65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44104.528333333</v>
      </c>
      <c r="B21" s="6" t="n">
        <v>6000</v>
      </c>
      <c r="C21" s="16" t="s">
        <v>65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44109</v>
      </c>
      <c r="B22" s="6" t="n">
        <v>-935</v>
      </c>
      <c r="C22" s="16" t="s">
        <v>73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44109.471157407</v>
      </c>
      <c r="B23" s="6" t="n">
        <v>3000</v>
      </c>
      <c r="C23" s="16" t="s">
        <v>65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44110.774247685</v>
      </c>
      <c r="B24" s="6" t="n">
        <v>12964</v>
      </c>
      <c r="C24" s="16" t="s">
        <v>65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44117</v>
      </c>
      <c r="B25" s="6" t="n">
        <v>7000</v>
      </c>
      <c r="C25" s="16" t="s">
        <v>65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44125</v>
      </c>
      <c r="B26" s="6" t="n">
        <v>935</v>
      </c>
      <c r="C26" s="16" t="s">
        <v>74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44191.713055556</v>
      </c>
      <c r="B27" s="6" t="n">
        <v>50</v>
      </c>
      <c r="C27" s="16" t="s">
        <v>65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44308.907395833</v>
      </c>
      <c r="B28" s="6" t="n">
        <v>58650</v>
      </c>
      <c r="C28" s="16" t="s">
        <v>65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44309.609872685</v>
      </c>
      <c r="B29" s="6" t="n">
        <v>6450</v>
      </c>
      <c r="C29" s="16" t="s">
        <v>65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44328</v>
      </c>
      <c r="B30" s="6" t="n">
        <v>-935</v>
      </c>
      <c r="C30" s="16" t="s">
        <v>73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44344</v>
      </c>
      <c r="B31" s="6" t="n">
        <v>935</v>
      </c>
      <c r="C31" s="16" t="s">
        <v>74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44428.553842593</v>
      </c>
      <c r="B32" s="6" t="n">
        <v>1394.44</v>
      </c>
      <c r="C32" s="16" t="s">
        <v>65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44461.513564815</v>
      </c>
      <c r="B33" s="6" t="n">
        <v>73206.7</v>
      </c>
      <c r="C33" s="16" t="s">
        <v>65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44545.471840278</v>
      </c>
      <c r="B34" s="6" t="n">
        <v>20982.97488</v>
      </c>
      <c r="C34" s="16" t="s">
        <v>65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44545.478136574</v>
      </c>
      <c r="B35" s="6" t="n">
        <v>348.246852</v>
      </c>
      <c r="C35" s="16" t="s">
        <v>65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44557.482175926</v>
      </c>
      <c r="B36" s="6" t="n">
        <v>21000</v>
      </c>
      <c r="C36" s="16" t="s">
        <v>65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44564.794409722</v>
      </c>
      <c r="B37" s="6" t="n">
        <v>336</v>
      </c>
      <c r="C37" s="16" t="s">
        <v>65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44606.6765625</v>
      </c>
      <c r="B38" s="6" t="n">
        <v>6.29</v>
      </c>
      <c r="C38" s="16" t="s">
        <v>65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44606.676724537</v>
      </c>
      <c r="B39" s="6" t="n">
        <v>6.29</v>
      </c>
      <c r="C39" s="16" t="s">
        <v>65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44644.523483796</v>
      </c>
      <c r="B40" s="6" t="n">
        <v>98.34</v>
      </c>
      <c r="C40" s="16" t="s">
        <v>65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44649.509976852</v>
      </c>
      <c r="B41" s="6" t="n">
        <v>2000.2</v>
      </c>
      <c r="C41" s="16" t="s">
        <v>65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44858.728275463</v>
      </c>
      <c r="B42" s="6" t="n">
        <v>2939.846232</v>
      </c>
      <c r="C42" s="16" t="s">
        <v>65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45051</v>
      </c>
      <c r="B43" s="6" t="n">
        <v>7.98</v>
      </c>
      <c r="C43" s="16" t="s">
        <v>75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45057</v>
      </c>
      <c r="B44" s="6" t="n">
        <v>-1500</v>
      </c>
      <c r="C44" s="16" t="s">
        <v>76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45071</v>
      </c>
      <c r="B45" s="6" t="n">
        <v>1500</v>
      </c>
      <c r="C45" s="16" t="s">
        <v>77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45128</v>
      </c>
      <c r="B46" s="6" t="n">
        <v>602.07</v>
      </c>
      <c r="C46" s="16" t="s">
        <v>78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45142</v>
      </c>
      <c r="B47" s="6" t="n">
        <v>7.98</v>
      </c>
      <c r="C47" s="16" t="s">
        <v>75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45484</v>
      </c>
      <c r="B48" s="6" t="n">
        <v>-1998</v>
      </c>
      <c r="C48" s="16" t="s">
        <v>79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45856</v>
      </c>
      <c r="B49" s="6" t="n">
        <v>-2090.4</v>
      </c>
      <c r="C49" s="16" t="s">
        <v>80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2" t="n">
        <v>45997.958564815</v>
      </c>
      <c r="B50" s="5" t="n">
        <v>-434579.77</v>
      </c>
      <c r="C50" s="14" t="s">
        <v>81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/>
      <c r="B51" s="9" t="s">
        <f>=XIRR(B2:B50,A2:A50)</f>
      </c>
      <c r="C51" s="16" t="s">
        <v>82</v>
      </c>
      <c r="D51" s="16"/>
      <c r="E51" s="16"/>
      <c r="F51" s="7"/>
      <c r="G51" s="2" t="s">
        <v>83</v>
      </c>
      <c r="H51" s="6" t="s">
        <f>=SUM(I2:H50)/365</f>
      </c>
    </row>
    <row collapsed="false" customFormat="false" customHeight="false" hidden="false" ht="12.1" outlineLevel="0" r="52">
      <c r="A52" s="13"/>
      <c r="B52" s="5" t="s">
        <f>=-SUM(B2:B50)</f>
      </c>
      <c r="C52" s="16" t="s">
        <v>84</v>
      </c>
      <c r="D52" s="16"/>
      <c r="E52" s="16"/>
      <c r="F52" s="7"/>
      <c r="G52" s="14" t="s">
        <v>85</v>
      </c>
      <c r="H52" s="9" t="s">
        <f>=B52/H51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34</v>
      </c>
      <c r="O1" s="0"/>
      <c r="P1" s="0"/>
      <c r="Q1" s="4" t="s">
        <v>37</v>
      </c>
      <c r="R1" s="0"/>
      <c r="S1" s="0"/>
      <c r="T1" s="4" t="s">
        <v>40</v>
      </c>
      <c r="U1" s="0"/>
      <c r="V1" s="0"/>
      <c r="W1" s="4" t="s">
        <v>43</v>
      </c>
      <c r="X1" s="0"/>
      <c r="Y1" s="0"/>
      <c r="Z1" s="4" t="s">
        <v>46</v>
      </c>
      <c r="AA1" s="0"/>
    </row>
    <row collapsed="false" customFormat="false" customHeight="false" hidden="false" ht="12.1" outlineLevel="0" r="2">
      <c r="A2" s="11" t="n">
        <v>43914</v>
      </c>
      <c r="B2" s="6" t="n">
        <v>1813.22</v>
      </c>
      <c r="C2" s="0" t="s">
        <v>86</v>
      </c>
      <c r="D2" s="11" t="n">
        <v>43964</v>
      </c>
      <c r="E2" s="6" t="n">
        <v>3813.41</v>
      </c>
      <c r="F2" s="0" t="s">
        <v>86</v>
      </c>
      <c r="G2" s="11" t="n">
        <v>44461</v>
      </c>
      <c r="H2" s="6" t="n">
        <v>72802.599016</v>
      </c>
      <c r="I2" s="0" t="s">
        <v>86</v>
      </c>
      <c r="J2" s="11" t="n">
        <v>44110</v>
      </c>
      <c r="K2" s="6" t="n">
        <v>9090.19</v>
      </c>
      <c r="L2" s="0" t="s">
        <v>86</v>
      </c>
      <c r="M2" s="11" t="n">
        <v>44545</v>
      </c>
      <c r="N2" s="6" t="n">
        <v>20912.443872</v>
      </c>
      <c r="O2" s="0" t="s">
        <v>86</v>
      </c>
      <c r="P2" s="11" t="n">
        <v>44069</v>
      </c>
      <c r="Q2" s="6" t="n">
        <v>5.961008</v>
      </c>
      <c r="R2" s="0" t="s">
        <v>86</v>
      </c>
      <c r="S2" s="11" t="n">
        <v>44104</v>
      </c>
      <c r="T2" s="6" t="n">
        <v>1373.91</v>
      </c>
      <c r="U2" s="0" t="s">
        <v>86</v>
      </c>
      <c r="V2" s="11" t="n">
        <v>44347</v>
      </c>
      <c r="W2" s="6" t="n">
        <v>822.76</v>
      </c>
      <c r="X2" s="0" t="s">
        <v>86</v>
      </c>
      <c r="Y2" s="11" t="n">
        <v>45117</v>
      </c>
      <c r="Z2" s="6" t="n">
        <v>2.51</v>
      </c>
      <c r="AA2" s="0" t="s">
        <v>86</v>
      </c>
    </row>
    <row collapsed="false" customFormat="false" customHeight="false" hidden="false" ht="12.1" outlineLevel="0" r="3">
      <c r="A3" s="11" t="n">
        <v>43934</v>
      </c>
      <c r="B3" s="6" t="n">
        <v>1857.56</v>
      </c>
      <c r="C3" s="0" t="s">
        <v>86</v>
      </c>
      <c r="D3" s="11" t="n">
        <v>44055</v>
      </c>
      <c r="E3" s="6" t="n">
        <v>4476.39</v>
      </c>
      <c r="F3" s="0" t="s">
        <v>86</v>
      </c>
      <c r="G3" s="11" t="n">
        <v>44461</v>
      </c>
      <c r="H3" s="6" t="n">
        <v>380.67484</v>
      </c>
      <c r="I3" s="0" t="s">
        <v>86</v>
      </c>
      <c r="J3" s="11" t="n">
        <v>44557</v>
      </c>
      <c r="K3" s="6" t="n">
        <v>12330.88</v>
      </c>
      <c r="L3" s="0" t="s">
        <v>86</v>
      </c>
      <c r="M3" s="11" t="n">
        <v>44858</v>
      </c>
      <c r="N3" s="6" t="n">
        <v>2839.48512</v>
      </c>
      <c r="O3" s="0" t="s">
        <v>86</v>
      </c>
      <c r="P3" s="11" t="n">
        <v>44070</v>
      </c>
      <c r="Q3" s="6" t="n">
        <v>1129.291605</v>
      </c>
      <c r="R3" s="0" t="s">
        <v>86</v>
      </c>
      <c r="S3" s="11" t="n">
        <v>44109</v>
      </c>
      <c r="T3" s="6" t="n">
        <v>1405.2</v>
      </c>
      <c r="U3" s="0" t="s">
        <v>86</v>
      </c>
      <c r="V3" s="11" t="n">
        <v>44428</v>
      </c>
      <c r="W3" s="6" t="n">
        <v>1394.43</v>
      </c>
      <c r="X3" s="0" t="s">
        <v>86</v>
      </c>
      <c r="Y3" s="11" t="n">
        <v>45145</v>
      </c>
      <c r="Z3" s="6" t="n">
        <v>2.52</v>
      </c>
      <c r="AA3" s="0" t="s">
        <v>86</v>
      </c>
    </row>
    <row collapsed="false" customFormat="false" customHeight="false" hidden="false" ht="12.1" outlineLevel="0" r="4">
      <c r="A4" s="11" t="n">
        <v>44008</v>
      </c>
      <c r="B4" s="6" t="n">
        <v>1893.96</v>
      </c>
      <c r="C4" s="0" t="s">
        <v>86</v>
      </c>
      <c r="D4" s="11" t="n">
        <v>44209</v>
      </c>
      <c r="E4" s="6" t="n">
        <v>5192.53</v>
      </c>
      <c r="F4" s="0" t="s">
        <v>86</v>
      </c>
      <c r="G4" s="11" t="n">
        <v>44545</v>
      </c>
      <c r="H4" s="6" t="n">
        <v>402.614504</v>
      </c>
      <c r="I4" s="0" t="s">
        <v>86</v>
      </c>
      <c r="J4" s="11" t="n">
        <v>45997</v>
      </c>
      <c r="K4" s="8" t="s">
        <f>=-Портфель!J6</f>
      </c>
      <c r="L4" s="0" t="s">
        <v>87</v>
      </c>
      <c r="M4" s="11" t="n">
        <v>45997</v>
      </c>
      <c r="N4" s="8" t="s">
        <f>=-Портфель!J7</f>
      </c>
      <c r="O4" s="0" t="s">
        <v>87</v>
      </c>
      <c r="P4" s="11" t="n">
        <v>44110</v>
      </c>
      <c r="Q4" s="6" t="n">
        <v>1627.408323</v>
      </c>
      <c r="R4" s="0" t="s">
        <v>86</v>
      </c>
      <c r="S4" s="11" t="n">
        <v>44117</v>
      </c>
      <c r="T4" s="6" t="n">
        <v>2902.68</v>
      </c>
      <c r="U4" s="0" t="s">
        <v>86</v>
      </c>
      <c r="V4" s="11" t="n">
        <v>44606</v>
      </c>
      <c r="W4" s="6" t="n">
        <v>60.94</v>
      </c>
      <c r="X4" s="0" t="s">
        <v>86</v>
      </c>
      <c r="Y4" s="11" t="n">
        <v>45997</v>
      </c>
      <c r="Z4" s="8" t="s">
        <f>=-Портфель!J11</f>
      </c>
      <c r="AA4" s="0" t="s">
        <v>87</v>
      </c>
    </row>
    <row collapsed="false" customFormat="false" customHeight="false" hidden="false" ht="12.1" outlineLevel="0" r="5">
      <c r="A5" s="11" t="n">
        <v>44033</v>
      </c>
      <c r="B5" s="6" t="n">
        <v>2007.81</v>
      </c>
      <c r="C5" s="0" t="s">
        <v>86</v>
      </c>
      <c r="D5" s="11" t="n">
        <v>44307</v>
      </c>
      <c r="E5" s="6" t="n">
        <v>5864.54</v>
      </c>
      <c r="F5" s="0" t="s">
        <v>86</v>
      </c>
      <c r="G5" s="11" t="n">
        <v>45997</v>
      </c>
      <c r="H5" s="8" t="s">
        <f>=-Портфель!J5</f>
      </c>
      <c r="I5" s="0" t="s">
        <v>87</v>
      </c>
      <c r="J5" s="0"/>
      <c r="K5" s="10" t="s">
        <f>=XIRR(K2:K4,J2:J4)</f>
      </c>
      <c r="L5" s="0"/>
      <c r="M5" s="0"/>
      <c r="N5" s="10" t="s">
        <f>=XIRR(N2:N4,M2:M4)</f>
      </c>
      <c r="O5" s="0"/>
      <c r="P5" s="11" t="n">
        <v>44117</v>
      </c>
      <c r="Q5" s="6" t="n">
        <v>277.28604</v>
      </c>
      <c r="R5" s="0" t="s">
        <v>86</v>
      </c>
      <c r="S5" s="11" t="n">
        <v>45997</v>
      </c>
      <c r="T5" s="8" t="s">
        <f>=-Портфель!J9</f>
      </c>
      <c r="U5" s="0" t="s">
        <v>87</v>
      </c>
      <c r="V5" s="11" t="n">
        <v>44606</v>
      </c>
      <c r="W5" s="6" t="n">
        <v>6.22</v>
      </c>
      <c r="X5" s="0" t="s">
        <v>86</v>
      </c>
      <c r="Y5" s="0"/>
      <c r="Z5" s="10" t="s">
        <f>=XIRR(Z2:Z4,Y2:Y4)</f>
      </c>
      <c r="AA5" s="0"/>
    </row>
    <row collapsed="false" customFormat="false" customHeight="false" hidden="false" ht="12.1" outlineLevel="0" r="6">
      <c r="A6" s="11" t="n">
        <v>44104</v>
      </c>
      <c r="B6" s="6" t="n">
        <v>2201.89</v>
      </c>
      <c r="C6" s="0" t="s">
        <v>86</v>
      </c>
      <c r="D6" s="11" t="n">
        <v>44307</v>
      </c>
      <c r="E6" s="6" t="n">
        <v>5864.54</v>
      </c>
      <c r="F6" s="0" t="s">
        <v>86</v>
      </c>
      <c r="G6" s="0"/>
      <c r="H6" s="10" t="s">
        <f>=XIRR(H2:H5,G2:G5)</f>
      </c>
      <c r="I6" s="0"/>
      <c r="J6" s="0"/>
      <c r="K6" s="8" t="s">
        <f>=-SUM(K2:K4)</f>
      </c>
      <c r="L6" s="0" t="s">
        <v>88</v>
      </c>
      <c r="M6" s="0"/>
      <c r="N6" s="8" t="s">
        <f>=-SUM(N2:N4)</f>
      </c>
      <c r="O6" s="0" t="s">
        <v>88</v>
      </c>
      <c r="P6" s="11" t="n">
        <v>44117</v>
      </c>
      <c r="Q6" s="6" t="n">
        <v>3780.333012</v>
      </c>
      <c r="R6" s="0" t="s">
        <v>86</v>
      </c>
      <c r="S6" s="0"/>
      <c r="T6" s="10" t="s">
        <f>=XIRR(T2:T5,S2:S5)</f>
      </c>
      <c r="U6" s="0"/>
      <c r="V6" s="11" t="n">
        <v>44606</v>
      </c>
      <c r="W6" s="6" t="n">
        <v>6.22</v>
      </c>
      <c r="X6" s="0" t="s">
        <v>86</v>
      </c>
      <c r="Y6" s="0"/>
      <c r="Z6" s="8" t="s">
        <f>=-SUM(Z2:Z4)</f>
      </c>
      <c r="AA6" s="0" t="s">
        <v>88</v>
      </c>
    </row>
    <row collapsed="false" customFormat="false" customHeight="false" hidden="false" ht="12.1" outlineLevel="0" r="7">
      <c r="A7" s="11" t="n">
        <v>44109</v>
      </c>
      <c r="B7" s="6" t="n">
        <v>-935</v>
      </c>
      <c r="C7" s="0" t="s">
        <v>73</v>
      </c>
      <c r="D7" s="11" t="n">
        <v>44307</v>
      </c>
      <c r="E7" s="6" t="n">
        <v>5864.54</v>
      </c>
      <c r="F7" s="0" t="s">
        <v>86</v>
      </c>
      <c r="G7" s="0"/>
      <c r="H7" s="8" t="s">
        <f>=-SUM(H2:H5)</f>
      </c>
      <c r="I7" s="0" t="s">
        <v>88</v>
      </c>
      <c r="J7" s="0"/>
      <c r="K7" s="0"/>
      <c r="L7" s="0"/>
      <c r="M7" s="0"/>
      <c r="N7" s="0"/>
      <c r="O7" s="0"/>
      <c r="P7" s="11" t="n">
        <v>44126</v>
      </c>
      <c r="Q7" s="6" t="n">
        <v>798.053592</v>
      </c>
      <c r="R7" s="0" t="s">
        <v>86</v>
      </c>
      <c r="S7" s="0"/>
      <c r="T7" s="8" t="s">
        <f>=-SUM(T2:T5)</f>
      </c>
      <c r="U7" s="0" t="s">
        <v>88</v>
      </c>
      <c r="V7" s="11" t="n">
        <v>44650</v>
      </c>
      <c r="W7" s="6" t="n">
        <v>654.44</v>
      </c>
      <c r="X7" s="0" t="s">
        <v>86</v>
      </c>
    </row>
    <row collapsed="false" customFormat="false" customHeight="false" hidden="false" ht="12.1" outlineLevel="0" r="8">
      <c r="A8" s="11" t="n">
        <v>44328</v>
      </c>
      <c r="B8" s="6" t="n">
        <v>-935</v>
      </c>
      <c r="C8" s="0" t="s">
        <v>73</v>
      </c>
      <c r="D8" s="11" t="n">
        <v>44307</v>
      </c>
      <c r="E8" s="6" t="n">
        <v>41051.79</v>
      </c>
      <c r="F8" s="0" t="s">
        <v>86</v>
      </c>
      <c r="G8" s="0"/>
      <c r="H8" s="0"/>
      <c r="I8" s="0"/>
      <c r="J8" s="0"/>
      <c r="K8" s="0"/>
      <c r="L8" s="0"/>
      <c r="M8" s="0"/>
      <c r="N8" s="0"/>
      <c r="O8" s="0"/>
      <c r="P8" s="11" t="n">
        <v>44221</v>
      </c>
      <c r="Q8" s="6" t="n">
        <v>4593.309855</v>
      </c>
      <c r="R8" s="0" t="s">
        <v>86</v>
      </c>
      <c r="S8" s="0"/>
      <c r="T8" s="0"/>
      <c r="U8" s="0"/>
      <c r="V8" s="11" t="n">
        <v>44840</v>
      </c>
      <c r="W8" s="6" t="n">
        <v>3.65</v>
      </c>
      <c r="X8" s="0" t="s">
        <v>86</v>
      </c>
    </row>
    <row collapsed="false" customFormat="false" customHeight="false" hidden="false" ht="12.1" outlineLevel="0" r="9">
      <c r="A9" s="11" t="n">
        <v>44649</v>
      </c>
      <c r="B9" s="6" t="n">
        <v>1441.71</v>
      </c>
      <c r="C9" s="0" t="s">
        <v>86</v>
      </c>
      <c r="D9" s="11" t="n">
        <v>44309</v>
      </c>
      <c r="E9" s="6" t="n">
        <v>5712.09</v>
      </c>
      <c r="F9" s="0" t="s">
        <v>86</v>
      </c>
      <c r="G9" s="0"/>
      <c r="H9" s="0"/>
      <c r="I9" s="0"/>
      <c r="J9" s="0"/>
      <c r="K9" s="0"/>
      <c r="L9" s="0"/>
      <c r="M9" s="0"/>
      <c r="N9" s="0"/>
      <c r="O9" s="0"/>
      <c r="P9" s="11" t="n">
        <v>44400</v>
      </c>
      <c r="Q9" s="6" t="n">
        <v>1194.587845</v>
      </c>
      <c r="R9" s="0" t="s">
        <v>86</v>
      </c>
      <c r="S9" s="0"/>
      <c r="T9" s="0"/>
      <c r="U9" s="0"/>
      <c r="V9" s="11" t="n">
        <v>45006</v>
      </c>
      <c r="W9" s="6" t="n">
        <v>151.87</v>
      </c>
      <c r="X9" s="0" t="s">
        <v>86</v>
      </c>
    </row>
    <row collapsed="false" customFormat="false" customHeight="false" hidden="false" ht="12.1" outlineLevel="0" r="10">
      <c r="A10" s="11" t="n">
        <v>45057</v>
      </c>
      <c r="B10" s="6" t="n">
        <v>-1500</v>
      </c>
      <c r="C10" s="0" t="s">
        <v>76</v>
      </c>
      <c r="D10" s="11" t="n">
        <v>44400</v>
      </c>
      <c r="E10" s="6" t="n">
        <v>5977.88</v>
      </c>
      <c r="F10" s="0" t="s">
        <v>86</v>
      </c>
      <c r="G10" s="0"/>
      <c r="H10" s="0"/>
      <c r="I10" s="0"/>
      <c r="J10" s="0"/>
      <c r="K10" s="0"/>
      <c r="L10" s="0"/>
      <c r="M10" s="0"/>
      <c r="N10" s="0"/>
      <c r="O10" s="0"/>
      <c r="P10" s="11" t="n">
        <v>45997</v>
      </c>
      <c r="Q10" s="8" t="s">
        <f>=-Портфель!J8</f>
      </c>
      <c r="R10" s="0" t="s">
        <v>87</v>
      </c>
      <c r="S10" s="0"/>
      <c r="T10" s="0"/>
      <c r="U10" s="0"/>
      <c r="V10" s="11" t="n">
        <v>45071</v>
      </c>
      <c r="W10" s="6" t="n">
        <v>1303.69</v>
      </c>
      <c r="X10" s="0" t="s">
        <v>86</v>
      </c>
    </row>
    <row collapsed="false" customFormat="false" customHeight="false" hidden="false" ht="12.1" outlineLevel="0" r="11">
      <c r="A11" s="11" t="n">
        <v>45484</v>
      </c>
      <c r="B11" s="6" t="n">
        <v>-1998</v>
      </c>
      <c r="C11" s="0" t="s">
        <v>79</v>
      </c>
      <c r="D11" s="11" t="n">
        <v>44519</v>
      </c>
      <c r="E11" s="6" t="n">
        <v>11214.82</v>
      </c>
      <c r="F11" s="0" t="s">
        <v>86</v>
      </c>
      <c r="G11" s="0"/>
      <c r="H11" s="0"/>
      <c r="I11" s="0"/>
      <c r="J11" s="0"/>
      <c r="K11" s="0"/>
      <c r="L11" s="0"/>
      <c r="M11" s="0"/>
      <c r="N11" s="0"/>
      <c r="O11" s="0"/>
      <c r="P11" s="0"/>
      <c r="Q11" s="10" t="s">
        <f>=XIRR(Q2:Q10,P2:P10)</f>
      </c>
      <c r="R11" s="0"/>
      <c r="S11" s="0"/>
      <c r="T11" s="0"/>
      <c r="U11" s="0"/>
      <c r="V11" s="11" t="n">
        <v>45128</v>
      </c>
      <c r="W11" s="6" t="n">
        <v>522.9</v>
      </c>
      <c r="X11" s="0" t="s">
        <v>86</v>
      </c>
    </row>
    <row collapsed="false" customFormat="false" customHeight="false" hidden="false" ht="12.1" outlineLevel="0" r="12">
      <c r="A12" s="11" t="n">
        <v>45856</v>
      </c>
      <c r="B12" s="6" t="n">
        <v>-2090.4</v>
      </c>
      <c r="C12" s="0" t="s">
        <v>80</v>
      </c>
      <c r="D12" s="11" t="n">
        <v>44519</v>
      </c>
      <c r="E12" s="6" t="n">
        <v>828.76</v>
      </c>
      <c r="F12" s="0" t="s">
        <v>86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8" t="s">
        <f>=-SUM(Q2:Q10)</f>
      </c>
      <c r="R12" s="0" t="s">
        <v>88</v>
      </c>
      <c r="S12" s="0"/>
      <c r="T12" s="0"/>
      <c r="U12" s="0"/>
      <c r="V12" s="11" t="n">
        <v>45145</v>
      </c>
      <c r="W12" s="6" t="n">
        <v>6.23</v>
      </c>
      <c r="X12" s="0" t="s">
        <v>86</v>
      </c>
    </row>
    <row collapsed="false" customFormat="false" customHeight="false" hidden="false" ht="12.1" outlineLevel="0" r="13">
      <c r="A13" s="11" t="n">
        <v>45997</v>
      </c>
      <c r="B13" s="8" t="s">
        <f>=-Портфель!J2</f>
      </c>
      <c r="C13" s="0" t="s">
        <v>87</v>
      </c>
      <c r="D13" s="11" t="n">
        <v>44557</v>
      </c>
      <c r="E13" s="6" t="n">
        <v>8498.24</v>
      </c>
      <c r="F13" s="0" t="s">
        <v>86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11" t="n">
        <v>45997</v>
      </c>
      <c r="W13" s="8" t="s">
        <f>=-Портфель!J10</f>
      </c>
      <c r="X13" s="0" t="s">
        <v>87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11" t="n">
        <v>44557</v>
      </c>
      <c r="E14" s="6" t="n">
        <v>63.42</v>
      </c>
      <c r="F14" s="0" t="s">
        <v>86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10" t="s">
        <f>=XIRR(W2:W13,V2:V13)</f>
      </c>
      <c r="X14" s="0"/>
    </row>
    <row collapsed="false" customFormat="false" customHeight="false" hidden="false" ht="12.1" outlineLevel="0" r="15">
      <c r="A15" s="0"/>
      <c r="B15" s="8" t="s">
        <f>=-SUM(B2:B13)</f>
      </c>
      <c r="C15" s="0" t="s">
        <v>88</v>
      </c>
      <c r="D15" s="11" t="n">
        <v>44557</v>
      </c>
      <c r="E15" s="6" t="n">
        <v>63.41</v>
      </c>
      <c r="F15" s="0" t="s">
        <v>86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8" t="s">
        <f>=-SUM(W2:W13)</f>
      </c>
      <c r="X15" s="0" t="s">
        <v>88</v>
      </c>
    </row>
    <row collapsed="false" customFormat="false" customHeight="false" hidden="false" ht="12.1" outlineLevel="0" r="16">
      <c r="A16" s="0"/>
      <c r="B16" s="0"/>
      <c r="C16" s="0"/>
      <c r="D16" s="11" t="n">
        <v>45997</v>
      </c>
      <c r="E16" s="8" t="s">
        <f>=-Портфель!J4</f>
      </c>
      <c r="F16" s="0" t="s">
        <v>87</v>
      </c>
    </row>
    <row collapsed="false" customFormat="false" customHeight="false" hidden="false" ht="12.1" outlineLevel="0" r="17">
      <c r="A17" s="0"/>
      <c r="B17" s="0"/>
      <c r="C17" s="0"/>
      <c r="D17" s="0"/>
      <c r="E17" s="10" t="s">
        <f>=XIRR(E2:E16,D2:D16)</f>
      </c>
      <c r="F17" s="0"/>
    </row>
    <row collapsed="false" customFormat="false" customHeight="false" hidden="false" ht="12.1" outlineLevel="0" r="18">
      <c r="A18" s="0"/>
      <c r="B18" s="0"/>
      <c r="C18" s="0"/>
      <c r="D18" s="0"/>
      <c r="E18" s="8" t="s">
        <f>=-SUM(E2:E16)</f>
      </c>
      <c r="F18" s="0" t="s">
        <v>88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89</v>
      </c>
      <c r="C1" s="0"/>
      <c r="D1" s="0"/>
      <c r="E1" s="4" t="s">
        <v>90</v>
      </c>
      <c r="F1" s="0"/>
      <c r="G1" s="0"/>
      <c r="H1" s="4" t="s">
        <v>91</v>
      </c>
      <c r="I1" s="0"/>
      <c r="J1" s="0"/>
      <c r="K1" s="4" t="s">
        <v>92</v>
      </c>
      <c r="L1" s="0"/>
      <c r="M1" s="0"/>
      <c r="N1" s="4" t="s">
        <v>93</v>
      </c>
      <c r="O1" s="0"/>
      <c r="P1" s="0"/>
      <c r="Q1" s="4" t="s">
        <v>94</v>
      </c>
      <c r="R1" s="0"/>
      <c r="S1" s="0"/>
      <c r="T1" s="4" t="s">
        <v>95</v>
      </c>
      <c r="U1" s="0"/>
      <c r="V1" s="0"/>
      <c r="W1" s="4" t="s">
        <v>96</v>
      </c>
      <c r="X1" s="0"/>
      <c r="Y1" s="0"/>
      <c r="Z1" s="4" t="s">
        <v>97</v>
      </c>
      <c r="AA1" s="0"/>
      <c r="AB1" s="0"/>
      <c r="AC1" s="4" t="s">
        <v>98</v>
      </c>
      <c r="AD1" s="0"/>
      <c r="AE1" s="0"/>
      <c r="AF1" s="4" t="s">
        <v>99</v>
      </c>
      <c r="AG1" s="0"/>
      <c r="AH1" s="0"/>
      <c r="AI1" s="4" t="s">
        <v>100</v>
      </c>
      <c r="AJ1" s="0"/>
      <c r="AK1" s="0"/>
      <c r="AL1" s="4" t="s">
        <v>101</v>
      </c>
      <c r="AM1" s="0"/>
      <c r="AN1" s="0"/>
      <c r="AO1" s="4" t="s">
        <v>102</v>
      </c>
      <c r="AP1" s="0"/>
      <c r="AQ1" s="0"/>
      <c r="AR1" s="4" t="s">
        <v>103</v>
      </c>
      <c r="AS1" s="0"/>
      <c r="AT1" s="0"/>
      <c r="AU1" s="4" t="s">
        <v>104</v>
      </c>
      <c r="AV1" s="0"/>
    </row>
    <row collapsed="false" customFormat="false" customHeight="false" hidden="false" ht="12.1" outlineLevel="0" r="2">
      <c r="A2" s="11" t="n">
        <v>43914</v>
      </c>
      <c r="B2" s="6" t="n">
        <v>681.04</v>
      </c>
      <c r="C2" s="0" t="s">
        <v>86</v>
      </c>
      <c r="D2" s="11" t="n">
        <v>43915</v>
      </c>
      <c r="E2" s="6" t="n">
        <v>348.59</v>
      </c>
      <c r="F2" s="0" t="s">
        <v>86</v>
      </c>
      <c r="G2" s="11" t="n">
        <v>43923</v>
      </c>
      <c r="H2" s="6" t="n">
        <v>82.73</v>
      </c>
      <c r="I2" s="0" t="s">
        <v>86</v>
      </c>
      <c r="J2" s="11" t="n">
        <v>43934</v>
      </c>
      <c r="K2" s="6" t="n">
        <v>2059.23</v>
      </c>
      <c r="L2" s="0" t="s">
        <v>86</v>
      </c>
      <c r="M2" s="11" t="n">
        <v>43949</v>
      </c>
      <c r="N2" s="6" t="n">
        <v>131.18</v>
      </c>
      <c r="O2" s="0" t="s">
        <v>86</v>
      </c>
      <c r="P2" s="11" t="n">
        <v>43964</v>
      </c>
      <c r="Q2" s="6" t="n">
        <v>861.38</v>
      </c>
      <c r="R2" s="0" t="s">
        <v>86</v>
      </c>
      <c r="S2" s="11" t="n">
        <v>43979</v>
      </c>
      <c r="T2" s="6" t="n">
        <v>2027.82</v>
      </c>
      <c r="U2" s="0" t="s">
        <v>86</v>
      </c>
      <c r="V2" s="11" t="n">
        <v>43993</v>
      </c>
      <c r="W2" s="6" t="n">
        <v>2039.94</v>
      </c>
      <c r="X2" s="0" t="s">
        <v>86</v>
      </c>
      <c r="Y2" s="11" t="n">
        <v>43993</v>
      </c>
      <c r="Z2" s="6" t="n">
        <v>1978.49</v>
      </c>
      <c r="AA2" s="0" t="s">
        <v>86</v>
      </c>
      <c r="AB2" s="11" t="n">
        <v>43993</v>
      </c>
      <c r="AC2" s="6" t="n">
        <v>862.38</v>
      </c>
      <c r="AD2" s="0" t="s">
        <v>86</v>
      </c>
      <c r="AE2" s="11" t="n">
        <v>43993</v>
      </c>
      <c r="AF2" s="6" t="n">
        <v>117.48</v>
      </c>
      <c r="AG2" s="0" t="s">
        <v>86</v>
      </c>
      <c r="AH2" s="11" t="n">
        <v>44008</v>
      </c>
      <c r="AI2" s="6" t="n">
        <v>3153.43</v>
      </c>
      <c r="AJ2" s="0" t="s">
        <v>86</v>
      </c>
      <c r="AK2" s="11" t="n">
        <v>44022</v>
      </c>
      <c r="AL2" s="6" t="n">
        <v>2313.42</v>
      </c>
      <c r="AM2" s="0" t="s">
        <v>86</v>
      </c>
      <c r="AN2" s="11" t="n">
        <v>44022</v>
      </c>
      <c r="AO2" s="6" t="n">
        <v>703.8384</v>
      </c>
      <c r="AP2" s="0" t="s">
        <v>86</v>
      </c>
      <c r="AQ2" s="11" t="n">
        <v>44027</v>
      </c>
      <c r="AR2" s="6" t="n">
        <v>1984.77</v>
      </c>
      <c r="AS2" s="0" t="s">
        <v>86</v>
      </c>
      <c r="AT2" s="11" t="n">
        <v>44312</v>
      </c>
      <c r="AU2" s="6" t="n">
        <v>76.7</v>
      </c>
      <c r="AV2" s="0" t="s">
        <v>86</v>
      </c>
    </row>
    <row collapsed="false" customFormat="false" customHeight="false" hidden="false" ht="12.1" outlineLevel="0" r="3">
      <c r="A3" s="11" t="n">
        <v>44070</v>
      </c>
      <c r="B3" s="6" t="n">
        <v>-825.72</v>
      </c>
      <c r="C3" s="0" t="s">
        <v>105</v>
      </c>
      <c r="D3" s="11" t="n">
        <v>44070</v>
      </c>
      <c r="E3" s="6" t="n">
        <v>-359.77</v>
      </c>
      <c r="F3" s="0" t="s">
        <v>105</v>
      </c>
      <c r="G3" s="11" t="n">
        <v>43964</v>
      </c>
      <c r="H3" s="6" t="n">
        <v>266.93</v>
      </c>
      <c r="I3" s="0" t="s">
        <v>86</v>
      </c>
      <c r="J3" s="11" t="n">
        <v>43978</v>
      </c>
      <c r="K3" s="6" t="n">
        <v>-63.82</v>
      </c>
      <c r="L3" s="0" t="s">
        <v>68</v>
      </c>
      <c r="M3" s="11" t="n">
        <v>43950</v>
      </c>
      <c r="N3" s="6" t="n">
        <v>25.99</v>
      </c>
      <c r="O3" s="0" t="s">
        <v>86</v>
      </c>
      <c r="P3" s="11" t="n">
        <v>44104</v>
      </c>
      <c r="Q3" s="6" t="n">
        <v>1005.41</v>
      </c>
      <c r="R3" s="0" t="s">
        <v>86</v>
      </c>
      <c r="S3" s="11" t="n">
        <v>44022</v>
      </c>
      <c r="T3" s="6" t="n">
        <v>1018.4</v>
      </c>
      <c r="U3" s="0" t="s">
        <v>86</v>
      </c>
      <c r="V3" s="11" t="n">
        <v>44022</v>
      </c>
      <c r="W3" s="6" t="n">
        <v>-44.88</v>
      </c>
      <c r="X3" s="0" t="s">
        <v>71</v>
      </c>
      <c r="Y3" s="11" t="n">
        <v>44027</v>
      </c>
      <c r="Z3" s="6" t="n">
        <v>-1963.32</v>
      </c>
      <c r="AA3" s="0" t="s">
        <v>105</v>
      </c>
      <c r="AB3" s="11" t="n">
        <v>44055</v>
      </c>
      <c r="AC3" s="6" t="n">
        <v>920.85</v>
      </c>
      <c r="AD3" s="0" t="s">
        <v>86</v>
      </c>
      <c r="AE3" s="11" t="n">
        <v>44026</v>
      </c>
      <c r="AF3" s="6" t="n">
        <v>65.71</v>
      </c>
      <c r="AG3" s="0" t="s">
        <v>86</v>
      </c>
      <c r="AH3" s="11" t="n">
        <v>44071</v>
      </c>
      <c r="AI3" s="6" t="n">
        <v>3905.68</v>
      </c>
      <c r="AJ3" s="0" t="s">
        <v>86</v>
      </c>
      <c r="AK3" s="11" t="n">
        <v>44071</v>
      </c>
      <c r="AL3" s="6" t="n">
        <v>2655.44</v>
      </c>
      <c r="AM3" s="0" t="s">
        <v>86</v>
      </c>
      <c r="AN3" s="11" t="n">
        <v>44033</v>
      </c>
      <c r="AO3" s="6" t="n">
        <v>716.749488</v>
      </c>
      <c r="AP3" s="0" t="s">
        <v>86</v>
      </c>
      <c r="AQ3" s="11" t="n">
        <v>44055</v>
      </c>
      <c r="AR3" s="6" t="n">
        <v>1004.64</v>
      </c>
      <c r="AS3" s="0" t="s">
        <v>86</v>
      </c>
      <c r="AT3" s="11" t="n">
        <v>44312</v>
      </c>
      <c r="AU3" s="6" t="n">
        <v>383.5</v>
      </c>
      <c r="AV3" s="0" t="s">
        <v>86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44008</v>
      </c>
      <c r="H4" s="6" t="n">
        <v>28.65</v>
      </c>
      <c r="I4" s="0" t="s">
        <v>86</v>
      </c>
      <c r="J4" s="11" t="n">
        <v>43977</v>
      </c>
      <c r="K4" s="6" t="n">
        <v>-2000</v>
      </c>
      <c r="L4" s="0" t="s">
        <v>67</v>
      </c>
      <c r="M4" s="11" t="n">
        <v>43964</v>
      </c>
      <c r="N4" s="6" t="n">
        <v>52.44</v>
      </c>
      <c r="O4" s="0" t="s">
        <v>86</v>
      </c>
      <c r="P4" s="11" t="n">
        <v>44109</v>
      </c>
      <c r="Q4" s="6" t="n">
        <v>1010.42</v>
      </c>
      <c r="R4" s="0" t="s">
        <v>86</v>
      </c>
      <c r="S4" s="11" t="n">
        <v>44071</v>
      </c>
      <c r="T4" s="6" t="n">
        <v>-984.13</v>
      </c>
      <c r="U4" s="0" t="s">
        <v>105</v>
      </c>
      <c r="V4" s="11" t="n">
        <v>44071</v>
      </c>
      <c r="W4" s="6" t="n">
        <v>-2046.36</v>
      </c>
      <c r="X4" s="0" t="s">
        <v>105</v>
      </c>
      <c r="Y4" s="0"/>
      <c r="Z4" s="10" t="s">
        <f>=XIRR(Z2:Z3,Y2:Y3)</f>
      </c>
      <c r="AA4" s="0"/>
      <c r="AB4" s="11" t="n">
        <v>44104</v>
      </c>
      <c r="AC4" s="6" t="n">
        <v>983.24</v>
      </c>
      <c r="AD4" s="0" t="s">
        <v>86</v>
      </c>
      <c r="AE4" s="11" t="n">
        <v>44055</v>
      </c>
      <c r="AF4" s="6" t="n">
        <v>62.88</v>
      </c>
      <c r="AG4" s="0" t="s">
        <v>86</v>
      </c>
      <c r="AH4" s="11" t="n">
        <v>44400</v>
      </c>
      <c r="AI4" s="6" t="n">
        <v>-3614.12</v>
      </c>
      <c r="AJ4" s="0" t="s">
        <v>105</v>
      </c>
      <c r="AK4" s="11" t="n">
        <v>44519</v>
      </c>
      <c r="AL4" s="6" t="n">
        <v>-2851.87</v>
      </c>
      <c r="AM4" s="0" t="s">
        <v>105</v>
      </c>
      <c r="AN4" s="11" t="n">
        <v>44055</v>
      </c>
      <c r="AO4" s="6" t="n">
        <v>294.071844</v>
      </c>
      <c r="AP4" s="0" t="s">
        <v>86</v>
      </c>
      <c r="AQ4" s="11" t="n">
        <v>44071</v>
      </c>
      <c r="AR4" s="6" t="n">
        <v>-2995.44</v>
      </c>
      <c r="AS4" s="0" t="s">
        <v>105</v>
      </c>
      <c r="AT4" s="11" t="n">
        <v>44312</v>
      </c>
      <c r="AU4" s="6" t="n">
        <v>306.8</v>
      </c>
      <c r="AV4" s="0" t="s">
        <v>86</v>
      </c>
    </row>
    <row collapsed="false" customFormat="false" customHeight="false" hidden="false" ht="12.1" outlineLevel="0" r="5">
      <c r="A5" s="0"/>
      <c r="B5" s="8" t="s">
        <f>=-SUM(B2:B3)</f>
      </c>
      <c r="C5" s="0" t="s">
        <v>88</v>
      </c>
      <c r="D5" s="0"/>
      <c r="E5" s="8" t="s">
        <f>=-SUM(E2:E3)</f>
      </c>
      <c r="F5" s="0" t="s">
        <v>88</v>
      </c>
      <c r="G5" s="11" t="n">
        <v>44022</v>
      </c>
      <c r="H5" s="6" t="n">
        <v>449.75</v>
      </c>
      <c r="I5" s="0" t="s">
        <v>86</v>
      </c>
      <c r="J5" s="0"/>
      <c r="K5" s="10" t="s">
        <f>=XIRR(K2:K4,J2:J4)</f>
      </c>
      <c r="L5" s="0"/>
      <c r="M5" s="11" t="n">
        <v>43979</v>
      </c>
      <c r="N5" s="6" t="n">
        <v>41.82</v>
      </c>
      <c r="O5" s="0" t="s">
        <v>86</v>
      </c>
      <c r="P5" s="11" t="n">
        <v>44117</v>
      </c>
      <c r="Q5" s="6" t="n">
        <v>2016.03</v>
      </c>
      <c r="R5" s="0" t="s">
        <v>86</v>
      </c>
      <c r="S5" s="11" t="n">
        <v>44071</v>
      </c>
      <c r="T5" s="6" t="n">
        <v>-1960.68</v>
      </c>
      <c r="U5" s="0" t="s">
        <v>105</v>
      </c>
      <c r="V5" s="0"/>
      <c r="W5" s="10" t="s">
        <f>=XIRR(W2:W4,V2:V4)</f>
      </c>
      <c r="X5" s="0"/>
      <c r="Y5" s="0"/>
      <c r="Z5" s="8" t="s">
        <f>=-SUM(Z2:Z3)</f>
      </c>
      <c r="AA5" s="0" t="s">
        <v>88</v>
      </c>
      <c r="AB5" s="11" t="n">
        <v>44109</v>
      </c>
      <c r="AC5" s="6" t="n">
        <v>986.85</v>
      </c>
      <c r="AD5" s="0" t="s">
        <v>86</v>
      </c>
      <c r="AE5" s="11" t="n">
        <v>44090</v>
      </c>
      <c r="AF5" s="6" t="n">
        <v>51.88</v>
      </c>
      <c r="AG5" s="0" t="s">
        <v>86</v>
      </c>
      <c r="AH5" s="11" t="n">
        <v>44400</v>
      </c>
      <c r="AI5" s="6" t="n">
        <v>-3614.12</v>
      </c>
      <c r="AJ5" s="0" t="s">
        <v>105</v>
      </c>
      <c r="AK5" s="11" t="n">
        <v>44519</v>
      </c>
      <c r="AL5" s="6" t="n">
        <v>-210.11</v>
      </c>
      <c r="AM5" s="0" t="s">
        <v>105</v>
      </c>
      <c r="AN5" s="11" t="n">
        <v>44110</v>
      </c>
      <c r="AO5" s="6" t="n">
        <v>2194.618329</v>
      </c>
      <c r="AP5" s="0" t="s">
        <v>86</v>
      </c>
      <c r="AQ5" s="0"/>
      <c r="AR5" s="10" t="s">
        <f>=XIRR(AR2:AR4,AQ2:AQ4)</f>
      </c>
      <c r="AS5" s="0"/>
      <c r="AT5" s="11" t="n">
        <v>44519</v>
      </c>
      <c r="AU5" s="6" t="n">
        <v>-784.74</v>
      </c>
      <c r="AV5" s="0" t="s">
        <v>105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11" t="n">
        <v>44071</v>
      </c>
      <c r="H6" s="6" t="n">
        <v>681.28</v>
      </c>
      <c r="I6" s="0" t="s">
        <v>86</v>
      </c>
      <c r="J6" s="0"/>
      <c r="K6" s="8" t="s">
        <f>=-SUM(K2:K4)</f>
      </c>
      <c r="L6" s="0" t="s">
        <v>88</v>
      </c>
      <c r="M6" s="11" t="n">
        <v>44022</v>
      </c>
      <c r="N6" s="6" t="n">
        <v>485.12</v>
      </c>
      <c r="O6" s="0" t="s">
        <v>86</v>
      </c>
      <c r="P6" s="11" t="n">
        <v>44218</v>
      </c>
      <c r="Q6" s="6" t="n">
        <v>-4703.85</v>
      </c>
      <c r="R6" s="0" t="s">
        <v>105</v>
      </c>
      <c r="S6" s="0"/>
      <c r="T6" s="10" t="s">
        <f>=XIRR(T2:T5,S2:S5)</f>
      </c>
      <c r="U6" s="0"/>
      <c r="V6" s="0"/>
      <c r="W6" s="8" t="s">
        <f>=-SUM(W2:W4)</f>
      </c>
      <c r="X6" s="0" t="s">
        <v>88</v>
      </c>
      <c r="Y6" s="0"/>
      <c r="Z6" s="0"/>
      <c r="AA6" s="0"/>
      <c r="AB6" s="11" t="n">
        <v>44117</v>
      </c>
      <c r="AC6" s="6" t="n">
        <v>1957.66</v>
      </c>
      <c r="AD6" s="0" t="s">
        <v>86</v>
      </c>
      <c r="AE6" s="11" t="n">
        <v>44117</v>
      </c>
      <c r="AF6" s="6" t="n">
        <v>-310.5</v>
      </c>
      <c r="AG6" s="0" t="s">
        <v>105</v>
      </c>
      <c r="AH6" s="0"/>
      <c r="AI6" s="10" t="s">
        <f>=XIRR(AI2:AI5,AH2:AH5)</f>
      </c>
      <c r="AJ6" s="0"/>
      <c r="AK6" s="11" t="n">
        <v>44519</v>
      </c>
      <c r="AL6" s="6" t="n">
        <v>-2940.95</v>
      </c>
      <c r="AM6" s="0" t="s">
        <v>105</v>
      </c>
      <c r="AN6" s="11" t="n">
        <v>44117</v>
      </c>
      <c r="AO6" s="6" t="n">
        <v>-4081.496461</v>
      </c>
      <c r="AP6" s="0" t="s">
        <v>105</v>
      </c>
      <c r="AQ6" s="0"/>
      <c r="AR6" s="8" t="s">
        <f>=-SUM(AR2:AR4)</f>
      </c>
      <c r="AS6" s="0" t="s">
        <v>88</v>
      </c>
      <c r="AT6" s="0"/>
      <c r="AU6" s="10" t="s">
        <f>=XIRR(AU2:AU5,AT2:AT5)</f>
      </c>
      <c r="AV6" s="0"/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44519</v>
      </c>
      <c r="H7" s="6" t="n">
        <v>-378.85</v>
      </c>
      <c r="I7" s="0" t="s">
        <v>105</v>
      </c>
      <c r="J7" s="0"/>
      <c r="K7" s="0"/>
      <c r="L7" s="0"/>
      <c r="M7" s="11" t="n">
        <v>44071</v>
      </c>
      <c r="N7" s="6" t="n">
        <v>791.27</v>
      </c>
      <c r="O7" s="0" t="s">
        <v>86</v>
      </c>
      <c r="P7" s="0"/>
      <c r="Q7" s="10" t="s">
        <f>=XIRR(Q2:Q6,P2:P6)</f>
      </c>
      <c r="R7" s="0"/>
      <c r="S7" s="0"/>
      <c r="T7" s="8" t="s">
        <f>=-SUM(T2:T5)</f>
      </c>
      <c r="U7" s="0" t="s">
        <v>88</v>
      </c>
      <c r="V7" s="0"/>
      <c r="W7" s="0"/>
      <c r="X7" s="0"/>
      <c r="Y7" s="0"/>
      <c r="Z7" s="0"/>
      <c r="AA7" s="0"/>
      <c r="AB7" s="11" t="n">
        <v>44209</v>
      </c>
      <c r="AC7" s="6" t="n">
        <v>-946.15</v>
      </c>
      <c r="AD7" s="0" t="s">
        <v>105</v>
      </c>
      <c r="AE7" s="0"/>
      <c r="AF7" s="10" t="s">
        <f>=XIRR(AF2:AF6,AE2:AE6)</f>
      </c>
      <c r="AG7" s="0"/>
      <c r="AH7" s="0"/>
      <c r="AI7" s="8" t="s">
        <f>=-SUM(AI2:AI5)</f>
      </c>
      <c r="AJ7" s="0" t="s">
        <v>88</v>
      </c>
      <c r="AK7" s="0"/>
      <c r="AL7" s="10" t="s">
        <f>=XIRR(AL2:AL6,AK2:AK6)</f>
      </c>
      <c r="AM7" s="0"/>
      <c r="AN7" s="0"/>
      <c r="AO7" s="10" t="s">
        <f>=XIRR(AO2:AO6,AN2:AN6)</f>
      </c>
      <c r="AP7" s="0"/>
      <c r="AQ7" s="0"/>
      <c r="AR7" s="0"/>
      <c r="AS7" s="0"/>
      <c r="AT7" s="0"/>
      <c r="AU7" s="8" t="s">
        <f>=-SUM(AU2:AU5)</f>
      </c>
      <c r="AV7" s="0" t="s">
        <v>88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44519</v>
      </c>
      <c r="H8" s="6" t="n">
        <v>-135.32</v>
      </c>
      <c r="I8" s="0" t="s">
        <v>105</v>
      </c>
      <c r="J8" s="0"/>
      <c r="K8" s="0"/>
      <c r="L8" s="0"/>
      <c r="M8" s="11" t="n">
        <v>44117</v>
      </c>
      <c r="N8" s="6" t="n">
        <v>179.21</v>
      </c>
      <c r="O8" s="0" t="s">
        <v>86</v>
      </c>
      <c r="P8" s="0"/>
      <c r="Q8" s="8" t="s">
        <f>=-SUM(Q2:Q6)</f>
      </c>
      <c r="R8" s="0" t="s">
        <v>88</v>
      </c>
      <c r="S8" s="0"/>
      <c r="T8" s="0"/>
      <c r="U8" s="0"/>
      <c r="V8" s="0"/>
      <c r="W8" s="0"/>
      <c r="X8" s="0"/>
      <c r="Y8" s="0"/>
      <c r="Z8" s="0"/>
      <c r="AA8" s="0"/>
      <c r="AB8" s="11" t="n">
        <v>44209</v>
      </c>
      <c r="AC8" s="6" t="n">
        <v>-946.15</v>
      </c>
      <c r="AD8" s="0" t="s">
        <v>105</v>
      </c>
      <c r="AE8" s="0"/>
      <c r="AF8" s="8" t="s">
        <f>=-SUM(AF2:AF6)</f>
      </c>
      <c r="AG8" s="0" t="s">
        <v>88</v>
      </c>
      <c r="AH8" s="0"/>
      <c r="AI8" s="0"/>
      <c r="AJ8" s="0"/>
      <c r="AK8" s="0"/>
      <c r="AL8" s="8" t="s">
        <f>=-SUM(AL2:AL6)</f>
      </c>
      <c r="AM8" s="0" t="s">
        <v>88</v>
      </c>
      <c r="AN8" s="0"/>
      <c r="AO8" s="8" t="s">
        <f>=-SUM(AO2:AO6)</f>
      </c>
      <c r="AP8" s="0" t="s">
        <v>88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44519</v>
      </c>
      <c r="H9" s="6" t="n">
        <v>-40.68</v>
      </c>
      <c r="I9" s="0" t="s">
        <v>105</v>
      </c>
      <c r="J9" s="0"/>
      <c r="K9" s="0"/>
      <c r="L9" s="0"/>
      <c r="M9" s="11" t="n">
        <v>44117</v>
      </c>
      <c r="N9" s="6" t="n">
        <v>309.66</v>
      </c>
      <c r="O9" s="0" t="s">
        <v>86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11" t="n">
        <v>44209</v>
      </c>
      <c r="AC9" s="6" t="n">
        <v>-946.15</v>
      </c>
      <c r="AD9" s="0" t="s">
        <v>105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44519</v>
      </c>
      <c r="H10" s="6" t="n">
        <v>-81.25</v>
      </c>
      <c r="I10" s="0" t="s">
        <v>105</v>
      </c>
      <c r="J10" s="0"/>
      <c r="K10" s="0"/>
      <c r="L10" s="0"/>
      <c r="M10" s="11" t="n">
        <v>44126</v>
      </c>
      <c r="N10" s="6" t="n">
        <v>57.26</v>
      </c>
      <c r="O10" s="0" t="s">
        <v>86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11" t="n">
        <v>44209</v>
      </c>
      <c r="AC10" s="6" t="n">
        <v>-1892.31</v>
      </c>
      <c r="AD10" s="0" t="s">
        <v>105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44519</v>
      </c>
      <c r="H11" s="6" t="n">
        <v>-1305.58</v>
      </c>
      <c r="I11" s="0" t="s">
        <v>105</v>
      </c>
      <c r="J11" s="0"/>
      <c r="K11" s="0"/>
      <c r="L11" s="0"/>
      <c r="M11" s="11" t="n">
        <v>44209</v>
      </c>
      <c r="N11" s="6" t="n">
        <v>504.25</v>
      </c>
      <c r="O11" s="0" t="s">
        <v>86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11" t="n">
        <v>44209</v>
      </c>
      <c r="AC11" s="6" t="n">
        <v>-946.15</v>
      </c>
      <c r="AD11" s="0" t="s">
        <v>105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44519</v>
      </c>
      <c r="H12" s="6" t="n">
        <v>-1.35</v>
      </c>
      <c r="I12" s="0" t="s">
        <v>105</v>
      </c>
      <c r="J12" s="0"/>
      <c r="K12" s="0"/>
      <c r="L12" s="0"/>
      <c r="M12" s="11" t="n">
        <v>44400</v>
      </c>
      <c r="N12" s="6" t="n">
        <v>67.01</v>
      </c>
      <c r="O12" s="0" t="s">
        <v>86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44519</v>
      </c>
      <c r="H13" s="6" t="n">
        <v>-132.59</v>
      </c>
      <c r="I13" s="0" t="s">
        <v>105</v>
      </c>
      <c r="J13" s="0"/>
      <c r="K13" s="0"/>
      <c r="L13" s="0"/>
      <c r="M13" s="11" t="n">
        <v>44519</v>
      </c>
      <c r="N13" s="6" t="n">
        <v>-326.68</v>
      </c>
      <c r="O13" s="0" t="s">
        <v>105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88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44519</v>
      </c>
      <c r="H14" s="6" t="n">
        <v>-6.77</v>
      </c>
      <c r="I14" s="0" t="s">
        <v>105</v>
      </c>
      <c r="J14" s="0"/>
      <c r="K14" s="0"/>
      <c r="L14" s="0"/>
      <c r="M14" s="11" t="n">
        <v>44519</v>
      </c>
      <c r="N14" s="6" t="n">
        <v>-1.87</v>
      </c>
      <c r="O14" s="0" t="s">
        <v>105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10" t="s">
        <f>=XIRR(H2:H14,G2:G14)</f>
      </c>
      <c r="I15" s="0"/>
      <c r="J15" s="0"/>
      <c r="K15" s="0"/>
      <c r="L15" s="0"/>
      <c r="M15" s="11" t="n">
        <v>44519</v>
      </c>
      <c r="N15" s="6" t="n">
        <v>-326.68</v>
      </c>
      <c r="O15" s="0" t="s">
        <v>105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8" t="s">
        <f>=-SUM(H2:H14)</f>
      </c>
      <c r="I16" s="0" t="s">
        <v>88</v>
      </c>
      <c r="J16" s="0"/>
      <c r="K16" s="0"/>
      <c r="L16" s="0"/>
      <c r="M16" s="11" t="n">
        <v>44519</v>
      </c>
      <c r="N16" s="6" t="n">
        <v>-3.76</v>
      </c>
      <c r="O16" s="0" t="s">
        <v>105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44519</v>
      </c>
      <c r="N17" s="6" t="n">
        <v>-3.76</v>
      </c>
      <c r="O17" s="0" t="s">
        <v>105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44519</v>
      </c>
      <c r="N18" s="6" t="n">
        <v>-18.77</v>
      </c>
      <c r="O18" s="0" t="s">
        <v>105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44519</v>
      </c>
      <c r="N19" s="6" t="n">
        <v>-2259.97</v>
      </c>
      <c r="O19" s="0" t="s">
        <v>105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44519</v>
      </c>
      <c r="N20" s="6" t="n">
        <v>-229.05</v>
      </c>
      <c r="O20" s="0" t="s">
        <v>105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44519</v>
      </c>
      <c r="N21" s="6" t="n">
        <v>-18.77</v>
      </c>
      <c r="O21" s="0" t="s">
        <v>105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44519</v>
      </c>
      <c r="N22" s="6" t="n">
        <v>-1.87</v>
      </c>
      <c r="O22" s="0" t="s">
        <v>105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10" t="s">
        <f>=XIRR(N2:N22,M2:M22)</f>
      </c>
      <c r="O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8" t="s">
        <f>=-SUM(N2:N22)</f>
      </c>
      <c r="O24" s="0" t="s">
        <v>88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106</v>
      </c>
      <c r="C1" s="0"/>
      <c r="D1" s="0"/>
      <c r="E1" s="3" t="s">
        <v>107</v>
      </c>
      <c r="F1" s="0"/>
      <c r="G1" s="0"/>
      <c r="H1" s="3" t="s">
        <v>108</v>
      </c>
      <c r="I1" s="0"/>
      <c r="J1" s="0"/>
      <c r="K1" s="3" t="s">
        <v>109</v>
      </c>
      <c r="L1" s="0"/>
      <c r="M1" s="0"/>
      <c r="N1" s="3" t="s">
        <v>110</v>
      </c>
      <c r="O1" s="0"/>
      <c r="P1" s="0"/>
      <c r="Q1" s="3" t="s">
        <v>111</v>
      </c>
      <c r="R1" s="0"/>
      <c r="S1" s="0"/>
      <c r="T1" s="3" t="s">
        <v>112</v>
      </c>
      <c r="U1" s="0"/>
      <c r="V1" s="0"/>
      <c r="W1" s="3" t="s">
        <v>113</v>
      </c>
      <c r="X1" s="0"/>
      <c r="Y1" s="0"/>
      <c r="Z1" s="3" t="s">
        <v>114</v>
      </c>
      <c r="AA1" s="0"/>
    </row>
    <row collapsed="false" customFormat="false" customHeight="false" hidden="false" ht="12.1" outlineLevel="0" r="2">
      <c r="A2" s="11" t="n">
        <v>43914</v>
      </c>
      <c r="B2" s="6" t="n">
        <v>10</v>
      </c>
      <c r="C2" s="6" t="n">
        <v>1813.22</v>
      </c>
      <c r="D2" s="11" t="n">
        <v>43964</v>
      </c>
      <c r="E2" s="6" t="n">
        <v>100</v>
      </c>
      <c r="F2" s="6" t="n">
        <v>3813.41</v>
      </c>
      <c r="G2" s="11" t="n">
        <v>44461</v>
      </c>
      <c r="H2" s="6" t="n">
        <v>766</v>
      </c>
      <c r="I2" s="6" t="n">
        <v>72802.599016</v>
      </c>
      <c r="J2" s="11" t="n">
        <v>44110</v>
      </c>
      <c r="K2" s="6" t="n">
        <v>1</v>
      </c>
      <c r="L2" s="6" t="n">
        <v>9090.19</v>
      </c>
      <c r="M2" s="11" t="n">
        <v>44545</v>
      </c>
      <c r="N2" s="6" t="n">
        <v>2400</v>
      </c>
      <c r="O2" s="6" t="n">
        <v>20912.443872</v>
      </c>
      <c r="P2" s="11" t="n">
        <v>44069</v>
      </c>
      <c r="Q2" s="6" t="n">
        <v>1</v>
      </c>
      <c r="R2" s="6" t="n">
        <v>5.961008</v>
      </c>
      <c r="S2" s="11" t="n">
        <v>44104</v>
      </c>
      <c r="T2" s="6" t="n">
        <v>1</v>
      </c>
      <c r="U2" s="6" t="n">
        <v>1373.91</v>
      </c>
      <c r="V2" s="11" t="n">
        <v>44347</v>
      </c>
      <c r="W2" s="6" t="n">
        <v>129</v>
      </c>
      <c r="X2" s="6" t="n">
        <v>822.76</v>
      </c>
      <c r="Y2" s="11" t="n">
        <v>45117</v>
      </c>
      <c r="Z2" s="6" t="n">
        <v>2</v>
      </c>
      <c r="AA2" s="6" t="n">
        <v>2.51</v>
      </c>
    </row>
    <row collapsed="false" customFormat="false" customHeight="false" hidden="false" ht="12.1" outlineLevel="0" r="3">
      <c r="A3" s="11" t="n">
        <v>43934</v>
      </c>
      <c r="B3" s="6" t="n">
        <v>10</v>
      </c>
      <c r="C3" s="6" t="n">
        <v>1857.56</v>
      </c>
      <c r="D3" s="11" t="n">
        <v>44055</v>
      </c>
      <c r="E3" s="6" t="n">
        <v>100</v>
      </c>
      <c r="F3" s="6" t="n">
        <v>4476.39</v>
      </c>
      <c r="G3" s="11" t="n">
        <v>44461</v>
      </c>
      <c r="H3" s="6" t="n">
        <v>4</v>
      </c>
      <c r="I3" s="6" t="n">
        <v>380.67484</v>
      </c>
      <c r="J3" s="11" t="n">
        <v>44557</v>
      </c>
      <c r="K3" s="6" t="n">
        <v>1</v>
      </c>
      <c r="L3" s="6" t="n">
        <v>12330.88</v>
      </c>
      <c r="M3" s="11" t="n">
        <v>44858</v>
      </c>
      <c r="N3" s="6" t="n">
        <v>500</v>
      </c>
      <c r="O3" s="6" t="n">
        <v>2839.48512</v>
      </c>
      <c r="P3" s="11" t="n">
        <v>44070</v>
      </c>
      <c r="Q3" s="6" t="n">
        <v>181</v>
      </c>
      <c r="R3" s="6" t="n">
        <v>1129.291605</v>
      </c>
      <c r="S3" s="11" t="n">
        <v>44109</v>
      </c>
      <c r="T3" s="6" t="n">
        <v>1</v>
      </c>
      <c r="U3" s="6" t="n">
        <v>1405.2</v>
      </c>
      <c r="V3" s="11" t="n">
        <v>44428</v>
      </c>
      <c r="W3" s="6" t="n">
        <v>208</v>
      </c>
      <c r="X3" s="6" t="n">
        <v>1394.43</v>
      </c>
      <c r="Y3" s="11" t="n">
        <v>45145</v>
      </c>
      <c r="Z3" s="6" t="n">
        <v>2</v>
      </c>
      <c r="AA3" s="6" t="n">
        <v>2.52</v>
      </c>
    </row>
    <row collapsed="false" customFormat="false" customHeight="false" hidden="false" ht="12.1" outlineLevel="0" r="4">
      <c r="A4" s="11" t="n">
        <v>44008</v>
      </c>
      <c r="B4" s="6" t="n">
        <v>10</v>
      </c>
      <c r="C4" s="6" t="n">
        <v>1893.96</v>
      </c>
      <c r="D4" s="11" t="n">
        <v>44209</v>
      </c>
      <c r="E4" s="6" t="n">
        <v>100</v>
      </c>
      <c r="F4" s="6" t="n">
        <v>5192.53</v>
      </c>
      <c r="G4" s="11" t="n">
        <v>44545</v>
      </c>
      <c r="H4" s="6" t="n">
        <v>4</v>
      </c>
      <c r="I4" s="6" t="n">
        <v>402.614504</v>
      </c>
      <c r="J4" s="0"/>
      <c r="K4" s="5" t="s">
        <f>=SUM(L2:L3)/SUM(K2:K3)</f>
      </c>
      <c r="L4" s="0" t="s">
        <v>11</v>
      </c>
      <c r="M4" s="0"/>
      <c r="N4" s="5" t="s">
        <f>=SUM(O2:O3)/SUM(N2:N3)</f>
      </c>
      <c r="O4" s="0" t="s">
        <v>11</v>
      </c>
      <c r="P4" s="11" t="n">
        <v>44110</v>
      </c>
      <c r="Q4" s="6" t="n">
        <v>250</v>
      </c>
      <c r="R4" s="6" t="n">
        <v>1627.408323</v>
      </c>
      <c r="S4" s="11" t="n">
        <v>44117</v>
      </c>
      <c r="T4" s="6" t="n">
        <v>2</v>
      </c>
      <c r="U4" s="6" t="n">
        <v>2902.68</v>
      </c>
      <c r="V4" s="11" t="n">
        <v>44606</v>
      </c>
      <c r="W4" s="6" t="n">
        <v>10</v>
      </c>
      <c r="X4" s="6" t="n">
        <v>60.94</v>
      </c>
      <c r="Y4" s="0"/>
      <c r="Z4" s="5" t="s">
        <f>=SUM(AA2:AA3)/SUM(Z2:Z3)</f>
      </c>
      <c r="AA4" s="0" t="s">
        <v>11</v>
      </c>
    </row>
    <row collapsed="false" customFormat="false" customHeight="false" hidden="false" ht="12.1" outlineLevel="0" r="5">
      <c r="A5" s="11" t="n">
        <v>44033</v>
      </c>
      <c r="B5" s="6" t="n">
        <v>10</v>
      </c>
      <c r="C5" s="6" t="n">
        <v>2007.81</v>
      </c>
      <c r="D5" s="11" t="n">
        <v>44307</v>
      </c>
      <c r="E5" s="6" t="n">
        <v>100</v>
      </c>
      <c r="F5" s="6" t="n">
        <v>5864.54</v>
      </c>
      <c r="G5" s="0"/>
      <c r="H5" s="5" t="s">
        <f>=SUM(I2:I4)/SUM(H2:H4)</f>
      </c>
      <c r="I5" s="0" t="s">
        <v>11</v>
      </c>
      <c r="J5" s="0"/>
      <c r="K5" s="6" t="n">
        <v>22633.9949626</v>
      </c>
      <c r="L5" s="0" t="s">
        <v>115</v>
      </c>
      <c r="M5" s="0"/>
      <c r="N5" s="6" t="n">
        <v>0.0985</v>
      </c>
      <c r="O5" s="0" t="s">
        <v>115</v>
      </c>
      <c r="P5" s="11" t="n">
        <v>44117</v>
      </c>
      <c r="Q5" s="6" t="n">
        <v>559</v>
      </c>
      <c r="R5" s="6" t="n">
        <v>3780.333012</v>
      </c>
      <c r="S5" s="0"/>
      <c r="T5" s="5" t="s">
        <f>=SUM(U2:U4)/SUM(T2:T4)</f>
      </c>
      <c r="U5" s="0" t="s">
        <v>11</v>
      </c>
      <c r="V5" s="11" t="n">
        <v>44606</v>
      </c>
      <c r="W5" s="6" t="n">
        <v>1</v>
      </c>
      <c r="X5" s="6" t="n">
        <v>6.22</v>
      </c>
      <c r="Y5" s="0"/>
      <c r="Z5" s="6" t="n">
        <v>1.8657</v>
      </c>
      <c r="AA5" s="0" t="s">
        <v>115</v>
      </c>
    </row>
    <row collapsed="false" customFormat="false" customHeight="false" hidden="false" ht="12.1" outlineLevel="0" r="6">
      <c r="A6" s="11" t="n">
        <v>44104</v>
      </c>
      <c r="B6" s="6" t="n">
        <v>10</v>
      </c>
      <c r="C6" s="6" t="n">
        <v>2201.89</v>
      </c>
      <c r="D6" s="11" t="n">
        <v>44307</v>
      </c>
      <c r="E6" s="6" t="n">
        <v>100</v>
      </c>
      <c r="F6" s="6" t="n">
        <v>5864.54</v>
      </c>
      <c r="G6" s="0"/>
      <c r="H6" s="6" t="n">
        <v>2.4486</v>
      </c>
      <c r="I6" s="0" t="s">
        <v>115</v>
      </c>
      <c r="J6" s="0"/>
      <c r="K6" s="6" t="n">
        <v>2</v>
      </c>
      <c r="L6" s="0" t="s">
        <v>116</v>
      </c>
      <c r="M6" s="0"/>
      <c r="N6" s="6" t="n">
        <v>2900</v>
      </c>
      <c r="O6" s="0" t="s">
        <v>116</v>
      </c>
      <c r="P6" s="11" t="n">
        <v>44117</v>
      </c>
      <c r="Q6" s="6" t="n">
        <v>41</v>
      </c>
      <c r="R6" s="6" t="n">
        <v>277.28604</v>
      </c>
      <c r="S6" s="0"/>
      <c r="T6" s="6" t="n">
        <v>1720.4</v>
      </c>
      <c r="U6" s="0" t="s">
        <v>115</v>
      </c>
      <c r="V6" s="11" t="n">
        <v>44606</v>
      </c>
      <c r="W6" s="6" t="n">
        <v>1</v>
      </c>
      <c r="X6" s="6" t="n">
        <v>6.22</v>
      </c>
      <c r="Y6" s="0"/>
      <c r="Z6" s="6" t="n">
        <v>4</v>
      </c>
      <c r="AA6" s="0" t="s">
        <v>116</v>
      </c>
    </row>
    <row collapsed="false" customFormat="false" customHeight="false" hidden="false" ht="12.1" outlineLevel="0" r="7">
      <c r="A7" s="11" t="n">
        <v>44649</v>
      </c>
      <c r="B7" s="6" t="n">
        <v>10</v>
      </c>
      <c r="C7" s="6" t="n">
        <v>1441.71</v>
      </c>
      <c r="D7" s="11" t="n">
        <v>44307</v>
      </c>
      <c r="E7" s="6" t="n">
        <v>100</v>
      </c>
      <c r="F7" s="6" t="n">
        <v>5864.54</v>
      </c>
      <c r="G7" s="0"/>
      <c r="H7" s="6" t="n">
        <v>774</v>
      </c>
      <c r="I7" s="0" t="s">
        <v>116</v>
      </c>
      <c r="J7" s="0"/>
      <c r="K7" s="5" t="s">
        <f>=K6*(ABS(K5)-ABS(K4))</f>
      </c>
      <c r="L7" s="0" t="s">
        <v>117</v>
      </c>
      <c r="M7" s="0"/>
      <c r="N7" s="5" t="s">
        <f>=N6*(ABS(N5)-ABS(N4))</f>
      </c>
      <c r="O7" s="0" t="s">
        <v>117</v>
      </c>
      <c r="P7" s="11" t="n">
        <v>44126</v>
      </c>
      <c r="Q7" s="6" t="n">
        <v>121</v>
      </c>
      <c r="R7" s="6" t="n">
        <v>798.053592</v>
      </c>
      <c r="S7" s="0"/>
      <c r="T7" s="6" t="n">
        <v>4</v>
      </c>
      <c r="U7" s="0" t="s">
        <v>116</v>
      </c>
      <c r="V7" s="11" t="n">
        <v>44650</v>
      </c>
      <c r="W7" s="6" t="n">
        <v>147</v>
      </c>
      <c r="X7" s="6" t="n">
        <v>654.44</v>
      </c>
      <c r="Y7" s="0"/>
      <c r="Z7" s="5" t="s">
        <f>=Z6*(ABS(Z5)-ABS(Z4))</f>
      </c>
      <c r="AA7" s="0" t="s">
        <v>117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11" t="n">
        <v>44307</v>
      </c>
      <c r="E8" s="6" t="n">
        <v>700</v>
      </c>
      <c r="F8" s="6" t="n">
        <v>41051.79</v>
      </c>
      <c r="G8" s="0"/>
      <c r="H8" s="5" t="s">
        <f>=H7*(ABS(H6)-ABS(H5))</f>
      </c>
      <c r="I8" s="0" t="s">
        <v>117</v>
      </c>
      <c r="J8" s="0"/>
      <c r="K8" s="0"/>
      <c r="L8" s="0"/>
      <c r="M8" s="0"/>
      <c r="N8" s="0"/>
      <c r="O8" s="0"/>
      <c r="P8" s="11" t="n">
        <v>44221</v>
      </c>
      <c r="Q8" s="6" t="n">
        <v>602</v>
      </c>
      <c r="R8" s="6" t="n">
        <v>4593.309855</v>
      </c>
      <c r="S8" s="0"/>
      <c r="T8" s="5" t="s">
        <f>=T7*(ABS(T6)-ABS(T5))</f>
      </c>
      <c r="U8" s="0" t="s">
        <v>117</v>
      </c>
      <c r="V8" s="11" t="n">
        <v>44840</v>
      </c>
      <c r="W8" s="6" t="n">
        <v>1</v>
      </c>
      <c r="X8" s="6" t="n">
        <v>3.65</v>
      </c>
    </row>
    <row collapsed="false" customFormat="false" customHeight="false" hidden="false" ht="12.1" outlineLevel="0" r="9">
      <c r="A9" s="0"/>
      <c r="B9" s="6" t="n">
        <v>303.04</v>
      </c>
      <c r="C9" s="0" t="s">
        <v>115</v>
      </c>
      <c r="D9" s="11" t="n">
        <v>44309</v>
      </c>
      <c r="E9" s="6" t="n">
        <v>100</v>
      </c>
      <c r="F9" s="6" t="n">
        <v>5712.09</v>
      </c>
      <c r="G9" s="0"/>
      <c r="H9" s="0"/>
      <c r="I9" s="0"/>
      <c r="J9" s="0"/>
      <c r="K9" s="0"/>
      <c r="L9" s="0"/>
      <c r="M9" s="0"/>
      <c r="N9" s="0"/>
      <c r="O9" s="0"/>
      <c r="P9" s="11" t="n">
        <v>44400</v>
      </c>
      <c r="Q9" s="6" t="n">
        <v>145</v>
      </c>
      <c r="R9" s="6" t="n">
        <v>1194.587845</v>
      </c>
      <c r="S9" s="0"/>
      <c r="T9" s="0"/>
      <c r="U9" s="0"/>
      <c r="V9" s="11" t="n">
        <v>45006</v>
      </c>
      <c r="W9" s="6" t="n">
        <v>33</v>
      </c>
      <c r="X9" s="6" t="n">
        <v>151.87</v>
      </c>
    </row>
    <row collapsed="false" customFormat="false" customHeight="false" hidden="false" ht="12.1" outlineLevel="0" r="10">
      <c r="A10" s="0"/>
      <c r="B10" s="6" t="n">
        <v>60</v>
      </c>
      <c r="C10" s="0" t="s">
        <v>116</v>
      </c>
      <c r="D10" s="11" t="n">
        <v>44400</v>
      </c>
      <c r="E10" s="6" t="n">
        <v>100</v>
      </c>
      <c r="F10" s="6" t="n">
        <v>5977.88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5" t="s">
        <f>=SUM(R2:R9)/SUM(Q2:Q9)</f>
      </c>
      <c r="R10" s="0" t="s">
        <v>11</v>
      </c>
      <c r="S10" s="0"/>
      <c r="T10" s="0"/>
      <c r="U10" s="0"/>
      <c r="V10" s="11" t="n">
        <v>45071</v>
      </c>
      <c r="W10" s="6" t="n">
        <v>251</v>
      </c>
      <c r="X10" s="6" t="n">
        <v>1303.69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117</v>
      </c>
      <c r="D11" s="11" t="n">
        <v>44519</v>
      </c>
      <c r="E11" s="6" t="n">
        <v>176</v>
      </c>
      <c r="F11" s="6" t="n">
        <v>11214.82</v>
      </c>
      <c r="G11" s="0"/>
      <c r="H11" s="0"/>
      <c r="I11" s="0"/>
      <c r="J11" s="0"/>
      <c r="K11" s="0"/>
      <c r="L11" s="0"/>
      <c r="M11" s="0"/>
      <c r="N11" s="0"/>
      <c r="O11" s="0"/>
      <c r="P11" s="0"/>
      <c r="Q11" s="6" t="n">
        <v>0.1035</v>
      </c>
      <c r="R11" s="0" t="s">
        <v>115</v>
      </c>
      <c r="S11" s="0"/>
      <c r="T11" s="0"/>
      <c r="U11" s="0"/>
      <c r="V11" s="11" t="n">
        <v>45128</v>
      </c>
      <c r="W11" s="6" t="n">
        <v>90</v>
      </c>
      <c r="X11" s="6" t="n">
        <v>522.9</v>
      </c>
    </row>
    <row collapsed="false" customFormat="false" customHeight="false" hidden="false" ht="12.1" outlineLevel="0" r="12">
      <c r="A12" s="0"/>
      <c r="B12" s="0"/>
      <c r="C12" s="0"/>
      <c r="D12" s="11" t="n">
        <v>44519</v>
      </c>
      <c r="E12" s="6" t="n">
        <v>13</v>
      </c>
      <c r="F12" s="6" t="n">
        <v>828.76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6" t="n">
        <v>1900</v>
      </c>
      <c r="R12" s="0" t="s">
        <v>116</v>
      </c>
      <c r="S12" s="0"/>
      <c r="T12" s="0"/>
      <c r="U12" s="0"/>
      <c r="V12" s="11" t="n">
        <v>45145</v>
      </c>
      <c r="W12" s="6" t="n">
        <v>1</v>
      </c>
      <c r="X12" s="6" t="n">
        <v>6.23</v>
      </c>
    </row>
    <row collapsed="false" customFormat="false" customHeight="false" hidden="false" ht="12.1" outlineLevel="0" r="13">
      <c r="A13" s="0"/>
      <c r="B13" s="0"/>
      <c r="C13" s="0"/>
      <c r="D13" s="11" t="n">
        <v>44557</v>
      </c>
      <c r="E13" s="6" t="n">
        <v>1</v>
      </c>
      <c r="F13" s="6" t="n">
        <v>63.42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5" t="s">
        <f>=Q12*(ABS(Q11)-ABS(Q10))</f>
      </c>
      <c r="R13" s="0" t="s">
        <v>117</v>
      </c>
      <c r="S13" s="0"/>
      <c r="T13" s="0"/>
      <c r="U13" s="0"/>
      <c r="V13" s="0"/>
      <c r="W13" s="5" t="s">
        <f>=SUM(X2:X12)/SUM(W2:W12)</f>
      </c>
      <c r="X13" s="0" t="s">
        <v>11</v>
      </c>
    </row>
    <row collapsed="false" customFormat="false" customHeight="false" hidden="false" ht="12.1" outlineLevel="0" r="14">
      <c r="A14" s="0"/>
      <c r="B14" s="0"/>
      <c r="C14" s="0"/>
      <c r="D14" s="11" t="n">
        <v>44557</v>
      </c>
      <c r="E14" s="6" t="n">
        <v>1</v>
      </c>
      <c r="F14" s="6" t="n">
        <v>63.41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6" t="n">
        <v>6.33</v>
      </c>
      <c r="X14" s="0" t="s">
        <v>115</v>
      </c>
    </row>
    <row collapsed="false" customFormat="false" customHeight="false" hidden="false" ht="12.1" outlineLevel="0" r="15">
      <c r="A15" s="0"/>
      <c r="B15" s="0"/>
      <c r="C15" s="0"/>
      <c r="D15" s="11" t="n">
        <v>44557</v>
      </c>
      <c r="E15" s="6" t="n">
        <v>134</v>
      </c>
      <c r="F15" s="6" t="n">
        <v>8498.24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6" t="n">
        <v>872</v>
      </c>
      <c r="X15" s="0" t="s">
        <v>116</v>
      </c>
    </row>
    <row collapsed="false" customFormat="false" customHeight="false" hidden="false" ht="12.1" outlineLevel="0" r="16">
      <c r="A16" s="0"/>
      <c r="B16" s="0"/>
      <c r="C16" s="0"/>
      <c r="D16" s="0"/>
      <c r="E16" s="5" t="s">
        <f>=SUM(F2:F15)/SUM(E2:E15)</f>
      </c>
      <c r="F16" s="0" t="s">
        <v>11</v>
      </c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5" t="s">
        <f>=W15*(ABS(W14)-ABS(W13))</f>
      </c>
      <c r="X16" s="0" t="s">
        <v>117</v>
      </c>
    </row>
    <row collapsed="false" customFormat="false" customHeight="false" hidden="false" ht="12.1" outlineLevel="0" r="17">
      <c r="A17" s="0"/>
      <c r="B17" s="0"/>
      <c r="C17" s="0"/>
      <c r="D17" s="0"/>
      <c r="E17" s="6" t="n">
        <v>97.41108868</v>
      </c>
      <c r="F17" s="0" t="s">
        <v>115</v>
      </c>
    </row>
    <row collapsed="false" customFormat="false" customHeight="false" hidden="false" ht="12.1" outlineLevel="0" r="18">
      <c r="A18" s="0"/>
      <c r="B18" s="0"/>
      <c r="C18" s="0"/>
      <c r="D18" s="0"/>
      <c r="E18" s="6" t="n">
        <v>1825</v>
      </c>
      <c r="F18" s="0" t="s">
        <v>116</v>
      </c>
    </row>
    <row collapsed="false" customFormat="false" customHeight="false" hidden="false" ht="12.1" outlineLevel="0" r="19">
      <c r="A19" s="0"/>
      <c r="B19" s="0"/>
      <c r="C19" s="0"/>
      <c r="D19" s="0"/>
      <c r="E19" s="5" t="s">
        <f>=E18*(ABS(E17)-ABS(E16))</f>
      </c>
      <c r="F19" s="0" t="s">
        <v>117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0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58</v>
      </c>
      <c r="B1" s="18" t="s">
        <v>0</v>
      </c>
      <c r="C1" s="18" t="s">
        <v>2</v>
      </c>
      <c r="D1" s="18" t="s">
        <v>118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119</v>
      </c>
      <c r="L1" s="18" t="s">
        <v>120</v>
      </c>
      <c r="M1" s="18" t="s">
        <v>29</v>
      </c>
      <c r="N1" s="18" t="s">
        <v>19</v>
      </c>
      <c r="O1" s="18" t="s">
        <v>121</v>
      </c>
    </row>
    <row collapsed="false" customFormat="false" customHeight="false" hidden="false" ht="12.1" outlineLevel="0" r="2">
      <c r="A2" s="21" t="n">
        <v>43914.703935185</v>
      </c>
      <c r="B2" s="22" t="s">
        <v>122</v>
      </c>
      <c r="C2" s="22" t="s">
        <v>65</v>
      </c>
      <c r="D2" s="22" t="s">
        <v>122</v>
      </c>
      <c r="E2" s="22" t="s">
        <v>122</v>
      </c>
      <c r="F2" s="22" t="s">
        <v>19</v>
      </c>
      <c r="G2" s="23" t="n">
        <v>1</v>
      </c>
      <c r="H2" s="24" t="n">
        <v>1</v>
      </c>
      <c r="I2" s="24" t="n">
        <v>3000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43914.704386574</v>
      </c>
      <c r="B3" s="16" t="s">
        <v>89</v>
      </c>
      <c r="C3" s="16" t="s">
        <v>123</v>
      </c>
      <c r="D3" s="16" t="s">
        <v>86</v>
      </c>
      <c r="E3" s="16" t="s">
        <v>17</v>
      </c>
      <c r="F3" s="16" t="s">
        <v>19</v>
      </c>
      <c r="G3" s="7" t="n">
        <v>10</v>
      </c>
      <c r="H3" s="6" t="n">
        <v>67.9</v>
      </c>
      <c r="I3" s="6" t="n">
        <v>-679</v>
      </c>
      <c r="J3" s="6" t="n">
        <v>0</v>
      </c>
      <c r="K3" s="6" t="n">
        <v>-2.04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43914.706365741</v>
      </c>
      <c r="B4" s="16" t="s">
        <v>16</v>
      </c>
      <c r="C4" s="16" t="s">
        <v>124</v>
      </c>
      <c r="D4" s="16" t="s">
        <v>86</v>
      </c>
      <c r="E4" s="16" t="s">
        <v>17</v>
      </c>
      <c r="F4" s="16" t="s">
        <v>19</v>
      </c>
      <c r="G4" s="7" t="n">
        <v>10</v>
      </c>
      <c r="H4" s="6" t="n">
        <v>180.78</v>
      </c>
      <c r="I4" s="6" t="n">
        <v>-1807.8</v>
      </c>
      <c r="J4" s="6" t="n">
        <v>0</v>
      </c>
      <c r="K4" s="6" t="n">
        <v>-5.42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43915.463194444</v>
      </c>
      <c r="B5" s="16" t="s">
        <v>90</v>
      </c>
      <c r="C5" s="16" t="s">
        <v>125</v>
      </c>
      <c r="D5" s="16" t="s">
        <v>86</v>
      </c>
      <c r="E5" s="16" t="s">
        <v>17</v>
      </c>
      <c r="F5" s="16" t="s">
        <v>19</v>
      </c>
      <c r="G5" s="7" t="n">
        <v>10000</v>
      </c>
      <c r="H5" s="6" t="n">
        <v>0.034755</v>
      </c>
      <c r="I5" s="6" t="n">
        <v>-347.55</v>
      </c>
      <c r="J5" s="6" t="n">
        <v>0</v>
      </c>
      <c r="K5" s="6" t="n">
        <v>-1.04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43923.777662037</v>
      </c>
      <c r="B6" s="16" t="s">
        <v>91</v>
      </c>
      <c r="C6" s="16" t="s">
        <v>126</v>
      </c>
      <c r="D6" s="16" t="s">
        <v>86</v>
      </c>
      <c r="E6" s="16" t="s">
        <v>24</v>
      </c>
      <c r="F6" s="16" t="s">
        <v>19</v>
      </c>
      <c r="G6" s="7" t="n">
        <v>100</v>
      </c>
      <c r="H6" s="6" t="n">
        <v>0.8248</v>
      </c>
      <c r="I6" s="6" t="n">
        <v>-82.48</v>
      </c>
      <c r="J6" s="6" t="n">
        <v>0</v>
      </c>
      <c r="K6" s="6" t="n">
        <v>-0.25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43934.388599537</v>
      </c>
      <c r="B7" s="22" t="s">
        <v>122</v>
      </c>
      <c r="C7" s="22" t="s">
        <v>65</v>
      </c>
      <c r="D7" s="22" t="s">
        <v>122</v>
      </c>
      <c r="E7" s="22" t="s">
        <v>122</v>
      </c>
      <c r="F7" s="22" t="s">
        <v>19</v>
      </c>
      <c r="G7" s="23" t="n">
        <v>1</v>
      </c>
      <c r="H7" s="24" t="n">
        <v>1</v>
      </c>
      <c r="I7" s="24" t="n">
        <v>4000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5" t="n">
        <v>43934.39443287</v>
      </c>
      <c r="B8" s="26" t="s">
        <v>127</v>
      </c>
      <c r="C8" s="26" t="s">
        <v>66</v>
      </c>
      <c r="D8" s="26" t="s">
        <v>127</v>
      </c>
      <c r="E8" s="26" t="s">
        <v>127</v>
      </c>
      <c r="F8" s="26" t="s">
        <v>19</v>
      </c>
      <c r="G8" s="27" t="n">
        <v>1</v>
      </c>
      <c r="H8" s="28" t="n">
        <v>-4000</v>
      </c>
      <c r="I8" s="28" t="n">
        <v>-4000</v>
      </c>
      <c r="J8" s="28" t="n">
        <v>0</v>
      </c>
      <c r="K8" s="28" t="n">
        <v>0</v>
      </c>
      <c r="L8" s="28" t="n">
        <v>0</v>
      </c>
      <c r="M8" s="28"/>
      <c r="N8" s="6" t="s">
        <f>=I8+J8+K8+L8</f>
      </c>
      <c r="O8" s="26"/>
    </row>
    <row collapsed="false" customFormat="false" customHeight="false" hidden="false" ht="12.1" outlineLevel="0" r="9">
      <c r="A9" s="21" t="n">
        <v>43934.396875</v>
      </c>
      <c r="B9" s="22" t="s">
        <v>122</v>
      </c>
      <c r="C9" s="22" t="s">
        <v>65</v>
      </c>
      <c r="D9" s="22" t="s">
        <v>122</v>
      </c>
      <c r="E9" s="22" t="s">
        <v>122</v>
      </c>
      <c r="F9" s="22" t="s">
        <v>19</v>
      </c>
      <c r="G9" s="23" t="n">
        <v>1</v>
      </c>
      <c r="H9" s="24" t="n">
        <v>1</v>
      </c>
      <c r="I9" s="24" t="n">
        <v>4000</v>
      </c>
      <c r="J9" s="24" t="n">
        <v>0</v>
      </c>
      <c r="K9" s="24" t="n">
        <v>0</v>
      </c>
      <c r="L9" s="24" t="n">
        <v>0</v>
      </c>
      <c r="M9" s="24"/>
      <c r="N9" s="6" t="s">
        <f>=I9+J9+K9+L9</f>
      </c>
      <c r="O9" s="22"/>
    </row>
    <row collapsed="false" customFormat="false" customHeight="false" hidden="false" ht="12.1" outlineLevel="0" r="10">
      <c r="A10" s="20" t="n">
        <v>43934.418958333</v>
      </c>
      <c r="B10" s="16" t="s">
        <v>16</v>
      </c>
      <c r="C10" s="16" t="s">
        <v>124</v>
      </c>
      <c r="D10" s="16" t="s">
        <v>86</v>
      </c>
      <c r="E10" s="16" t="s">
        <v>17</v>
      </c>
      <c r="F10" s="16" t="s">
        <v>19</v>
      </c>
      <c r="G10" s="7" t="n">
        <v>10</v>
      </c>
      <c r="H10" s="6" t="n">
        <v>185.2</v>
      </c>
      <c r="I10" s="6" t="n">
        <v>-1852</v>
      </c>
      <c r="J10" s="6" t="n">
        <v>0</v>
      </c>
      <c r="K10" s="6" t="n">
        <v>-5.56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43934.419791667</v>
      </c>
      <c r="B11" s="16" t="s">
        <v>92</v>
      </c>
      <c r="C11" s="16" t="s">
        <v>128</v>
      </c>
      <c r="D11" s="16" t="s">
        <v>86</v>
      </c>
      <c r="E11" s="16" t="s">
        <v>129</v>
      </c>
      <c r="F11" s="16" t="s">
        <v>19</v>
      </c>
      <c r="G11" s="7" t="n">
        <v>2</v>
      </c>
      <c r="H11" s="6" t="n">
        <v>100.224</v>
      </c>
      <c r="I11" s="6" t="n">
        <v>-2004.48</v>
      </c>
      <c r="J11" s="6" t="n">
        <v>-48.74</v>
      </c>
      <c r="K11" s="6" t="n">
        <v>-6.01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43949.523993056</v>
      </c>
      <c r="B12" s="16" t="s">
        <v>93</v>
      </c>
      <c r="C12" s="16" t="s">
        <v>130</v>
      </c>
      <c r="D12" s="16" t="s">
        <v>86</v>
      </c>
      <c r="E12" s="16" t="s">
        <v>24</v>
      </c>
      <c r="F12" s="16" t="s">
        <v>19</v>
      </c>
      <c r="G12" s="7" t="n">
        <v>100</v>
      </c>
      <c r="H12" s="6" t="n">
        <v>1.3079</v>
      </c>
      <c r="I12" s="6" t="n">
        <v>-130.79</v>
      </c>
      <c r="J12" s="6" t="n">
        <v>0</v>
      </c>
      <c r="K12" s="6" t="n">
        <v>-0.39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43950.502210648</v>
      </c>
      <c r="B13" s="16" t="s">
        <v>93</v>
      </c>
      <c r="C13" s="16" t="s">
        <v>130</v>
      </c>
      <c r="D13" s="16" t="s">
        <v>86</v>
      </c>
      <c r="E13" s="16" t="s">
        <v>24</v>
      </c>
      <c r="F13" s="16" t="s">
        <v>19</v>
      </c>
      <c r="G13" s="7" t="n">
        <v>20</v>
      </c>
      <c r="H13" s="6" t="n">
        <v>1.2953</v>
      </c>
      <c r="I13" s="6" t="n">
        <v>-25.91</v>
      </c>
      <c r="J13" s="6" t="n">
        <v>0</v>
      </c>
      <c r="K13" s="6" t="n">
        <v>-0.08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1" t="n">
        <v>43964.539259259</v>
      </c>
      <c r="B14" s="22" t="s">
        <v>122</v>
      </c>
      <c r="C14" s="22" t="s">
        <v>65</v>
      </c>
      <c r="D14" s="22" t="s">
        <v>122</v>
      </c>
      <c r="E14" s="22" t="s">
        <v>122</v>
      </c>
      <c r="F14" s="22" t="s">
        <v>19</v>
      </c>
      <c r="G14" s="23" t="n">
        <v>1</v>
      </c>
      <c r="H14" s="24" t="n">
        <v>1</v>
      </c>
      <c r="I14" s="24" t="n">
        <v>5000</v>
      </c>
      <c r="J14" s="24" t="n">
        <v>0</v>
      </c>
      <c r="K14" s="24" t="n">
        <v>0</v>
      </c>
      <c r="L14" s="24" t="n">
        <v>0</v>
      </c>
      <c r="M14" s="24"/>
      <c r="N14" s="6" t="s">
        <f>=I14+J14+K14+L14</f>
      </c>
      <c r="O14" s="22"/>
    </row>
    <row collapsed="false" customFormat="false" customHeight="false" hidden="false" ht="12.1" outlineLevel="0" r="15">
      <c r="A15" s="20" t="n">
        <v>43964.542592593</v>
      </c>
      <c r="B15" s="16" t="s">
        <v>23</v>
      </c>
      <c r="C15" s="16" t="s">
        <v>131</v>
      </c>
      <c r="D15" s="16" t="s">
        <v>86</v>
      </c>
      <c r="E15" s="16" t="s">
        <v>24</v>
      </c>
      <c r="F15" s="16" t="s">
        <v>19</v>
      </c>
      <c r="G15" s="7" t="n">
        <v>1</v>
      </c>
      <c r="H15" s="6" t="n">
        <v>3802</v>
      </c>
      <c r="I15" s="6" t="n">
        <v>-3802</v>
      </c>
      <c r="J15" s="6" t="n">
        <v>0</v>
      </c>
      <c r="K15" s="6" t="n">
        <v>-11.41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43964.544907407</v>
      </c>
      <c r="B16" s="16" t="s">
        <v>94</v>
      </c>
      <c r="C16" s="16" t="s">
        <v>132</v>
      </c>
      <c r="D16" s="16" t="s">
        <v>86</v>
      </c>
      <c r="E16" s="16" t="s">
        <v>24</v>
      </c>
      <c r="F16" s="16" t="s">
        <v>19</v>
      </c>
      <c r="G16" s="7" t="n">
        <v>1</v>
      </c>
      <c r="H16" s="6" t="n">
        <v>858.8</v>
      </c>
      <c r="I16" s="6" t="n">
        <v>-858.8</v>
      </c>
      <c r="J16" s="6" t="n">
        <v>0</v>
      </c>
      <c r="K16" s="6" t="n">
        <v>-2.58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43964.545787037</v>
      </c>
      <c r="B17" s="16" t="s">
        <v>91</v>
      </c>
      <c r="C17" s="16" t="s">
        <v>126</v>
      </c>
      <c r="D17" s="16" t="s">
        <v>86</v>
      </c>
      <c r="E17" s="16" t="s">
        <v>24</v>
      </c>
      <c r="F17" s="16" t="s">
        <v>19</v>
      </c>
      <c r="G17" s="7" t="n">
        <v>300</v>
      </c>
      <c r="H17" s="6" t="n">
        <v>0.8871</v>
      </c>
      <c r="I17" s="6" t="n">
        <v>-266.13</v>
      </c>
      <c r="J17" s="6" t="n">
        <v>0</v>
      </c>
      <c r="K17" s="6" t="n">
        <v>-0.8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43964.546423611</v>
      </c>
      <c r="B18" s="16" t="s">
        <v>93</v>
      </c>
      <c r="C18" s="16" t="s">
        <v>130</v>
      </c>
      <c r="D18" s="16" t="s">
        <v>86</v>
      </c>
      <c r="E18" s="16" t="s">
        <v>24</v>
      </c>
      <c r="F18" s="16" t="s">
        <v>19</v>
      </c>
      <c r="G18" s="7" t="n">
        <v>40</v>
      </c>
      <c r="H18" s="6" t="n">
        <v>1.3071</v>
      </c>
      <c r="I18" s="6" t="n">
        <v>-52.28</v>
      </c>
      <c r="J18" s="6" t="n">
        <v>0</v>
      </c>
      <c r="K18" s="6" t="n">
        <v>-0.16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1" t="n">
        <v>43979</v>
      </c>
      <c r="B19" s="22" t="s">
        <v>133</v>
      </c>
      <c r="C19" s="22" t="s">
        <v>134</v>
      </c>
      <c r="D19" s="22" t="s">
        <v>133</v>
      </c>
      <c r="E19" s="22" t="s">
        <v>133</v>
      </c>
      <c r="F19" s="22" t="s">
        <v>19</v>
      </c>
      <c r="G19" s="23" t="n">
        <v>1</v>
      </c>
      <c r="H19" s="24" t="n">
        <v>1</v>
      </c>
      <c r="I19" s="24" t="n">
        <v>2000</v>
      </c>
      <c r="J19" s="24" t="n">
        <v>0</v>
      </c>
      <c r="K19" s="24" t="n">
        <v>0</v>
      </c>
      <c r="L19" s="24" t="n">
        <v>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1" t="n">
        <v>43979</v>
      </c>
      <c r="B20" s="22" t="s">
        <v>135</v>
      </c>
      <c r="C20" s="22" t="s">
        <v>136</v>
      </c>
      <c r="D20" s="22" t="s">
        <v>135</v>
      </c>
      <c r="E20" s="22" t="s">
        <v>135</v>
      </c>
      <c r="F20" s="22" t="s">
        <v>19</v>
      </c>
      <c r="G20" s="23" t="n">
        <v>1</v>
      </c>
      <c r="H20" s="24" t="n">
        <v>1</v>
      </c>
      <c r="I20" s="24" t="n">
        <v>63.82</v>
      </c>
      <c r="J20" s="24" t="n">
        <v>0</v>
      </c>
      <c r="K20" s="24" t="n">
        <v>0</v>
      </c>
      <c r="L20" s="24" t="n">
        <v>0</v>
      </c>
      <c r="M20" s="24"/>
      <c r="N20" s="6" t="s">
        <f>=I20+J20+K20+L20</f>
      </c>
      <c r="O20" s="22"/>
    </row>
    <row collapsed="false" customFormat="false" customHeight="false" hidden="false" ht="12.1" outlineLevel="0" r="21">
      <c r="A21" s="20" t="n">
        <v>43979.733877315</v>
      </c>
      <c r="B21" s="16" t="s">
        <v>95</v>
      </c>
      <c r="C21" s="16" t="s">
        <v>137</v>
      </c>
      <c r="D21" s="16" t="s">
        <v>86</v>
      </c>
      <c r="E21" s="16" t="s">
        <v>129</v>
      </c>
      <c r="F21" s="16" t="s">
        <v>19</v>
      </c>
      <c r="G21" s="7" t="n">
        <v>2</v>
      </c>
      <c r="H21" s="6" t="n">
        <v>100.6</v>
      </c>
      <c r="I21" s="6" t="n">
        <v>-2012</v>
      </c>
      <c r="J21" s="6" t="n">
        <v>-9.78</v>
      </c>
      <c r="K21" s="6" t="n">
        <v>-6.04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43979.777650463</v>
      </c>
      <c r="B22" s="16" t="s">
        <v>93</v>
      </c>
      <c r="C22" s="16" t="s">
        <v>130</v>
      </c>
      <c r="D22" s="16" t="s">
        <v>86</v>
      </c>
      <c r="E22" s="16" t="s">
        <v>24</v>
      </c>
      <c r="F22" s="16" t="s">
        <v>19</v>
      </c>
      <c r="G22" s="7" t="n">
        <v>32</v>
      </c>
      <c r="H22" s="6" t="n">
        <v>1.3028</v>
      </c>
      <c r="I22" s="6" t="n">
        <v>-41.69</v>
      </c>
      <c r="J22" s="6" t="n">
        <v>0</v>
      </c>
      <c r="K22" s="6" t="n">
        <v>-0.13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1" t="n">
        <v>43993.577430556</v>
      </c>
      <c r="B23" s="22" t="s">
        <v>122</v>
      </c>
      <c r="C23" s="22" t="s">
        <v>65</v>
      </c>
      <c r="D23" s="22" t="s">
        <v>122</v>
      </c>
      <c r="E23" s="22" t="s">
        <v>122</v>
      </c>
      <c r="F23" s="22" t="s">
        <v>19</v>
      </c>
      <c r="G23" s="23" t="n">
        <v>1</v>
      </c>
      <c r="H23" s="24" t="n">
        <v>1</v>
      </c>
      <c r="I23" s="24" t="n">
        <v>5000</v>
      </c>
      <c r="J23" s="24" t="n">
        <v>0</v>
      </c>
      <c r="K23" s="24" t="n">
        <v>0</v>
      </c>
      <c r="L23" s="24" t="n">
        <v>0</v>
      </c>
      <c r="M23" s="24"/>
      <c r="N23" s="6" t="s">
        <f>=I23+J23+K23+L23</f>
      </c>
      <c r="O23" s="22"/>
    </row>
    <row collapsed="false" customFormat="false" customHeight="false" hidden="false" ht="12.1" outlineLevel="0" r="24">
      <c r="A24" s="20" t="n">
        <v>43993.578923611</v>
      </c>
      <c r="B24" s="16" t="s">
        <v>96</v>
      </c>
      <c r="C24" s="16" t="s">
        <v>138</v>
      </c>
      <c r="D24" s="16" t="s">
        <v>86</v>
      </c>
      <c r="E24" s="16" t="s">
        <v>129</v>
      </c>
      <c r="F24" s="16" t="s">
        <v>19</v>
      </c>
      <c r="G24" s="7" t="n">
        <v>2</v>
      </c>
      <c r="H24" s="6" t="n">
        <v>100.07</v>
      </c>
      <c r="I24" s="6" t="n">
        <v>-2001.4</v>
      </c>
      <c r="J24" s="6" t="n">
        <v>-32.54</v>
      </c>
      <c r="K24" s="6" t="n">
        <v>-6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43993.580381944</v>
      </c>
      <c r="B25" s="16" t="s">
        <v>97</v>
      </c>
      <c r="C25" s="16" t="s">
        <v>139</v>
      </c>
      <c r="D25" s="16" t="s">
        <v>86</v>
      </c>
      <c r="E25" s="16" t="s">
        <v>129</v>
      </c>
      <c r="F25" s="16" t="s">
        <v>19</v>
      </c>
      <c r="G25" s="7" t="n">
        <v>2</v>
      </c>
      <c r="H25" s="6" t="n">
        <v>97.5</v>
      </c>
      <c r="I25" s="6" t="n">
        <v>-1950</v>
      </c>
      <c r="J25" s="6" t="n">
        <v>-22.64</v>
      </c>
      <c r="K25" s="6" t="n">
        <v>-5.85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43993.581458333</v>
      </c>
      <c r="B26" s="16" t="s">
        <v>98</v>
      </c>
      <c r="C26" s="16" t="s">
        <v>140</v>
      </c>
      <c r="D26" s="16" t="s">
        <v>86</v>
      </c>
      <c r="E26" s="16" t="s">
        <v>24</v>
      </c>
      <c r="F26" s="16" t="s">
        <v>19</v>
      </c>
      <c r="G26" s="7" t="n">
        <v>1</v>
      </c>
      <c r="H26" s="6" t="n">
        <v>859.8</v>
      </c>
      <c r="I26" s="6" t="n">
        <v>-859.8</v>
      </c>
      <c r="J26" s="6" t="n">
        <v>0</v>
      </c>
      <c r="K26" s="6" t="n">
        <v>-2.58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43993.647256944</v>
      </c>
      <c r="B27" s="16" t="s">
        <v>99</v>
      </c>
      <c r="C27" s="16" t="s">
        <v>141</v>
      </c>
      <c r="D27" s="16" t="s">
        <v>86</v>
      </c>
      <c r="E27" s="16" t="s">
        <v>24</v>
      </c>
      <c r="F27" s="16" t="s">
        <v>19</v>
      </c>
      <c r="G27" s="7" t="n">
        <v>22</v>
      </c>
      <c r="H27" s="6" t="n">
        <v>5.34</v>
      </c>
      <c r="I27" s="6" t="n">
        <v>-117.48</v>
      </c>
      <c r="J27" s="6" t="n">
        <v>0</v>
      </c>
      <c r="K27" s="6" t="n">
        <v>0</v>
      </c>
      <c r="L27" s="6" t="n">
        <v>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1" t="n">
        <v>44008.55755787</v>
      </c>
      <c r="B28" s="22" t="s">
        <v>122</v>
      </c>
      <c r="C28" s="22" t="s">
        <v>65</v>
      </c>
      <c r="D28" s="22" t="s">
        <v>122</v>
      </c>
      <c r="E28" s="22" t="s">
        <v>122</v>
      </c>
      <c r="F28" s="22" t="s">
        <v>19</v>
      </c>
      <c r="G28" s="23" t="n">
        <v>1</v>
      </c>
      <c r="H28" s="24" t="n">
        <v>1</v>
      </c>
      <c r="I28" s="24" t="n">
        <v>5077</v>
      </c>
      <c r="J28" s="24" t="n">
        <v>0</v>
      </c>
      <c r="K28" s="24" t="n">
        <v>0</v>
      </c>
      <c r="L28" s="24" t="n">
        <v>0</v>
      </c>
      <c r="M28" s="24"/>
      <c r="N28" s="6" t="s">
        <f>=I28+J28+K28+L28</f>
      </c>
      <c r="O28" s="22"/>
    </row>
    <row collapsed="false" customFormat="false" customHeight="false" hidden="false" ht="12.1" outlineLevel="0" r="29">
      <c r="A29" s="20" t="n">
        <v>44008.561006944</v>
      </c>
      <c r="B29" s="16" t="s">
        <v>100</v>
      </c>
      <c r="C29" s="16" t="s">
        <v>142</v>
      </c>
      <c r="D29" s="16" t="s">
        <v>86</v>
      </c>
      <c r="E29" s="16" t="s">
        <v>24</v>
      </c>
      <c r="F29" s="16" t="s">
        <v>19</v>
      </c>
      <c r="G29" s="7" t="n">
        <v>1</v>
      </c>
      <c r="H29" s="6" t="n">
        <v>3144</v>
      </c>
      <c r="I29" s="6" t="n">
        <v>-3144</v>
      </c>
      <c r="J29" s="6" t="n">
        <v>0</v>
      </c>
      <c r="K29" s="6" t="n">
        <v>-9.43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44008.561631944</v>
      </c>
      <c r="B30" s="16" t="s">
        <v>16</v>
      </c>
      <c r="C30" s="16" t="s">
        <v>124</v>
      </c>
      <c r="D30" s="16" t="s">
        <v>86</v>
      </c>
      <c r="E30" s="16" t="s">
        <v>17</v>
      </c>
      <c r="F30" s="16" t="s">
        <v>19</v>
      </c>
      <c r="G30" s="7" t="n">
        <v>10</v>
      </c>
      <c r="H30" s="6" t="n">
        <v>188.83</v>
      </c>
      <c r="I30" s="6" t="n">
        <v>-1888.3</v>
      </c>
      <c r="J30" s="6" t="n">
        <v>0</v>
      </c>
      <c r="K30" s="6" t="n">
        <v>-5.66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44008.582210648</v>
      </c>
      <c r="B31" s="16" t="s">
        <v>91</v>
      </c>
      <c r="C31" s="16" t="s">
        <v>126</v>
      </c>
      <c r="D31" s="16" t="s">
        <v>86</v>
      </c>
      <c r="E31" s="16" t="s">
        <v>24</v>
      </c>
      <c r="F31" s="16" t="s">
        <v>19</v>
      </c>
      <c r="G31" s="7" t="n">
        <v>30</v>
      </c>
      <c r="H31" s="6" t="n">
        <v>0.952</v>
      </c>
      <c r="I31" s="6" t="n">
        <v>-28.56</v>
      </c>
      <c r="J31" s="6" t="n">
        <v>0</v>
      </c>
      <c r="K31" s="6" t="n">
        <v>-0.09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1" t="n">
        <v>44022.551724537</v>
      </c>
      <c r="B32" s="22" t="s">
        <v>122</v>
      </c>
      <c r="C32" s="22" t="s">
        <v>65</v>
      </c>
      <c r="D32" s="22" t="s">
        <v>122</v>
      </c>
      <c r="E32" s="22" t="s">
        <v>122</v>
      </c>
      <c r="F32" s="22" t="s">
        <v>19</v>
      </c>
      <c r="G32" s="23" t="n">
        <v>1</v>
      </c>
      <c r="H32" s="24" t="n">
        <v>1</v>
      </c>
      <c r="I32" s="24" t="n">
        <v>5000</v>
      </c>
      <c r="J32" s="24" t="n">
        <v>0</v>
      </c>
      <c r="K32" s="24" t="n">
        <v>0</v>
      </c>
      <c r="L32" s="24" t="n">
        <v>0</v>
      </c>
      <c r="M32" s="24"/>
      <c r="N32" s="6" t="s">
        <f>=I32+J32+K32+L32</f>
      </c>
      <c r="O32" s="22"/>
    </row>
    <row collapsed="false" customFormat="false" customHeight="false" hidden="false" ht="12.1" outlineLevel="0" r="33">
      <c r="A33" s="20" t="n">
        <v>44022.552303241</v>
      </c>
      <c r="B33" s="16" t="s">
        <v>101</v>
      </c>
      <c r="C33" s="16" t="s">
        <v>143</v>
      </c>
      <c r="D33" s="16" t="s">
        <v>86</v>
      </c>
      <c r="E33" s="16" t="s">
        <v>24</v>
      </c>
      <c r="F33" s="16" t="s">
        <v>19</v>
      </c>
      <c r="G33" s="7" t="n">
        <v>1</v>
      </c>
      <c r="H33" s="6" t="n">
        <v>2306.5</v>
      </c>
      <c r="I33" s="6" t="n">
        <v>-2306.5</v>
      </c>
      <c r="J33" s="6" t="n">
        <v>0</v>
      </c>
      <c r="K33" s="6" t="n">
        <v>-6.92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44022.560451389</v>
      </c>
      <c r="B34" s="16" t="s">
        <v>95</v>
      </c>
      <c r="C34" s="16" t="s">
        <v>137</v>
      </c>
      <c r="D34" s="16" t="s">
        <v>86</v>
      </c>
      <c r="E34" s="16" t="s">
        <v>129</v>
      </c>
      <c r="F34" s="16" t="s">
        <v>19</v>
      </c>
      <c r="G34" s="7" t="n">
        <v>1</v>
      </c>
      <c r="H34" s="6" t="n">
        <v>99.98</v>
      </c>
      <c r="I34" s="6" t="n">
        <v>-999.8</v>
      </c>
      <c r="J34" s="6" t="n">
        <v>-15.6</v>
      </c>
      <c r="K34" s="6" t="n">
        <v>-3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44022.570578704</v>
      </c>
      <c r="B35" s="16" t="s">
        <v>91</v>
      </c>
      <c r="C35" s="16" t="s">
        <v>126</v>
      </c>
      <c r="D35" s="16" t="s">
        <v>86</v>
      </c>
      <c r="E35" s="16" t="s">
        <v>24</v>
      </c>
      <c r="F35" s="16" t="s">
        <v>19</v>
      </c>
      <c r="G35" s="7" t="n">
        <v>455</v>
      </c>
      <c r="H35" s="6" t="n">
        <v>0.9855</v>
      </c>
      <c r="I35" s="6" t="n">
        <v>-448.4</v>
      </c>
      <c r="J35" s="6" t="n">
        <v>0</v>
      </c>
      <c r="K35" s="6" t="n">
        <v>-1.35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0" t="n">
        <v>44022.582534722</v>
      </c>
      <c r="B36" s="16" t="s">
        <v>93</v>
      </c>
      <c r="C36" s="16" t="s">
        <v>130</v>
      </c>
      <c r="D36" s="16" t="s">
        <v>86</v>
      </c>
      <c r="E36" s="16" t="s">
        <v>24</v>
      </c>
      <c r="F36" s="16" t="s">
        <v>19</v>
      </c>
      <c r="G36" s="7" t="n">
        <v>346</v>
      </c>
      <c r="H36" s="6" t="n">
        <v>1.3979</v>
      </c>
      <c r="I36" s="6" t="n">
        <v>-483.67</v>
      </c>
      <c r="J36" s="6" t="n">
        <v>0</v>
      </c>
      <c r="K36" s="6" t="n">
        <v>-1.45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44022.587766204</v>
      </c>
      <c r="B37" s="16" t="s">
        <v>144</v>
      </c>
      <c r="C37" s="16" t="s">
        <v>145</v>
      </c>
      <c r="D37" s="16" t="s">
        <v>86</v>
      </c>
      <c r="E37" s="16" t="s">
        <v>146</v>
      </c>
      <c r="F37" s="16" t="s">
        <v>19</v>
      </c>
      <c r="G37" s="7" t="n">
        <v>10</v>
      </c>
      <c r="H37" s="6" t="n">
        <v>71.0425</v>
      </c>
      <c r="I37" s="6" t="n">
        <v>-710.43</v>
      </c>
      <c r="J37" s="6" t="n">
        <v>0</v>
      </c>
      <c r="K37" s="6" t="n">
        <v>-2.13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44022.588252315</v>
      </c>
      <c r="B38" s="16" t="s">
        <v>102</v>
      </c>
      <c r="C38" s="16" t="s">
        <v>147</v>
      </c>
      <c r="D38" s="16" t="s">
        <v>86</v>
      </c>
      <c r="E38" s="16" t="s">
        <v>24</v>
      </c>
      <c r="F38" s="16" t="s">
        <v>29</v>
      </c>
      <c r="G38" s="7" t="n">
        <v>97</v>
      </c>
      <c r="H38" s="6" t="n">
        <v>0.1024</v>
      </c>
      <c r="I38" s="6" t="n">
        <v>-9.93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1" t="n">
        <v>44026</v>
      </c>
      <c r="B39" s="22" t="s">
        <v>135</v>
      </c>
      <c r="C39" s="22" t="s">
        <v>148</v>
      </c>
      <c r="D39" s="22" t="s">
        <v>135</v>
      </c>
      <c r="E39" s="22" t="s">
        <v>135</v>
      </c>
      <c r="F39" s="22" t="s">
        <v>19</v>
      </c>
      <c r="G39" s="23" t="n">
        <v>1</v>
      </c>
      <c r="H39" s="24" t="n">
        <v>1</v>
      </c>
      <c r="I39" s="24" t="n">
        <v>44.88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</row>
    <row collapsed="false" customFormat="false" customHeight="false" hidden="false" ht="12.1" outlineLevel="0" r="40">
      <c r="A40" s="20" t="n">
        <v>44026.7690625</v>
      </c>
      <c r="B40" s="16" t="s">
        <v>99</v>
      </c>
      <c r="C40" s="16" t="s">
        <v>141</v>
      </c>
      <c r="D40" s="16" t="s">
        <v>86</v>
      </c>
      <c r="E40" s="16" t="s">
        <v>24</v>
      </c>
      <c r="F40" s="16" t="s">
        <v>19</v>
      </c>
      <c r="G40" s="7" t="n">
        <v>12</v>
      </c>
      <c r="H40" s="6" t="n">
        <v>5.476</v>
      </c>
      <c r="I40" s="6" t="n">
        <v>-65.71</v>
      </c>
      <c r="J40" s="6" t="n">
        <v>0</v>
      </c>
      <c r="K40" s="6" t="n">
        <v>0</v>
      </c>
      <c r="L40" s="6" t="n">
        <v>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9" t="n">
        <v>44027.456655093</v>
      </c>
      <c r="B41" s="30" t="s">
        <v>97</v>
      </c>
      <c r="C41" s="30" t="s">
        <v>139</v>
      </c>
      <c r="D41" s="30" t="s">
        <v>105</v>
      </c>
      <c r="E41" s="30" t="s">
        <v>129</v>
      </c>
      <c r="F41" s="30" t="s">
        <v>19</v>
      </c>
      <c r="G41" s="31" t="n">
        <v>-2</v>
      </c>
      <c r="H41" s="32" t="n">
        <v>96.73</v>
      </c>
      <c r="I41" s="32" t="n">
        <v>1934.6</v>
      </c>
      <c r="J41" s="32" t="n">
        <v>34.52</v>
      </c>
      <c r="K41" s="32" t="n">
        <v>-5.8</v>
      </c>
      <c r="L41" s="32" t="n">
        <v>0</v>
      </c>
      <c r="M41" s="32"/>
      <c r="N41" s="6" t="s">
        <f>=I41+J41+K41+L41</f>
      </c>
      <c r="O41" s="30"/>
    </row>
    <row collapsed="false" customFormat="false" customHeight="false" hidden="false" ht="12.1" outlineLevel="0" r="42">
      <c r="A42" s="21" t="n">
        <v>44027.460474537</v>
      </c>
      <c r="B42" s="22" t="s">
        <v>122</v>
      </c>
      <c r="C42" s="22" t="s">
        <v>65</v>
      </c>
      <c r="D42" s="22" t="s">
        <v>122</v>
      </c>
      <c r="E42" s="22" t="s">
        <v>122</v>
      </c>
      <c r="F42" s="22" t="s">
        <v>19</v>
      </c>
      <c r="G42" s="23" t="n">
        <v>1</v>
      </c>
      <c r="H42" s="24" t="n">
        <v>1</v>
      </c>
      <c r="I42" s="24" t="n">
        <v>50</v>
      </c>
      <c r="J42" s="24" t="n">
        <v>0</v>
      </c>
      <c r="K42" s="24" t="n">
        <v>0</v>
      </c>
      <c r="L42" s="24" t="n">
        <v>0</v>
      </c>
      <c r="M42" s="24"/>
      <c r="N42" s="6" t="s">
        <f>=I42+J42+K42+L42</f>
      </c>
      <c r="O42" s="22"/>
    </row>
    <row collapsed="false" customFormat="false" customHeight="false" hidden="false" ht="12.1" outlineLevel="0" r="43">
      <c r="A43" s="20" t="n">
        <v>44027.460960648</v>
      </c>
      <c r="B43" s="16" t="s">
        <v>103</v>
      </c>
      <c r="C43" s="16" t="s">
        <v>149</v>
      </c>
      <c r="D43" s="16" t="s">
        <v>86</v>
      </c>
      <c r="E43" s="16" t="s">
        <v>129</v>
      </c>
      <c r="F43" s="16" t="s">
        <v>19</v>
      </c>
      <c r="G43" s="7" t="n">
        <v>2</v>
      </c>
      <c r="H43" s="6" t="n">
        <v>97.89</v>
      </c>
      <c r="I43" s="6" t="n">
        <v>-1957.8</v>
      </c>
      <c r="J43" s="6" t="n">
        <v>-21.1</v>
      </c>
      <c r="K43" s="6" t="n">
        <v>-5.87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1" t="n">
        <v>44033.655729167</v>
      </c>
      <c r="B44" s="22" t="s">
        <v>122</v>
      </c>
      <c r="C44" s="22" t="s">
        <v>65</v>
      </c>
      <c r="D44" s="22" t="s">
        <v>122</v>
      </c>
      <c r="E44" s="22" t="s">
        <v>122</v>
      </c>
      <c r="F44" s="22" t="s">
        <v>19</v>
      </c>
      <c r="G44" s="23" t="n">
        <v>1</v>
      </c>
      <c r="H44" s="24" t="n">
        <v>1</v>
      </c>
      <c r="I44" s="24" t="n">
        <v>2907</v>
      </c>
      <c r="J44" s="24" t="n">
        <v>0</v>
      </c>
      <c r="K44" s="24" t="n">
        <v>0</v>
      </c>
      <c r="L44" s="24" t="n">
        <v>0</v>
      </c>
      <c r="M44" s="24"/>
      <c r="N44" s="6" t="s">
        <f>=I44+J44+K44+L44</f>
      </c>
      <c r="O44" s="22"/>
    </row>
    <row collapsed="false" customFormat="false" customHeight="false" hidden="false" ht="12.1" outlineLevel="0" r="45">
      <c r="A45" s="20" t="n">
        <v>44033.65599537</v>
      </c>
      <c r="B45" s="16" t="s">
        <v>16</v>
      </c>
      <c r="C45" s="16" t="s">
        <v>124</v>
      </c>
      <c r="D45" s="16" t="s">
        <v>86</v>
      </c>
      <c r="E45" s="16" t="s">
        <v>17</v>
      </c>
      <c r="F45" s="16" t="s">
        <v>19</v>
      </c>
      <c r="G45" s="7" t="n">
        <v>10</v>
      </c>
      <c r="H45" s="6" t="n">
        <v>200.18</v>
      </c>
      <c r="I45" s="6" t="n">
        <v>-2001.8</v>
      </c>
      <c r="J45" s="6" t="n">
        <v>0</v>
      </c>
      <c r="K45" s="6" t="n">
        <v>-6.01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0" t="n">
        <v>44033.656608796</v>
      </c>
      <c r="B46" s="16" t="s">
        <v>144</v>
      </c>
      <c r="C46" s="16" t="s">
        <v>145</v>
      </c>
      <c r="D46" s="16" t="s">
        <v>86</v>
      </c>
      <c r="E46" s="16" t="s">
        <v>146</v>
      </c>
      <c r="F46" s="16" t="s">
        <v>19</v>
      </c>
      <c r="G46" s="7" t="n">
        <v>10</v>
      </c>
      <c r="H46" s="6" t="n">
        <v>70.86</v>
      </c>
      <c r="I46" s="6" t="n">
        <v>-708.6</v>
      </c>
      <c r="J46" s="6" t="n">
        <v>0</v>
      </c>
      <c r="K46" s="6" t="n">
        <v>-2.13</v>
      </c>
      <c r="L46" s="6" t="n">
        <v>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0" t="n">
        <v>44033.656944444</v>
      </c>
      <c r="B47" s="16" t="s">
        <v>102</v>
      </c>
      <c r="C47" s="16" t="s">
        <v>147</v>
      </c>
      <c r="D47" s="16" t="s">
        <v>86</v>
      </c>
      <c r="E47" s="16" t="s">
        <v>24</v>
      </c>
      <c r="F47" s="16" t="s">
        <v>29</v>
      </c>
      <c r="G47" s="7" t="n">
        <v>96</v>
      </c>
      <c r="H47" s="6" t="n">
        <v>0.1038</v>
      </c>
      <c r="I47" s="6" t="n">
        <v>-9.96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1" t="n">
        <v>44055.520833333</v>
      </c>
      <c r="B48" s="22" t="s">
        <v>122</v>
      </c>
      <c r="C48" s="22" t="s">
        <v>65</v>
      </c>
      <c r="D48" s="22" t="s">
        <v>122</v>
      </c>
      <c r="E48" s="22" t="s">
        <v>122</v>
      </c>
      <c r="F48" s="22" t="s">
        <v>19</v>
      </c>
      <c r="G48" s="23" t="n">
        <v>1</v>
      </c>
      <c r="H48" s="24" t="n">
        <v>1</v>
      </c>
      <c r="I48" s="24" t="n">
        <v>5000</v>
      </c>
      <c r="J48" s="24" t="n">
        <v>0</v>
      </c>
      <c r="K48" s="24" t="n">
        <v>0</v>
      </c>
      <c r="L48" s="24" t="n">
        <v>0</v>
      </c>
      <c r="M48" s="24"/>
      <c r="N48" s="6" t="s">
        <f>=I48+J48+K48+L48</f>
      </c>
      <c r="O48" s="22"/>
    </row>
    <row collapsed="false" customFormat="false" customHeight="false" hidden="false" ht="12.1" outlineLevel="0" r="49">
      <c r="A49" s="20" t="n">
        <v>44055.521273148</v>
      </c>
      <c r="B49" s="16" t="s">
        <v>23</v>
      </c>
      <c r="C49" s="16" t="s">
        <v>131</v>
      </c>
      <c r="D49" s="16" t="s">
        <v>86</v>
      </c>
      <c r="E49" s="16" t="s">
        <v>24</v>
      </c>
      <c r="F49" s="16" t="s">
        <v>19</v>
      </c>
      <c r="G49" s="7" t="n">
        <v>1</v>
      </c>
      <c r="H49" s="6" t="n">
        <v>4463</v>
      </c>
      <c r="I49" s="6" t="n">
        <v>-4463</v>
      </c>
      <c r="J49" s="6" t="n">
        <v>0</v>
      </c>
      <c r="K49" s="6" t="n">
        <v>-13.39</v>
      </c>
      <c r="L49" s="6" t="n">
        <v>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44055.522141204</v>
      </c>
      <c r="B50" s="16" t="s">
        <v>103</v>
      </c>
      <c r="C50" s="16" t="s">
        <v>149</v>
      </c>
      <c r="D50" s="16" t="s">
        <v>86</v>
      </c>
      <c r="E50" s="16" t="s">
        <v>129</v>
      </c>
      <c r="F50" s="16" t="s">
        <v>19</v>
      </c>
      <c r="G50" s="7" t="n">
        <v>1</v>
      </c>
      <c r="H50" s="6" t="n">
        <v>98.27</v>
      </c>
      <c r="I50" s="6" t="n">
        <v>-982.7</v>
      </c>
      <c r="J50" s="6" t="n">
        <v>-18.99</v>
      </c>
      <c r="K50" s="6" t="n">
        <v>-2.95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44055.522604167</v>
      </c>
      <c r="B51" s="16" t="s">
        <v>98</v>
      </c>
      <c r="C51" s="16" t="s">
        <v>140</v>
      </c>
      <c r="D51" s="16" t="s">
        <v>86</v>
      </c>
      <c r="E51" s="16" t="s">
        <v>24</v>
      </c>
      <c r="F51" s="16" t="s">
        <v>19</v>
      </c>
      <c r="G51" s="7" t="n">
        <v>1</v>
      </c>
      <c r="H51" s="6" t="n">
        <v>918.1</v>
      </c>
      <c r="I51" s="6" t="n">
        <v>-918.1</v>
      </c>
      <c r="J51" s="6" t="n">
        <v>0</v>
      </c>
      <c r="K51" s="6" t="n">
        <v>-2.75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44055.523252315</v>
      </c>
      <c r="B52" s="16" t="s">
        <v>144</v>
      </c>
      <c r="C52" s="16" t="s">
        <v>145</v>
      </c>
      <c r="D52" s="16" t="s">
        <v>86</v>
      </c>
      <c r="E52" s="16" t="s">
        <v>146</v>
      </c>
      <c r="F52" s="16" t="s">
        <v>19</v>
      </c>
      <c r="G52" s="7" t="n">
        <v>4</v>
      </c>
      <c r="H52" s="6" t="n">
        <v>73.0875</v>
      </c>
      <c r="I52" s="6" t="n">
        <v>-292.35</v>
      </c>
      <c r="J52" s="6" t="n">
        <v>0</v>
      </c>
      <c r="K52" s="6" t="n">
        <v>-0.88</v>
      </c>
      <c r="L52" s="6" t="n">
        <v>0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0" t="n">
        <v>44055.523599537</v>
      </c>
      <c r="B53" s="16" t="s">
        <v>102</v>
      </c>
      <c r="C53" s="16" t="s">
        <v>147</v>
      </c>
      <c r="D53" s="16" t="s">
        <v>86</v>
      </c>
      <c r="E53" s="16" t="s">
        <v>24</v>
      </c>
      <c r="F53" s="16" t="s">
        <v>29</v>
      </c>
      <c r="G53" s="7" t="n">
        <v>38</v>
      </c>
      <c r="H53" s="6" t="n">
        <v>0.1058</v>
      </c>
      <c r="I53" s="6" t="n">
        <v>-4.02</v>
      </c>
      <c r="J53" s="6" t="n">
        <v>0</v>
      </c>
      <c r="K53" s="6" t="n">
        <v>0</v>
      </c>
      <c r="L53" s="6" t="n">
        <v>0</v>
      </c>
      <c r="M53" s="6" t="s">
        <f>=I53+J53+K53+L53</f>
      </c>
      <c r="N53" s="6"/>
      <c r="O53" s="16"/>
    </row>
    <row collapsed="false" customFormat="false" customHeight="false" hidden="false" ht="12.1" outlineLevel="0" r="54">
      <c r="A54" s="20" t="n">
        <v>44055.523981481</v>
      </c>
      <c r="B54" s="16" t="s">
        <v>99</v>
      </c>
      <c r="C54" s="16" t="s">
        <v>141</v>
      </c>
      <c r="D54" s="16" t="s">
        <v>86</v>
      </c>
      <c r="E54" s="16" t="s">
        <v>24</v>
      </c>
      <c r="F54" s="16" t="s">
        <v>19</v>
      </c>
      <c r="G54" s="7" t="n">
        <v>11</v>
      </c>
      <c r="H54" s="6" t="n">
        <v>5.716</v>
      </c>
      <c r="I54" s="6" t="n">
        <v>-62.88</v>
      </c>
      <c r="J54" s="6" t="n">
        <v>0</v>
      </c>
      <c r="K54" s="6" t="n">
        <v>0</v>
      </c>
      <c r="L54" s="6" t="n">
        <v>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1" t="n">
        <v>44055.875810185</v>
      </c>
      <c r="B55" s="22" t="s">
        <v>122</v>
      </c>
      <c r="C55" s="22" t="s">
        <v>65</v>
      </c>
      <c r="D55" s="22" t="s">
        <v>122</v>
      </c>
      <c r="E55" s="22" t="s">
        <v>122</v>
      </c>
      <c r="F55" s="22" t="s">
        <v>19</v>
      </c>
      <c r="G55" s="23" t="n">
        <v>1</v>
      </c>
      <c r="H55" s="24" t="n">
        <v>1</v>
      </c>
      <c r="I55" s="24" t="n">
        <v>1540</v>
      </c>
      <c r="J55" s="24" t="n">
        <v>0</v>
      </c>
      <c r="K55" s="24" t="n">
        <v>0</v>
      </c>
      <c r="L55" s="24" t="n">
        <v>0</v>
      </c>
      <c r="M55" s="24"/>
      <c r="N55" s="6" t="s">
        <f>=I55+J55+K55+L55</f>
      </c>
      <c r="O55" s="22"/>
    </row>
    <row collapsed="false" customFormat="false" customHeight="false" hidden="false" ht="12.1" outlineLevel="0" r="56">
      <c r="A56" s="20" t="n">
        <v>44069.4875</v>
      </c>
      <c r="B56" s="16" t="s">
        <v>37</v>
      </c>
      <c r="C56" s="16" t="s">
        <v>150</v>
      </c>
      <c r="D56" s="16" t="s">
        <v>86</v>
      </c>
      <c r="E56" s="16" t="s">
        <v>24</v>
      </c>
      <c r="F56" s="16" t="s">
        <v>29</v>
      </c>
      <c r="G56" s="7" t="n">
        <v>1</v>
      </c>
      <c r="H56" s="6" t="n">
        <v>0.082</v>
      </c>
      <c r="I56" s="6" t="n">
        <v>-0.08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9" t="n">
        <v>44070.630324074</v>
      </c>
      <c r="B57" s="30" t="s">
        <v>90</v>
      </c>
      <c r="C57" s="30" t="s">
        <v>125</v>
      </c>
      <c r="D57" s="30" t="s">
        <v>105</v>
      </c>
      <c r="E57" s="30" t="s">
        <v>17</v>
      </c>
      <c r="F57" s="30" t="s">
        <v>19</v>
      </c>
      <c r="G57" s="31" t="n">
        <v>-10000</v>
      </c>
      <c r="H57" s="32" t="n">
        <v>0.036085</v>
      </c>
      <c r="I57" s="32" t="n">
        <v>360.85</v>
      </c>
      <c r="J57" s="32" t="n">
        <v>0</v>
      </c>
      <c r="K57" s="32" t="n">
        <v>-1.08</v>
      </c>
      <c r="L57" s="32" t="n">
        <v>0</v>
      </c>
      <c r="M57" s="32"/>
      <c r="N57" s="6" t="s">
        <f>=I57+J57+K57+L57</f>
      </c>
      <c r="O57" s="30"/>
    </row>
    <row collapsed="false" customFormat="false" customHeight="false" hidden="false" ht="12.1" outlineLevel="0" r="58">
      <c r="A58" s="29" t="n">
        <v>44070.630497685</v>
      </c>
      <c r="B58" s="30" t="s">
        <v>89</v>
      </c>
      <c r="C58" s="30" t="s">
        <v>123</v>
      </c>
      <c r="D58" s="30" t="s">
        <v>105</v>
      </c>
      <c r="E58" s="30" t="s">
        <v>17</v>
      </c>
      <c r="F58" s="30" t="s">
        <v>19</v>
      </c>
      <c r="G58" s="31" t="n">
        <v>-10</v>
      </c>
      <c r="H58" s="32" t="n">
        <v>82.82</v>
      </c>
      <c r="I58" s="32" t="n">
        <v>828.2</v>
      </c>
      <c r="J58" s="32" t="n">
        <v>0</v>
      </c>
      <c r="K58" s="32" t="n">
        <v>-2.48</v>
      </c>
      <c r="L58" s="32" t="n">
        <v>0</v>
      </c>
      <c r="M58" s="32"/>
      <c r="N58" s="6" t="s">
        <f>=I58+J58+K58+L58</f>
      </c>
      <c r="O58" s="30"/>
    </row>
    <row collapsed="false" customFormat="false" customHeight="false" hidden="false" ht="12.1" outlineLevel="0" r="59">
      <c r="A59" s="20" t="n">
        <v>44070.631273148</v>
      </c>
      <c r="B59" s="16" t="s">
        <v>144</v>
      </c>
      <c r="C59" s="16" t="s">
        <v>145</v>
      </c>
      <c r="D59" s="16" t="s">
        <v>86</v>
      </c>
      <c r="E59" s="16" t="s">
        <v>146</v>
      </c>
      <c r="F59" s="16" t="s">
        <v>19</v>
      </c>
      <c r="G59" s="7" t="n">
        <v>15</v>
      </c>
      <c r="H59" s="6" t="n">
        <v>75.115</v>
      </c>
      <c r="I59" s="6" t="n">
        <v>-1126.73</v>
      </c>
      <c r="J59" s="6" t="n">
        <v>0</v>
      </c>
      <c r="K59" s="6" t="n">
        <v>-3.38</v>
      </c>
      <c r="L59" s="6" t="n">
        <v>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20" t="n">
        <v>44070.631678241</v>
      </c>
      <c r="B60" s="16" t="s">
        <v>37</v>
      </c>
      <c r="C60" s="16" t="s">
        <v>150</v>
      </c>
      <c r="D60" s="16" t="s">
        <v>86</v>
      </c>
      <c r="E60" s="16" t="s">
        <v>24</v>
      </c>
      <c r="F60" s="16" t="s">
        <v>29</v>
      </c>
      <c r="G60" s="7" t="n">
        <v>181</v>
      </c>
      <c r="H60" s="6" t="n">
        <v>0.0826</v>
      </c>
      <c r="I60" s="6" t="n">
        <v>-14.95</v>
      </c>
      <c r="J60" s="6" t="n">
        <v>0</v>
      </c>
      <c r="K60" s="6" t="n">
        <v>0</v>
      </c>
      <c r="L60" s="6" t="n">
        <v>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9" t="n">
        <v>44071.41712963</v>
      </c>
      <c r="B61" s="30" t="s">
        <v>95</v>
      </c>
      <c r="C61" s="30" t="s">
        <v>137</v>
      </c>
      <c r="D61" s="30" t="s">
        <v>105</v>
      </c>
      <c r="E61" s="30" t="s">
        <v>129</v>
      </c>
      <c r="F61" s="30" t="s">
        <v>19</v>
      </c>
      <c r="G61" s="31" t="n">
        <v>-1</v>
      </c>
      <c r="H61" s="32" t="n">
        <v>96</v>
      </c>
      <c r="I61" s="32" t="n">
        <v>960</v>
      </c>
      <c r="J61" s="32" t="n">
        <v>27.01</v>
      </c>
      <c r="K61" s="32" t="n">
        <v>-2.88</v>
      </c>
      <c r="L61" s="32" t="n">
        <v>0</v>
      </c>
      <c r="M61" s="32"/>
      <c r="N61" s="6" t="s">
        <f>=I61+J61+K61+L61</f>
      </c>
      <c r="O61" s="30"/>
    </row>
    <row collapsed="false" customFormat="false" customHeight="false" hidden="false" ht="12.1" outlineLevel="0" r="62">
      <c r="A62" s="29" t="n">
        <v>44071.417453704</v>
      </c>
      <c r="B62" s="30" t="s">
        <v>95</v>
      </c>
      <c r="C62" s="30" t="s">
        <v>137</v>
      </c>
      <c r="D62" s="30" t="s">
        <v>105</v>
      </c>
      <c r="E62" s="30" t="s">
        <v>129</v>
      </c>
      <c r="F62" s="30" t="s">
        <v>19</v>
      </c>
      <c r="G62" s="31" t="n">
        <v>-2</v>
      </c>
      <c r="H62" s="32" t="n">
        <v>95.62</v>
      </c>
      <c r="I62" s="32" t="n">
        <v>1912.4</v>
      </c>
      <c r="J62" s="32" t="n">
        <v>54.02</v>
      </c>
      <c r="K62" s="32" t="n">
        <v>-5.74</v>
      </c>
      <c r="L62" s="32" t="n">
        <v>0</v>
      </c>
      <c r="M62" s="32"/>
      <c r="N62" s="6" t="s">
        <f>=I62+J62+K62+L62</f>
      </c>
      <c r="O62" s="30"/>
    </row>
    <row collapsed="false" customFormat="false" customHeight="false" hidden="false" ht="12.1" outlineLevel="0" r="63">
      <c r="A63" s="29" t="n">
        <v>44071.418368056</v>
      </c>
      <c r="B63" s="30" t="s">
        <v>103</v>
      </c>
      <c r="C63" s="30" t="s">
        <v>149</v>
      </c>
      <c r="D63" s="30" t="s">
        <v>105</v>
      </c>
      <c r="E63" s="30" t="s">
        <v>129</v>
      </c>
      <c r="F63" s="30" t="s">
        <v>19</v>
      </c>
      <c r="G63" s="31" t="n">
        <v>-3</v>
      </c>
      <c r="H63" s="32" t="n">
        <v>97.7</v>
      </c>
      <c r="I63" s="32" t="n">
        <v>2931</v>
      </c>
      <c r="J63" s="32" t="n">
        <v>73.23</v>
      </c>
      <c r="K63" s="32" t="n">
        <v>-8.79</v>
      </c>
      <c r="L63" s="32" t="n">
        <v>0</v>
      </c>
      <c r="M63" s="32"/>
      <c r="N63" s="6" t="s">
        <f>=I63+J63+K63+L63</f>
      </c>
      <c r="O63" s="30"/>
    </row>
    <row collapsed="false" customFormat="false" customHeight="false" hidden="false" ht="12.1" outlineLevel="0" r="64">
      <c r="A64" s="29" t="n">
        <v>44071.418854167</v>
      </c>
      <c r="B64" s="30" t="s">
        <v>96</v>
      </c>
      <c r="C64" s="30" t="s">
        <v>138</v>
      </c>
      <c r="D64" s="30" t="s">
        <v>105</v>
      </c>
      <c r="E64" s="30" t="s">
        <v>129</v>
      </c>
      <c r="F64" s="30" t="s">
        <v>19</v>
      </c>
      <c r="G64" s="31" t="n">
        <v>-2</v>
      </c>
      <c r="H64" s="32" t="n">
        <v>101.34</v>
      </c>
      <c r="I64" s="32" t="n">
        <v>2026.8</v>
      </c>
      <c r="J64" s="32" t="n">
        <v>25.64</v>
      </c>
      <c r="K64" s="32" t="n">
        <v>-6.08</v>
      </c>
      <c r="L64" s="32" t="n">
        <v>0</v>
      </c>
      <c r="M64" s="32"/>
      <c r="N64" s="6" t="s">
        <f>=I64+J64+K64+L64</f>
      </c>
      <c r="O64" s="30"/>
    </row>
    <row collapsed="false" customFormat="false" customHeight="false" hidden="false" ht="12.1" outlineLevel="0" r="65">
      <c r="A65" s="20" t="n">
        <v>44071.428668981</v>
      </c>
      <c r="B65" s="16" t="s">
        <v>100</v>
      </c>
      <c r="C65" s="16" t="s">
        <v>142</v>
      </c>
      <c r="D65" s="16" t="s">
        <v>86</v>
      </c>
      <c r="E65" s="16" t="s">
        <v>24</v>
      </c>
      <c r="F65" s="16" t="s">
        <v>19</v>
      </c>
      <c r="G65" s="7" t="n">
        <v>1</v>
      </c>
      <c r="H65" s="6" t="n">
        <v>3894</v>
      </c>
      <c r="I65" s="6" t="n">
        <v>-3894</v>
      </c>
      <c r="J65" s="6" t="n">
        <v>0</v>
      </c>
      <c r="K65" s="6" t="n">
        <v>-11.68</v>
      </c>
      <c r="L65" s="6" t="n">
        <v>0</v>
      </c>
      <c r="M65" s="6"/>
      <c r="N65" s="6" t="s">
        <f>=I65+J65+K65+L65</f>
      </c>
      <c r="O65" s="16"/>
    </row>
    <row collapsed="false" customFormat="false" customHeight="false" hidden="false" ht="12.1" outlineLevel="0" r="66">
      <c r="A66" s="20" t="n">
        <v>44071.429166667</v>
      </c>
      <c r="B66" s="16" t="s">
        <v>101</v>
      </c>
      <c r="C66" s="16" t="s">
        <v>143</v>
      </c>
      <c r="D66" s="16" t="s">
        <v>86</v>
      </c>
      <c r="E66" s="16" t="s">
        <v>24</v>
      </c>
      <c r="F66" s="16" t="s">
        <v>19</v>
      </c>
      <c r="G66" s="7" t="n">
        <v>1</v>
      </c>
      <c r="H66" s="6" t="n">
        <v>2647.5</v>
      </c>
      <c r="I66" s="6" t="n">
        <v>-2647.5</v>
      </c>
      <c r="J66" s="6" t="n">
        <v>0</v>
      </c>
      <c r="K66" s="6" t="n">
        <v>-7.94</v>
      </c>
      <c r="L66" s="6" t="n">
        <v>0</v>
      </c>
      <c r="M66" s="6"/>
      <c r="N66" s="6" t="s">
        <f>=I66+J66+K66+L66</f>
      </c>
      <c r="O66" s="16"/>
    </row>
    <row collapsed="false" customFormat="false" customHeight="false" hidden="false" ht="12.1" outlineLevel="0" r="67">
      <c r="A67" s="20" t="n">
        <v>44071.436898148</v>
      </c>
      <c r="B67" s="16" t="s">
        <v>93</v>
      </c>
      <c r="C67" s="16" t="s">
        <v>130</v>
      </c>
      <c r="D67" s="16" t="s">
        <v>86</v>
      </c>
      <c r="E67" s="16" t="s">
        <v>24</v>
      </c>
      <c r="F67" s="16" t="s">
        <v>19</v>
      </c>
      <c r="G67" s="7" t="n">
        <v>500</v>
      </c>
      <c r="H67" s="6" t="n">
        <v>1.5778</v>
      </c>
      <c r="I67" s="6" t="n">
        <v>-788.9</v>
      </c>
      <c r="J67" s="6" t="n">
        <v>0</v>
      </c>
      <c r="K67" s="6" t="n">
        <v>-2.37</v>
      </c>
      <c r="L67" s="6" t="n">
        <v>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0" t="n">
        <v>44071.439398148</v>
      </c>
      <c r="B68" s="16" t="s">
        <v>91</v>
      </c>
      <c r="C68" s="16" t="s">
        <v>126</v>
      </c>
      <c r="D68" s="16" t="s">
        <v>86</v>
      </c>
      <c r="E68" s="16" t="s">
        <v>24</v>
      </c>
      <c r="F68" s="16" t="s">
        <v>19</v>
      </c>
      <c r="G68" s="7" t="n">
        <v>654</v>
      </c>
      <c r="H68" s="6" t="n">
        <v>1.0386</v>
      </c>
      <c r="I68" s="6" t="n">
        <v>-679.24</v>
      </c>
      <c r="J68" s="6" t="n">
        <v>0</v>
      </c>
      <c r="K68" s="6" t="n">
        <v>-2.04</v>
      </c>
      <c r="L68" s="6" t="n">
        <v>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44071.510729167</v>
      </c>
      <c r="B69" s="16" t="s">
        <v>144</v>
      </c>
      <c r="C69" s="16" t="s">
        <v>145</v>
      </c>
      <c r="D69" s="16" t="s">
        <v>86</v>
      </c>
      <c r="E69" s="16" t="s">
        <v>146</v>
      </c>
      <c r="F69" s="16" t="s">
        <v>19</v>
      </c>
      <c r="G69" s="7" t="n">
        <v>15</v>
      </c>
      <c r="H69" s="6" t="n">
        <v>75.8914</v>
      </c>
      <c r="I69" s="6" t="n">
        <v>-1138.37</v>
      </c>
      <c r="J69" s="6" t="n">
        <v>0</v>
      </c>
      <c r="K69" s="6" t="n">
        <v>0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9" t="n">
        <v>44071.510729167</v>
      </c>
      <c r="B70" s="30" t="s">
        <v>151</v>
      </c>
      <c r="C70" s="30" t="s">
        <v>152</v>
      </c>
      <c r="D70" s="30" t="s">
        <v>105</v>
      </c>
      <c r="E70" s="30" t="s">
        <v>146</v>
      </c>
      <c r="F70" s="30" t="s">
        <v>19</v>
      </c>
      <c r="G70" s="31" t="n">
        <v>-15</v>
      </c>
      <c r="H70" s="32" t="n">
        <v>75.8914</v>
      </c>
      <c r="I70" s="32" t="n">
        <v>1138.37</v>
      </c>
      <c r="J70" s="32" t="n">
        <v>0</v>
      </c>
      <c r="K70" s="32" t="n">
        <v>0</v>
      </c>
      <c r="L70" s="32" t="n">
        <v>0</v>
      </c>
      <c r="M70" s="32"/>
      <c r="N70" s="6" t="s">
        <f>=I70+J70+K70+L70</f>
      </c>
      <c r="O70" s="30"/>
    </row>
    <row collapsed="false" customFormat="false" customHeight="false" hidden="false" ht="12.1" outlineLevel="0" r="71">
      <c r="A71" s="20" t="n">
        <v>44090.533425926</v>
      </c>
      <c r="B71" s="16" t="s">
        <v>99</v>
      </c>
      <c r="C71" s="16" t="s">
        <v>141</v>
      </c>
      <c r="D71" s="16" t="s">
        <v>86</v>
      </c>
      <c r="E71" s="16" t="s">
        <v>24</v>
      </c>
      <c r="F71" s="16" t="s">
        <v>19</v>
      </c>
      <c r="G71" s="7" t="n">
        <v>9</v>
      </c>
      <c r="H71" s="6" t="n">
        <v>5.764</v>
      </c>
      <c r="I71" s="6" t="n">
        <v>-51.88</v>
      </c>
      <c r="J71" s="6" t="n">
        <v>0</v>
      </c>
      <c r="K71" s="6" t="n">
        <v>0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1" t="n">
        <v>44090.533634259</v>
      </c>
      <c r="B72" s="22" t="s">
        <v>122</v>
      </c>
      <c r="C72" s="22" t="s">
        <v>65</v>
      </c>
      <c r="D72" s="22" t="s">
        <v>122</v>
      </c>
      <c r="E72" s="22" t="s">
        <v>122</v>
      </c>
      <c r="F72" s="22" t="s">
        <v>19</v>
      </c>
      <c r="G72" s="23" t="n">
        <v>1</v>
      </c>
      <c r="H72" s="24" t="n">
        <v>1</v>
      </c>
      <c r="I72" s="24" t="n">
        <v>42.05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2"/>
    </row>
    <row collapsed="false" customFormat="false" customHeight="false" hidden="false" ht="12.1" outlineLevel="0" r="73">
      <c r="A73" s="20" t="n">
        <v>44104.521087963</v>
      </c>
      <c r="B73" s="16" t="s">
        <v>16</v>
      </c>
      <c r="C73" s="16" t="s">
        <v>124</v>
      </c>
      <c r="D73" s="16" t="s">
        <v>86</v>
      </c>
      <c r="E73" s="16" t="s">
        <v>17</v>
      </c>
      <c r="F73" s="16" t="s">
        <v>19</v>
      </c>
      <c r="G73" s="7" t="n">
        <v>10</v>
      </c>
      <c r="H73" s="6" t="n">
        <v>219.53</v>
      </c>
      <c r="I73" s="6" t="n">
        <v>-2195.3</v>
      </c>
      <c r="J73" s="6" t="n">
        <v>0</v>
      </c>
      <c r="K73" s="6" t="n">
        <v>-6.59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44104.521967593</v>
      </c>
      <c r="B74" s="16" t="s">
        <v>40</v>
      </c>
      <c r="C74" s="16" t="s">
        <v>153</v>
      </c>
      <c r="D74" s="16" t="s">
        <v>86</v>
      </c>
      <c r="E74" s="16" t="s">
        <v>24</v>
      </c>
      <c r="F74" s="16" t="s">
        <v>19</v>
      </c>
      <c r="G74" s="7" t="n">
        <v>1</v>
      </c>
      <c r="H74" s="6" t="n">
        <v>1369.8</v>
      </c>
      <c r="I74" s="6" t="n">
        <v>-1369.8</v>
      </c>
      <c r="J74" s="6" t="n">
        <v>0</v>
      </c>
      <c r="K74" s="6" t="n">
        <v>-4.11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44104.52255787</v>
      </c>
      <c r="B75" s="16" t="s">
        <v>98</v>
      </c>
      <c r="C75" s="16" t="s">
        <v>140</v>
      </c>
      <c r="D75" s="16" t="s">
        <v>86</v>
      </c>
      <c r="E75" s="16" t="s">
        <v>24</v>
      </c>
      <c r="F75" s="16" t="s">
        <v>19</v>
      </c>
      <c r="G75" s="7" t="n">
        <v>1</v>
      </c>
      <c r="H75" s="6" t="n">
        <v>980.3</v>
      </c>
      <c r="I75" s="6" t="n">
        <v>-980.3</v>
      </c>
      <c r="J75" s="6" t="n">
        <v>0</v>
      </c>
      <c r="K75" s="6" t="n">
        <v>-2.94</v>
      </c>
      <c r="L75" s="6" t="n">
        <v>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44104.52306713</v>
      </c>
      <c r="B76" s="16" t="s">
        <v>94</v>
      </c>
      <c r="C76" s="16" t="s">
        <v>132</v>
      </c>
      <c r="D76" s="16" t="s">
        <v>86</v>
      </c>
      <c r="E76" s="16" t="s">
        <v>24</v>
      </c>
      <c r="F76" s="16" t="s">
        <v>19</v>
      </c>
      <c r="G76" s="7" t="n">
        <v>1</v>
      </c>
      <c r="H76" s="6" t="n">
        <v>1002.4</v>
      </c>
      <c r="I76" s="6" t="n">
        <v>-1002.4</v>
      </c>
      <c r="J76" s="6" t="n">
        <v>0</v>
      </c>
      <c r="K76" s="6" t="n">
        <v>-3.01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1" t="n">
        <v>44104.528333333</v>
      </c>
      <c r="B77" s="22" t="s">
        <v>122</v>
      </c>
      <c r="C77" s="22" t="s">
        <v>65</v>
      </c>
      <c r="D77" s="22" t="s">
        <v>122</v>
      </c>
      <c r="E77" s="22" t="s">
        <v>122</v>
      </c>
      <c r="F77" s="22" t="s">
        <v>19</v>
      </c>
      <c r="G77" s="23" t="n">
        <v>1</v>
      </c>
      <c r="H77" s="24" t="n">
        <v>1</v>
      </c>
      <c r="I77" s="24" t="n">
        <v>6000</v>
      </c>
      <c r="J77" s="24" t="n">
        <v>0</v>
      </c>
      <c r="K77" s="24" t="n">
        <v>0</v>
      </c>
      <c r="L77" s="24" t="n">
        <v>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1" t="n">
        <v>44109.471157407</v>
      </c>
      <c r="B78" s="22" t="s">
        <v>122</v>
      </c>
      <c r="C78" s="22" t="s">
        <v>65</v>
      </c>
      <c r="D78" s="22" t="s">
        <v>122</v>
      </c>
      <c r="E78" s="22" t="s">
        <v>122</v>
      </c>
      <c r="F78" s="22" t="s">
        <v>19</v>
      </c>
      <c r="G78" s="23" t="n">
        <v>1</v>
      </c>
      <c r="H78" s="24" t="n">
        <v>1</v>
      </c>
      <c r="I78" s="24" t="n">
        <v>3000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2"/>
    </row>
    <row collapsed="false" customFormat="false" customHeight="false" hidden="false" ht="12.1" outlineLevel="0" r="79">
      <c r="A79" s="20" t="n">
        <v>44109.471516204</v>
      </c>
      <c r="B79" s="16" t="s">
        <v>98</v>
      </c>
      <c r="C79" s="16" t="s">
        <v>140</v>
      </c>
      <c r="D79" s="16" t="s">
        <v>86</v>
      </c>
      <c r="E79" s="16" t="s">
        <v>24</v>
      </c>
      <c r="F79" s="16" t="s">
        <v>19</v>
      </c>
      <c r="G79" s="7" t="n">
        <v>1</v>
      </c>
      <c r="H79" s="6" t="n">
        <v>983.9</v>
      </c>
      <c r="I79" s="6" t="n">
        <v>-983.9</v>
      </c>
      <c r="J79" s="6" t="n">
        <v>0</v>
      </c>
      <c r="K79" s="6" t="n">
        <v>-2.95</v>
      </c>
      <c r="L79" s="6" t="n">
        <v>0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0" t="n">
        <v>44109.471793981</v>
      </c>
      <c r="B80" s="16" t="s">
        <v>94</v>
      </c>
      <c r="C80" s="16" t="s">
        <v>132</v>
      </c>
      <c r="D80" s="16" t="s">
        <v>86</v>
      </c>
      <c r="E80" s="16" t="s">
        <v>24</v>
      </c>
      <c r="F80" s="16" t="s">
        <v>19</v>
      </c>
      <c r="G80" s="7" t="n">
        <v>1</v>
      </c>
      <c r="H80" s="6" t="n">
        <v>1007.4</v>
      </c>
      <c r="I80" s="6" t="n">
        <v>-1007.4</v>
      </c>
      <c r="J80" s="6" t="n">
        <v>0</v>
      </c>
      <c r="K80" s="6" t="n">
        <v>-3.02</v>
      </c>
      <c r="L80" s="6" t="n">
        <v>0</v>
      </c>
      <c r="M80" s="6"/>
      <c r="N80" s="6" t="s">
        <f>=I80+J80+K80+L80</f>
      </c>
      <c r="O80" s="16"/>
    </row>
    <row collapsed="false" customFormat="false" customHeight="false" hidden="false" ht="12.1" outlineLevel="0" r="81">
      <c r="A81" s="20" t="n">
        <v>44109.472048611</v>
      </c>
      <c r="B81" s="16" t="s">
        <v>40</v>
      </c>
      <c r="C81" s="16" t="s">
        <v>153</v>
      </c>
      <c r="D81" s="16" t="s">
        <v>86</v>
      </c>
      <c r="E81" s="16" t="s">
        <v>24</v>
      </c>
      <c r="F81" s="16" t="s">
        <v>19</v>
      </c>
      <c r="G81" s="7" t="n">
        <v>1</v>
      </c>
      <c r="H81" s="6" t="n">
        <v>1401</v>
      </c>
      <c r="I81" s="6" t="n">
        <v>-1401</v>
      </c>
      <c r="J81" s="6" t="n">
        <v>0</v>
      </c>
      <c r="K81" s="6" t="n">
        <v>-4.2</v>
      </c>
      <c r="L81" s="6" t="n">
        <v>0</v>
      </c>
      <c r="M81" s="6"/>
      <c r="N81" s="6" t="s">
        <f>=I81+J81+K81+L81</f>
      </c>
      <c r="O81" s="16"/>
    </row>
    <row collapsed="false" customFormat="false" customHeight="false" hidden="false" ht="12.1" outlineLevel="0" r="82">
      <c r="A82" s="21" t="n">
        <v>44110.774247685</v>
      </c>
      <c r="B82" s="22" t="s">
        <v>122</v>
      </c>
      <c r="C82" s="22" t="s">
        <v>65</v>
      </c>
      <c r="D82" s="22" t="s">
        <v>122</v>
      </c>
      <c r="E82" s="22" t="s">
        <v>122</v>
      </c>
      <c r="F82" s="22" t="s">
        <v>19</v>
      </c>
      <c r="G82" s="23" t="n">
        <v>1</v>
      </c>
      <c r="H82" s="24" t="n">
        <v>1</v>
      </c>
      <c r="I82" s="24" t="n">
        <v>12964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2"/>
    </row>
    <row collapsed="false" customFormat="false" customHeight="false" hidden="false" ht="12.1" outlineLevel="0" r="83">
      <c r="A83" s="20" t="n">
        <v>44110.775694444</v>
      </c>
      <c r="B83" s="16" t="s">
        <v>31</v>
      </c>
      <c r="C83" s="16" t="s">
        <v>154</v>
      </c>
      <c r="D83" s="16" t="s">
        <v>86</v>
      </c>
      <c r="E83" s="16" t="s">
        <v>24</v>
      </c>
      <c r="F83" s="16" t="s">
        <v>19</v>
      </c>
      <c r="G83" s="7" t="n">
        <v>1</v>
      </c>
      <c r="H83" s="6" t="n">
        <v>9063</v>
      </c>
      <c r="I83" s="6" t="n">
        <v>-9063</v>
      </c>
      <c r="J83" s="6" t="n">
        <v>0</v>
      </c>
      <c r="K83" s="6" t="n">
        <v>-27.19</v>
      </c>
      <c r="L83" s="6" t="n">
        <v>0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44110.776493056</v>
      </c>
      <c r="B84" s="16" t="s">
        <v>144</v>
      </c>
      <c r="C84" s="16" t="s">
        <v>145</v>
      </c>
      <c r="D84" s="16" t="s">
        <v>86</v>
      </c>
      <c r="E84" s="16" t="s">
        <v>146</v>
      </c>
      <c r="F84" s="16" t="s">
        <v>19</v>
      </c>
      <c r="G84" s="7" t="n">
        <v>49</v>
      </c>
      <c r="H84" s="6" t="n">
        <v>78.0975</v>
      </c>
      <c r="I84" s="6" t="n">
        <v>-3826.78</v>
      </c>
      <c r="J84" s="6" t="n">
        <v>0</v>
      </c>
      <c r="K84" s="6" t="n">
        <v>-11.48</v>
      </c>
      <c r="L84" s="6" t="n">
        <v>0</v>
      </c>
      <c r="M84" s="6"/>
      <c r="N84" s="6" t="s">
        <f>=I84+J84+K84+L84</f>
      </c>
      <c r="O84" s="16"/>
    </row>
    <row collapsed="false" customFormat="false" customHeight="false" hidden="false" ht="12.1" outlineLevel="0" r="85">
      <c r="A85" s="20" t="n">
        <v>44110.777025463</v>
      </c>
      <c r="B85" s="16" t="s">
        <v>37</v>
      </c>
      <c r="C85" s="16" t="s">
        <v>150</v>
      </c>
      <c r="D85" s="16" t="s">
        <v>86</v>
      </c>
      <c r="E85" s="16" t="s">
        <v>24</v>
      </c>
      <c r="F85" s="16" t="s">
        <v>29</v>
      </c>
      <c r="G85" s="7" t="n">
        <v>250</v>
      </c>
      <c r="H85" s="6" t="n">
        <v>0.0833</v>
      </c>
      <c r="I85" s="6" t="n">
        <v>-20.83</v>
      </c>
      <c r="J85" s="6" t="n">
        <v>0</v>
      </c>
      <c r="K85" s="6" t="n">
        <v>0</v>
      </c>
      <c r="L85" s="6" t="n">
        <v>0</v>
      </c>
      <c r="M85" s="6" t="s">
        <f>=I85+J85+K85+L85</f>
      </c>
      <c r="N85" s="6"/>
      <c r="O85" s="16"/>
    </row>
    <row collapsed="false" customFormat="false" customHeight="false" hidden="false" ht="12.1" outlineLevel="0" r="86">
      <c r="A86" s="20" t="n">
        <v>44110.777256944</v>
      </c>
      <c r="B86" s="16" t="s">
        <v>102</v>
      </c>
      <c r="C86" s="16" t="s">
        <v>147</v>
      </c>
      <c r="D86" s="16" t="s">
        <v>86</v>
      </c>
      <c r="E86" s="16" t="s">
        <v>24</v>
      </c>
      <c r="F86" s="16" t="s">
        <v>29</v>
      </c>
      <c r="G86" s="7" t="n">
        <v>267</v>
      </c>
      <c r="H86" s="6" t="n">
        <v>0.1052</v>
      </c>
      <c r="I86" s="6" t="n">
        <v>-28.09</v>
      </c>
      <c r="J86" s="6" t="n">
        <v>0</v>
      </c>
      <c r="K86" s="6" t="n">
        <v>0</v>
      </c>
      <c r="L86" s="6" t="n">
        <v>0</v>
      </c>
      <c r="M86" s="6" t="s">
        <f>=I86+J86+K86+L86</f>
      </c>
      <c r="N86" s="6"/>
      <c r="O86" s="16"/>
    </row>
    <row collapsed="false" customFormat="false" customHeight="false" hidden="false" ht="12.1" outlineLevel="0" r="87">
      <c r="A87" s="21" t="n">
        <v>44117.351273148</v>
      </c>
      <c r="B87" s="22" t="s">
        <v>122</v>
      </c>
      <c r="C87" s="22" t="s">
        <v>65</v>
      </c>
      <c r="D87" s="22" t="s">
        <v>122</v>
      </c>
      <c r="E87" s="22" t="s">
        <v>122</v>
      </c>
      <c r="F87" s="22" t="s">
        <v>19</v>
      </c>
      <c r="G87" s="23" t="n">
        <v>1</v>
      </c>
      <c r="H87" s="24" t="n">
        <v>1</v>
      </c>
      <c r="I87" s="24" t="n">
        <v>7000</v>
      </c>
      <c r="J87" s="24" t="n">
        <v>0</v>
      </c>
      <c r="K87" s="24" t="n">
        <v>0</v>
      </c>
      <c r="L87" s="24" t="n">
        <v>0</v>
      </c>
      <c r="M87" s="24"/>
      <c r="N87" s="6" t="s">
        <f>=I87+J87+K87+L87</f>
      </c>
      <c r="O87" s="22"/>
    </row>
    <row collapsed="false" customFormat="false" customHeight="false" hidden="false" ht="12.1" outlineLevel="0" r="88">
      <c r="A88" s="20" t="n">
        <v>44117.421539352</v>
      </c>
      <c r="B88" s="16" t="s">
        <v>98</v>
      </c>
      <c r="C88" s="16" t="s">
        <v>140</v>
      </c>
      <c r="D88" s="16" t="s">
        <v>86</v>
      </c>
      <c r="E88" s="16" t="s">
        <v>24</v>
      </c>
      <c r="F88" s="16" t="s">
        <v>19</v>
      </c>
      <c r="G88" s="7" t="n">
        <v>2</v>
      </c>
      <c r="H88" s="6" t="n">
        <v>975.9</v>
      </c>
      <c r="I88" s="6" t="n">
        <v>-1951.8</v>
      </c>
      <c r="J88" s="6" t="n">
        <v>0</v>
      </c>
      <c r="K88" s="6" t="n">
        <v>-5.86</v>
      </c>
      <c r="L88" s="6" t="n">
        <v>0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0" t="n">
        <v>44117.421851852</v>
      </c>
      <c r="B89" s="16" t="s">
        <v>94</v>
      </c>
      <c r="C89" s="16" t="s">
        <v>132</v>
      </c>
      <c r="D89" s="16" t="s">
        <v>86</v>
      </c>
      <c r="E89" s="16" t="s">
        <v>24</v>
      </c>
      <c r="F89" s="16" t="s">
        <v>19</v>
      </c>
      <c r="G89" s="7" t="n">
        <v>2</v>
      </c>
      <c r="H89" s="6" t="n">
        <v>1005</v>
      </c>
      <c r="I89" s="6" t="n">
        <v>-2010</v>
      </c>
      <c r="J89" s="6" t="n">
        <v>0</v>
      </c>
      <c r="K89" s="6" t="n">
        <v>-6.03</v>
      </c>
      <c r="L89" s="6" t="n">
        <v>0</v>
      </c>
      <c r="M89" s="6"/>
      <c r="N89" s="6" t="s">
        <f>=I89+J89+K89+L89</f>
      </c>
      <c r="O89" s="16"/>
    </row>
    <row collapsed="false" customFormat="false" customHeight="false" hidden="false" ht="12.1" outlineLevel="0" r="90">
      <c r="A90" s="20" t="n">
        <v>44117.422106481</v>
      </c>
      <c r="B90" s="16" t="s">
        <v>40</v>
      </c>
      <c r="C90" s="16" t="s">
        <v>153</v>
      </c>
      <c r="D90" s="16" t="s">
        <v>86</v>
      </c>
      <c r="E90" s="16" t="s">
        <v>24</v>
      </c>
      <c r="F90" s="16" t="s">
        <v>19</v>
      </c>
      <c r="G90" s="7" t="n">
        <v>2</v>
      </c>
      <c r="H90" s="6" t="n">
        <v>1447</v>
      </c>
      <c r="I90" s="6" t="n">
        <v>-2894</v>
      </c>
      <c r="J90" s="6" t="n">
        <v>0</v>
      </c>
      <c r="K90" s="6" t="n">
        <v>-8.68</v>
      </c>
      <c r="L90" s="6" t="n">
        <v>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44117.422604167</v>
      </c>
      <c r="B91" s="16" t="s">
        <v>93</v>
      </c>
      <c r="C91" s="16" t="s">
        <v>130</v>
      </c>
      <c r="D91" s="16" t="s">
        <v>86</v>
      </c>
      <c r="E91" s="16" t="s">
        <v>24</v>
      </c>
      <c r="F91" s="16" t="s">
        <v>19</v>
      </c>
      <c r="G91" s="7" t="n">
        <v>110</v>
      </c>
      <c r="H91" s="6" t="n">
        <v>1.6243</v>
      </c>
      <c r="I91" s="6" t="n">
        <v>-178.67</v>
      </c>
      <c r="J91" s="6" t="n">
        <v>0</v>
      </c>
      <c r="K91" s="6" t="n">
        <v>-0.54</v>
      </c>
      <c r="L91" s="6" t="n">
        <v>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9" t="n">
        <v>44117.424363426</v>
      </c>
      <c r="B92" s="30" t="s">
        <v>99</v>
      </c>
      <c r="C92" s="30" t="s">
        <v>141</v>
      </c>
      <c r="D92" s="30" t="s">
        <v>105</v>
      </c>
      <c r="E92" s="30" t="s">
        <v>24</v>
      </c>
      <c r="F92" s="30" t="s">
        <v>19</v>
      </c>
      <c r="G92" s="31" t="n">
        <v>-54</v>
      </c>
      <c r="H92" s="32" t="n">
        <v>5.75</v>
      </c>
      <c r="I92" s="32" t="n">
        <v>310.5</v>
      </c>
      <c r="J92" s="32" t="n">
        <v>0</v>
      </c>
      <c r="K92" s="32" t="n">
        <v>0</v>
      </c>
      <c r="L92" s="32" t="n">
        <v>0</v>
      </c>
      <c r="M92" s="32"/>
      <c r="N92" s="6" t="s">
        <f>=I92+J92+K92+L92</f>
      </c>
      <c r="O92" s="30"/>
    </row>
    <row collapsed="false" customFormat="false" customHeight="false" hidden="false" ht="12.1" outlineLevel="0" r="93">
      <c r="A93" s="29" t="n">
        <v>44117.424699074</v>
      </c>
      <c r="B93" s="30" t="s">
        <v>102</v>
      </c>
      <c r="C93" s="30" t="s">
        <v>147</v>
      </c>
      <c r="D93" s="30" t="s">
        <v>105</v>
      </c>
      <c r="E93" s="30" t="s">
        <v>24</v>
      </c>
      <c r="F93" s="30" t="s">
        <v>29</v>
      </c>
      <c r="G93" s="31" t="n">
        <v>-498</v>
      </c>
      <c r="H93" s="32" t="n">
        <v>0.1064</v>
      </c>
      <c r="I93" s="32" t="n">
        <v>52.99</v>
      </c>
      <c r="J93" s="32" t="n">
        <v>0</v>
      </c>
      <c r="K93" s="32" t="n">
        <v>0</v>
      </c>
      <c r="L93" s="32" t="n">
        <v>0</v>
      </c>
      <c r="M93" s="6" t="s">
        <f>=I93+J93+K93+L93</f>
      </c>
      <c r="N93" s="32"/>
      <c r="O93" s="30"/>
    </row>
    <row collapsed="false" customFormat="false" customHeight="false" hidden="false" ht="12.1" outlineLevel="0" r="94">
      <c r="A94" s="20" t="n">
        <v>44117.425011574</v>
      </c>
      <c r="B94" s="16" t="s">
        <v>37</v>
      </c>
      <c r="C94" s="16" t="s">
        <v>150</v>
      </c>
      <c r="D94" s="16" t="s">
        <v>86</v>
      </c>
      <c r="E94" s="16" t="s">
        <v>24</v>
      </c>
      <c r="F94" s="16" t="s">
        <v>29</v>
      </c>
      <c r="G94" s="7" t="n">
        <v>559</v>
      </c>
      <c r="H94" s="6" t="n">
        <v>0.0878</v>
      </c>
      <c r="I94" s="6" t="n">
        <v>-49.08</v>
      </c>
      <c r="J94" s="6" t="n">
        <v>0</v>
      </c>
      <c r="K94" s="6" t="n">
        <v>0</v>
      </c>
      <c r="L94" s="6" t="n">
        <v>0</v>
      </c>
      <c r="M94" s="6" t="s">
        <f>=I94+J94+K94+L94</f>
      </c>
      <c r="N94" s="6"/>
      <c r="O94" s="16"/>
    </row>
    <row collapsed="false" customFormat="false" customHeight="false" hidden="false" ht="12.1" outlineLevel="0" r="95">
      <c r="A95" s="20" t="n">
        <v>44117.425011574</v>
      </c>
      <c r="B95" s="16" t="s">
        <v>37</v>
      </c>
      <c r="C95" s="16" t="s">
        <v>150</v>
      </c>
      <c r="D95" s="16" t="s">
        <v>86</v>
      </c>
      <c r="E95" s="16" t="s">
        <v>24</v>
      </c>
      <c r="F95" s="16" t="s">
        <v>29</v>
      </c>
      <c r="G95" s="7" t="n">
        <v>41</v>
      </c>
      <c r="H95" s="6" t="n">
        <v>0.0878</v>
      </c>
      <c r="I95" s="6" t="n">
        <v>-3.6</v>
      </c>
      <c r="J95" s="6" t="n">
        <v>0</v>
      </c>
      <c r="K95" s="6" t="n">
        <v>0</v>
      </c>
      <c r="L95" s="6" t="n">
        <v>0</v>
      </c>
      <c r="M95" s="6" t="s">
        <f>=I95+J95+K95+L95</f>
      </c>
      <c r="N95" s="6"/>
      <c r="O95" s="16"/>
    </row>
    <row collapsed="false" customFormat="false" customHeight="false" hidden="false" ht="12.1" outlineLevel="0" r="96">
      <c r="A96" s="20" t="n">
        <v>44117.425405093</v>
      </c>
      <c r="B96" s="16" t="s">
        <v>93</v>
      </c>
      <c r="C96" s="16" t="s">
        <v>130</v>
      </c>
      <c r="D96" s="16" t="s">
        <v>86</v>
      </c>
      <c r="E96" s="16" t="s">
        <v>24</v>
      </c>
      <c r="F96" s="16" t="s">
        <v>19</v>
      </c>
      <c r="G96" s="7" t="n">
        <v>190</v>
      </c>
      <c r="H96" s="6" t="n">
        <v>1.6249</v>
      </c>
      <c r="I96" s="6" t="n">
        <v>-308.73</v>
      </c>
      <c r="J96" s="6" t="n">
        <v>0</v>
      </c>
      <c r="K96" s="6" t="n">
        <v>-0.93</v>
      </c>
      <c r="L96" s="6" t="n">
        <v>0</v>
      </c>
      <c r="M96" s="6"/>
      <c r="N96" s="6" t="s">
        <f>=I96+J96+K96+L96</f>
      </c>
      <c r="O96" s="16"/>
    </row>
    <row collapsed="false" customFormat="false" customHeight="false" hidden="false" ht="12.1" outlineLevel="0" r="97">
      <c r="A97" s="33" t="n">
        <v>44125</v>
      </c>
      <c r="B97" s="34" t="s">
        <v>155</v>
      </c>
      <c r="C97" s="34" t="s">
        <v>156</v>
      </c>
      <c r="D97" s="34" t="s">
        <v>155</v>
      </c>
      <c r="E97" s="34" t="s">
        <v>155</v>
      </c>
      <c r="F97" s="34" t="s">
        <v>19</v>
      </c>
      <c r="G97" s="35" t="n">
        <v>1</v>
      </c>
      <c r="H97" s="36" t="n">
        <v>-1</v>
      </c>
      <c r="I97" s="36" t="n">
        <v>-121</v>
      </c>
      <c r="J97" s="36" t="n">
        <v>0</v>
      </c>
      <c r="K97" s="36" t="n">
        <v>0</v>
      </c>
      <c r="L97" s="36" t="n">
        <v>0</v>
      </c>
      <c r="M97" s="36"/>
      <c r="N97" s="6" t="s">
        <f>=I97+J97+K97+L97</f>
      </c>
      <c r="O97" s="34"/>
    </row>
    <row collapsed="false" customFormat="false" customHeight="false" hidden="false" ht="12.1" outlineLevel="0" r="98">
      <c r="A98" s="21" t="n">
        <v>44125</v>
      </c>
      <c r="B98" s="22" t="s">
        <v>135</v>
      </c>
      <c r="C98" s="22" t="s">
        <v>157</v>
      </c>
      <c r="D98" s="22" t="s">
        <v>135</v>
      </c>
      <c r="E98" s="22" t="s">
        <v>135</v>
      </c>
      <c r="F98" s="22" t="s">
        <v>19</v>
      </c>
      <c r="G98" s="23" t="n">
        <v>1</v>
      </c>
      <c r="H98" s="24" t="n">
        <v>1</v>
      </c>
      <c r="I98" s="24" t="n">
        <v>935</v>
      </c>
      <c r="J98" s="24" t="n">
        <v>0</v>
      </c>
      <c r="K98" s="24" t="n">
        <v>0</v>
      </c>
      <c r="L98" s="24" t="n">
        <v>0</v>
      </c>
      <c r="M98" s="24"/>
      <c r="N98" s="6" t="s">
        <f>=I98+J98+K98+L98</f>
      </c>
      <c r="O98" s="22"/>
    </row>
    <row collapsed="false" customFormat="false" customHeight="false" hidden="false" ht="12.1" outlineLevel="0" r="99">
      <c r="A99" s="20" t="n">
        <v>44125.904259259</v>
      </c>
      <c r="B99" s="16" t="s">
        <v>144</v>
      </c>
      <c r="C99" s="16" t="s">
        <v>145</v>
      </c>
      <c r="D99" s="16" t="s">
        <v>86</v>
      </c>
      <c r="E99" s="16" t="s">
        <v>146</v>
      </c>
      <c r="F99" s="16" t="s">
        <v>19</v>
      </c>
      <c r="G99" s="7" t="n">
        <v>10</v>
      </c>
      <c r="H99" s="6" t="n">
        <v>76.7675</v>
      </c>
      <c r="I99" s="6" t="n">
        <v>-767.68</v>
      </c>
      <c r="J99" s="6" t="n">
        <v>0</v>
      </c>
      <c r="K99" s="6" t="n">
        <v>-2.3</v>
      </c>
      <c r="L99" s="6" t="n">
        <v>0</v>
      </c>
      <c r="M99" s="6"/>
      <c r="N99" s="6" t="s">
        <f>=I99+J99+K99+L99</f>
      </c>
      <c r="O99" s="16"/>
    </row>
    <row collapsed="false" customFormat="false" customHeight="false" hidden="false" ht="12.1" outlineLevel="0" r="100">
      <c r="A100" s="20" t="n">
        <v>44126.462800926</v>
      </c>
      <c r="B100" s="16" t="s">
        <v>37</v>
      </c>
      <c r="C100" s="16" t="s">
        <v>150</v>
      </c>
      <c r="D100" s="16" t="s">
        <v>86</v>
      </c>
      <c r="E100" s="16" t="s">
        <v>24</v>
      </c>
      <c r="F100" s="16" t="s">
        <v>29</v>
      </c>
      <c r="G100" s="7" t="n">
        <v>121</v>
      </c>
      <c r="H100" s="6" t="n">
        <v>0.0856</v>
      </c>
      <c r="I100" s="6" t="n">
        <v>-10.36</v>
      </c>
      <c r="J100" s="6" t="n">
        <v>0</v>
      </c>
      <c r="K100" s="6" t="n">
        <v>0</v>
      </c>
      <c r="L100" s="6" t="n">
        <v>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20" t="n">
        <v>44126.463773148</v>
      </c>
      <c r="B101" s="16" t="s">
        <v>93</v>
      </c>
      <c r="C101" s="16" t="s">
        <v>130</v>
      </c>
      <c r="D101" s="16" t="s">
        <v>86</v>
      </c>
      <c r="E101" s="16" t="s">
        <v>24</v>
      </c>
      <c r="F101" s="16" t="s">
        <v>19</v>
      </c>
      <c r="G101" s="7" t="n">
        <v>36</v>
      </c>
      <c r="H101" s="6" t="n">
        <v>1.5858</v>
      </c>
      <c r="I101" s="6" t="n">
        <v>-57.09</v>
      </c>
      <c r="J101" s="6" t="n">
        <v>0</v>
      </c>
      <c r="K101" s="6" t="n">
        <v>-0.17</v>
      </c>
      <c r="L101" s="6" t="n">
        <v>0</v>
      </c>
      <c r="M101" s="6"/>
      <c r="N101" s="6" t="s">
        <f>=I101+J101+K101+L101</f>
      </c>
      <c r="O101" s="16"/>
    </row>
    <row collapsed="false" customFormat="false" customHeight="false" hidden="false" ht="12.1" outlineLevel="0" r="102">
      <c r="A102" s="21" t="n">
        <v>44191.713055556</v>
      </c>
      <c r="B102" s="22" t="s">
        <v>122</v>
      </c>
      <c r="C102" s="22" t="s">
        <v>65</v>
      </c>
      <c r="D102" s="22" t="s">
        <v>122</v>
      </c>
      <c r="E102" s="22" t="s">
        <v>122</v>
      </c>
      <c r="F102" s="22" t="s">
        <v>19</v>
      </c>
      <c r="G102" s="23" t="n">
        <v>1</v>
      </c>
      <c r="H102" s="24" t="n">
        <v>1</v>
      </c>
      <c r="I102" s="24" t="n">
        <v>50</v>
      </c>
      <c r="J102" s="24" t="n">
        <v>0</v>
      </c>
      <c r="K102" s="24" t="n">
        <v>0</v>
      </c>
      <c r="L102" s="24" t="n">
        <v>0</v>
      </c>
      <c r="M102" s="24"/>
      <c r="N102" s="6" t="s">
        <f>=I102+J102+K102+L102</f>
      </c>
      <c r="O102" s="22"/>
    </row>
    <row collapsed="false" customFormat="false" customHeight="false" hidden="false" ht="12.1" outlineLevel="0" r="103">
      <c r="A103" s="33" t="n">
        <v>44200</v>
      </c>
      <c r="B103" s="34" t="s">
        <v>155</v>
      </c>
      <c r="C103" s="34" t="s">
        <v>158</v>
      </c>
      <c r="D103" s="34" t="s">
        <v>155</v>
      </c>
      <c r="E103" s="34" t="s">
        <v>155</v>
      </c>
      <c r="F103" s="34" t="s">
        <v>19</v>
      </c>
      <c r="G103" s="35" t="n">
        <v>1</v>
      </c>
      <c r="H103" s="36" t="n">
        <v>-1</v>
      </c>
      <c r="I103" s="36" t="n">
        <v>-28</v>
      </c>
      <c r="J103" s="36" t="n">
        <v>0</v>
      </c>
      <c r="K103" s="36" t="n">
        <v>0</v>
      </c>
      <c r="L103" s="36" t="n">
        <v>0</v>
      </c>
      <c r="M103" s="36"/>
      <c r="N103" s="6" t="s">
        <f>=I103+J103+K103+L103</f>
      </c>
      <c r="O103" s="34"/>
    </row>
    <row collapsed="false" customFormat="false" customHeight="false" hidden="false" ht="12.1" outlineLevel="0" r="104">
      <c r="A104" s="29" t="n">
        <v>44209.605983796</v>
      </c>
      <c r="B104" s="30" t="s">
        <v>98</v>
      </c>
      <c r="C104" s="30" t="s">
        <v>140</v>
      </c>
      <c r="D104" s="30" t="s">
        <v>105</v>
      </c>
      <c r="E104" s="30" t="s">
        <v>24</v>
      </c>
      <c r="F104" s="30" t="s">
        <v>19</v>
      </c>
      <c r="G104" s="31" t="n">
        <v>-1</v>
      </c>
      <c r="H104" s="32" t="n">
        <v>949</v>
      </c>
      <c r="I104" s="32" t="n">
        <v>949</v>
      </c>
      <c r="J104" s="32" t="n">
        <v>0</v>
      </c>
      <c r="K104" s="32" t="n">
        <v>-2.85</v>
      </c>
      <c r="L104" s="32" t="n">
        <v>0</v>
      </c>
      <c r="M104" s="32"/>
      <c r="N104" s="6" t="s">
        <f>=I104+J104+K104+L104</f>
      </c>
      <c r="O104" s="30"/>
    </row>
    <row collapsed="false" customFormat="false" customHeight="false" hidden="false" ht="12.1" outlineLevel="0" r="105">
      <c r="A105" s="29" t="n">
        <v>44209.606261574</v>
      </c>
      <c r="B105" s="30" t="s">
        <v>98</v>
      </c>
      <c r="C105" s="30" t="s">
        <v>140</v>
      </c>
      <c r="D105" s="30" t="s">
        <v>105</v>
      </c>
      <c r="E105" s="30" t="s">
        <v>24</v>
      </c>
      <c r="F105" s="30" t="s">
        <v>19</v>
      </c>
      <c r="G105" s="31" t="n">
        <v>-1</v>
      </c>
      <c r="H105" s="32" t="n">
        <v>949</v>
      </c>
      <c r="I105" s="32" t="n">
        <v>949</v>
      </c>
      <c r="J105" s="32" t="n">
        <v>0</v>
      </c>
      <c r="K105" s="32" t="n">
        <v>-2.85</v>
      </c>
      <c r="L105" s="32" t="n">
        <v>0</v>
      </c>
      <c r="M105" s="32"/>
      <c r="N105" s="6" t="s">
        <f>=I105+J105+K105+L105</f>
      </c>
      <c r="O105" s="30"/>
    </row>
    <row collapsed="false" customFormat="false" customHeight="false" hidden="false" ht="12.1" outlineLevel="0" r="106">
      <c r="A106" s="29" t="n">
        <v>44209.606319444</v>
      </c>
      <c r="B106" s="30" t="s">
        <v>98</v>
      </c>
      <c r="C106" s="30" t="s">
        <v>140</v>
      </c>
      <c r="D106" s="30" t="s">
        <v>105</v>
      </c>
      <c r="E106" s="30" t="s">
        <v>24</v>
      </c>
      <c r="F106" s="30" t="s">
        <v>19</v>
      </c>
      <c r="G106" s="31" t="n">
        <v>-1</v>
      </c>
      <c r="H106" s="32" t="n">
        <v>949</v>
      </c>
      <c r="I106" s="32" t="n">
        <v>949</v>
      </c>
      <c r="J106" s="32" t="n">
        <v>0</v>
      </c>
      <c r="K106" s="32" t="n">
        <v>-2.85</v>
      </c>
      <c r="L106" s="32" t="n">
        <v>0</v>
      </c>
      <c r="M106" s="32"/>
      <c r="N106" s="6" t="s">
        <f>=I106+J106+K106+L106</f>
      </c>
      <c r="O106" s="30"/>
    </row>
    <row collapsed="false" customFormat="false" customHeight="false" hidden="false" ht="12.1" outlineLevel="0" r="107">
      <c r="A107" s="29" t="n">
        <v>44209.606331019</v>
      </c>
      <c r="B107" s="30" t="s">
        <v>98</v>
      </c>
      <c r="C107" s="30" t="s">
        <v>140</v>
      </c>
      <c r="D107" s="30" t="s">
        <v>105</v>
      </c>
      <c r="E107" s="30" t="s">
        <v>24</v>
      </c>
      <c r="F107" s="30" t="s">
        <v>19</v>
      </c>
      <c r="G107" s="31" t="n">
        <v>-2</v>
      </c>
      <c r="H107" s="32" t="n">
        <v>949</v>
      </c>
      <c r="I107" s="32" t="n">
        <v>1898</v>
      </c>
      <c r="J107" s="32" t="n">
        <v>0</v>
      </c>
      <c r="K107" s="32" t="n">
        <v>-5.69</v>
      </c>
      <c r="L107" s="32" t="n">
        <v>0</v>
      </c>
      <c r="M107" s="32"/>
      <c r="N107" s="6" t="s">
        <f>=I107+J107+K107+L107</f>
      </c>
      <c r="O107" s="30"/>
    </row>
    <row collapsed="false" customFormat="false" customHeight="false" hidden="false" ht="12.1" outlineLevel="0" r="108">
      <c r="A108" s="29" t="n">
        <v>44209.606527778</v>
      </c>
      <c r="B108" s="30" t="s">
        <v>98</v>
      </c>
      <c r="C108" s="30" t="s">
        <v>140</v>
      </c>
      <c r="D108" s="30" t="s">
        <v>105</v>
      </c>
      <c r="E108" s="30" t="s">
        <v>24</v>
      </c>
      <c r="F108" s="30" t="s">
        <v>19</v>
      </c>
      <c r="G108" s="31" t="n">
        <v>-1</v>
      </c>
      <c r="H108" s="32" t="n">
        <v>949</v>
      </c>
      <c r="I108" s="32" t="n">
        <v>949</v>
      </c>
      <c r="J108" s="32" t="n">
        <v>0</v>
      </c>
      <c r="K108" s="32" t="n">
        <v>-2.85</v>
      </c>
      <c r="L108" s="32" t="n">
        <v>0</v>
      </c>
      <c r="M108" s="32"/>
      <c r="N108" s="6" t="s">
        <f>=I108+J108+K108+L108</f>
      </c>
      <c r="O108" s="30"/>
    </row>
    <row collapsed="false" customFormat="false" customHeight="false" hidden="false" ht="12.1" outlineLevel="0" r="109">
      <c r="A109" s="20" t="n">
        <v>44209.607106481</v>
      </c>
      <c r="B109" s="16" t="s">
        <v>23</v>
      </c>
      <c r="C109" s="16" t="s">
        <v>131</v>
      </c>
      <c r="D109" s="16" t="s">
        <v>86</v>
      </c>
      <c r="E109" s="16" t="s">
        <v>24</v>
      </c>
      <c r="F109" s="16" t="s">
        <v>19</v>
      </c>
      <c r="G109" s="7" t="n">
        <v>1</v>
      </c>
      <c r="H109" s="6" t="n">
        <v>5177</v>
      </c>
      <c r="I109" s="6" t="n">
        <v>-5177</v>
      </c>
      <c r="J109" s="6" t="n">
        <v>0</v>
      </c>
      <c r="K109" s="6" t="n">
        <v>-15.53</v>
      </c>
      <c r="L109" s="6" t="n">
        <v>0</v>
      </c>
      <c r="M109" s="6"/>
      <c r="N109" s="6" t="s">
        <f>=I109+J109+K109+L109</f>
      </c>
      <c r="O109" s="16"/>
    </row>
    <row collapsed="false" customFormat="false" customHeight="false" hidden="false" ht="12.1" outlineLevel="0" r="110">
      <c r="A110" s="20" t="n">
        <v>44209.607881944</v>
      </c>
      <c r="B110" s="16" t="s">
        <v>93</v>
      </c>
      <c r="C110" s="16" t="s">
        <v>130</v>
      </c>
      <c r="D110" s="16" t="s">
        <v>86</v>
      </c>
      <c r="E110" s="16" t="s">
        <v>24</v>
      </c>
      <c r="F110" s="16" t="s">
        <v>19</v>
      </c>
      <c r="G110" s="7" t="n">
        <v>290</v>
      </c>
      <c r="H110" s="6" t="n">
        <v>1.7336</v>
      </c>
      <c r="I110" s="6" t="n">
        <v>-502.74</v>
      </c>
      <c r="J110" s="6" t="n">
        <v>0</v>
      </c>
      <c r="K110" s="6" t="n">
        <v>-1.51</v>
      </c>
      <c r="L110" s="6" t="n">
        <v>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9" t="n">
        <v>44218.843923611</v>
      </c>
      <c r="B111" s="30" t="s">
        <v>94</v>
      </c>
      <c r="C111" s="30" t="s">
        <v>132</v>
      </c>
      <c r="D111" s="30" t="s">
        <v>105</v>
      </c>
      <c r="E111" s="30" t="s">
        <v>24</v>
      </c>
      <c r="F111" s="30" t="s">
        <v>19</v>
      </c>
      <c r="G111" s="31" t="n">
        <v>-5</v>
      </c>
      <c r="H111" s="32" t="n">
        <v>943.6</v>
      </c>
      <c r="I111" s="32" t="n">
        <v>4718</v>
      </c>
      <c r="J111" s="32" t="n">
        <v>0</v>
      </c>
      <c r="K111" s="32" t="n">
        <v>-14.15</v>
      </c>
      <c r="L111" s="32" t="n">
        <v>0</v>
      </c>
      <c r="M111" s="32"/>
      <c r="N111" s="6" t="s">
        <f>=I111+J111+K111+L111</f>
      </c>
      <c r="O111" s="30"/>
    </row>
    <row collapsed="false" customFormat="false" customHeight="false" hidden="false" ht="12.1" outlineLevel="0" r="112">
      <c r="A112" s="20" t="n">
        <v>44218.845</v>
      </c>
      <c r="B112" s="16" t="s">
        <v>144</v>
      </c>
      <c r="C112" s="16" t="s">
        <v>145</v>
      </c>
      <c r="D112" s="16" t="s">
        <v>86</v>
      </c>
      <c r="E112" s="16" t="s">
        <v>146</v>
      </c>
      <c r="F112" s="16" t="s">
        <v>19</v>
      </c>
      <c r="G112" s="7" t="n">
        <v>62</v>
      </c>
      <c r="H112" s="6" t="n">
        <v>75.125</v>
      </c>
      <c r="I112" s="6" t="n">
        <v>-4657.75</v>
      </c>
      <c r="J112" s="6" t="n">
        <v>0</v>
      </c>
      <c r="K112" s="6" t="n">
        <v>-13.97</v>
      </c>
      <c r="L112" s="6" t="n">
        <v>0</v>
      </c>
      <c r="M112" s="6"/>
      <c r="N112" s="6" t="s">
        <f>=I112+J112+K112+L112</f>
      </c>
      <c r="O112" s="16"/>
    </row>
    <row collapsed="false" customFormat="false" customHeight="false" hidden="false" ht="12.1" outlineLevel="0" r="113">
      <c r="A113" s="20" t="n">
        <v>44221.44244213</v>
      </c>
      <c r="B113" s="16" t="s">
        <v>37</v>
      </c>
      <c r="C113" s="16" t="s">
        <v>150</v>
      </c>
      <c r="D113" s="16" t="s">
        <v>86</v>
      </c>
      <c r="E113" s="16" t="s">
        <v>24</v>
      </c>
      <c r="F113" s="16" t="s">
        <v>29</v>
      </c>
      <c r="G113" s="7" t="n">
        <v>602</v>
      </c>
      <c r="H113" s="6" t="n">
        <v>0.1026</v>
      </c>
      <c r="I113" s="6" t="n">
        <v>-61.77</v>
      </c>
      <c r="J113" s="6" t="n">
        <v>0</v>
      </c>
      <c r="K113" s="6" t="n">
        <v>0</v>
      </c>
      <c r="L113" s="6" t="n">
        <v>0</v>
      </c>
      <c r="M113" s="6" t="s">
        <f>=I113+J113+K113+L113</f>
      </c>
      <c r="N113" s="6"/>
      <c r="O113" s="16"/>
    </row>
    <row collapsed="false" customFormat="false" customHeight="false" hidden="false" ht="12.1" outlineLevel="0" r="114">
      <c r="A114" s="20" t="n">
        <v>44307.908715278</v>
      </c>
      <c r="B114" s="16" t="s">
        <v>23</v>
      </c>
      <c r="C114" s="16" t="s">
        <v>131</v>
      </c>
      <c r="D114" s="16" t="s">
        <v>86</v>
      </c>
      <c r="E114" s="16" t="s">
        <v>24</v>
      </c>
      <c r="F114" s="16" t="s">
        <v>19</v>
      </c>
      <c r="G114" s="7" t="n">
        <v>1</v>
      </c>
      <c r="H114" s="6" t="n">
        <v>5847</v>
      </c>
      <c r="I114" s="6" t="n">
        <v>-5847</v>
      </c>
      <c r="J114" s="6" t="n">
        <v>0</v>
      </c>
      <c r="K114" s="6" t="n">
        <v>-17.54</v>
      </c>
      <c r="L114" s="6" t="n">
        <v>0</v>
      </c>
      <c r="M114" s="6"/>
      <c r="N114" s="6" t="s">
        <f>=I114+J114+K114+L114</f>
      </c>
      <c r="O114" s="16"/>
    </row>
    <row collapsed="false" customFormat="false" customHeight="false" hidden="false" ht="12.1" outlineLevel="0" r="115">
      <c r="A115" s="20" t="n">
        <v>44307.908715278</v>
      </c>
      <c r="B115" s="16" t="s">
        <v>23</v>
      </c>
      <c r="C115" s="16" t="s">
        <v>131</v>
      </c>
      <c r="D115" s="16" t="s">
        <v>86</v>
      </c>
      <c r="E115" s="16" t="s">
        <v>24</v>
      </c>
      <c r="F115" s="16" t="s">
        <v>19</v>
      </c>
      <c r="G115" s="7" t="n">
        <v>1</v>
      </c>
      <c r="H115" s="6" t="n">
        <v>5847</v>
      </c>
      <c r="I115" s="6" t="n">
        <v>-5847</v>
      </c>
      <c r="J115" s="6" t="n">
        <v>0</v>
      </c>
      <c r="K115" s="6" t="n">
        <v>-17.54</v>
      </c>
      <c r="L115" s="6" t="n">
        <v>0</v>
      </c>
      <c r="M115" s="6"/>
      <c r="N115" s="6" t="s">
        <f>=I115+J115+K115+L115</f>
      </c>
      <c r="O115" s="16"/>
    </row>
    <row collapsed="false" customFormat="false" customHeight="false" hidden="false" ht="12.1" outlineLevel="0" r="116">
      <c r="A116" s="20" t="n">
        <v>44307.908715278</v>
      </c>
      <c r="B116" s="16" t="s">
        <v>23</v>
      </c>
      <c r="C116" s="16" t="s">
        <v>131</v>
      </c>
      <c r="D116" s="16" t="s">
        <v>86</v>
      </c>
      <c r="E116" s="16" t="s">
        <v>24</v>
      </c>
      <c r="F116" s="16" t="s">
        <v>19</v>
      </c>
      <c r="G116" s="7" t="n">
        <v>1</v>
      </c>
      <c r="H116" s="6" t="n">
        <v>5847</v>
      </c>
      <c r="I116" s="6" t="n">
        <v>-5847</v>
      </c>
      <c r="J116" s="6" t="n">
        <v>0</v>
      </c>
      <c r="K116" s="6" t="n">
        <v>-17.54</v>
      </c>
      <c r="L116" s="6" t="n">
        <v>0</v>
      </c>
      <c r="M116" s="6"/>
      <c r="N116" s="6" t="s">
        <f>=I116+J116+K116+L116</f>
      </c>
      <c r="O116" s="16"/>
    </row>
    <row collapsed="false" customFormat="false" customHeight="false" hidden="false" ht="12.1" outlineLevel="0" r="117">
      <c r="A117" s="20" t="n">
        <v>44307.908715278</v>
      </c>
      <c r="B117" s="16" t="s">
        <v>23</v>
      </c>
      <c r="C117" s="16" t="s">
        <v>131</v>
      </c>
      <c r="D117" s="16" t="s">
        <v>86</v>
      </c>
      <c r="E117" s="16" t="s">
        <v>24</v>
      </c>
      <c r="F117" s="16" t="s">
        <v>19</v>
      </c>
      <c r="G117" s="7" t="n">
        <v>7</v>
      </c>
      <c r="H117" s="6" t="n">
        <v>5847</v>
      </c>
      <c r="I117" s="6" t="n">
        <v>-40929</v>
      </c>
      <c r="J117" s="6" t="n">
        <v>0</v>
      </c>
      <c r="K117" s="6" t="n">
        <v>-122.79</v>
      </c>
      <c r="L117" s="6" t="n">
        <v>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1" t="n">
        <v>44308.907395833</v>
      </c>
      <c r="B118" s="22" t="s">
        <v>122</v>
      </c>
      <c r="C118" s="22" t="s">
        <v>65</v>
      </c>
      <c r="D118" s="22" t="s">
        <v>122</v>
      </c>
      <c r="E118" s="22" t="s">
        <v>122</v>
      </c>
      <c r="F118" s="22" t="s">
        <v>19</v>
      </c>
      <c r="G118" s="23" t="n">
        <v>1</v>
      </c>
      <c r="H118" s="24" t="n">
        <v>1</v>
      </c>
      <c r="I118" s="24" t="n">
        <v>58650</v>
      </c>
      <c r="J118" s="24" t="n">
        <v>0</v>
      </c>
      <c r="K118" s="24" t="n">
        <v>0</v>
      </c>
      <c r="L118" s="24" t="n">
        <v>0</v>
      </c>
      <c r="M118" s="24"/>
      <c r="N118" s="6" t="s">
        <f>=I118+J118+K118+L118</f>
      </c>
      <c r="O118" s="22"/>
    </row>
    <row collapsed="false" customFormat="false" customHeight="false" hidden="false" ht="12.1" outlineLevel="0" r="119">
      <c r="A119" s="21" t="n">
        <v>44309.609872685</v>
      </c>
      <c r="B119" s="22" t="s">
        <v>122</v>
      </c>
      <c r="C119" s="22" t="s">
        <v>65</v>
      </c>
      <c r="D119" s="22" t="s">
        <v>122</v>
      </c>
      <c r="E119" s="22" t="s">
        <v>122</v>
      </c>
      <c r="F119" s="22" t="s">
        <v>19</v>
      </c>
      <c r="G119" s="23" t="n">
        <v>1</v>
      </c>
      <c r="H119" s="24" t="n">
        <v>1</v>
      </c>
      <c r="I119" s="24" t="n">
        <v>6450</v>
      </c>
      <c r="J119" s="24" t="n">
        <v>0</v>
      </c>
      <c r="K119" s="24" t="n">
        <v>0</v>
      </c>
      <c r="L119" s="24" t="n">
        <v>0</v>
      </c>
      <c r="M119" s="24"/>
      <c r="N119" s="6" t="s">
        <f>=I119+J119+K119+L119</f>
      </c>
      <c r="O119" s="22"/>
    </row>
    <row collapsed="false" customFormat="false" customHeight="false" hidden="false" ht="12.1" outlineLevel="0" r="120">
      <c r="A120" s="20" t="n">
        <v>44309.610671296</v>
      </c>
      <c r="B120" s="16" t="s">
        <v>23</v>
      </c>
      <c r="C120" s="16" t="s">
        <v>131</v>
      </c>
      <c r="D120" s="16" t="s">
        <v>86</v>
      </c>
      <c r="E120" s="16" t="s">
        <v>24</v>
      </c>
      <c r="F120" s="16" t="s">
        <v>19</v>
      </c>
      <c r="G120" s="7" t="n">
        <v>1</v>
      </c>
      <c r="H120" s="6" t="n">
        <v>5695</v>
      </c>
      <c r="I120" s="6" t="n">
        <v>-5695</v>
      </c>
      <c r="J120" s="6" t="n">
        <v>0</v>
      </c>
      <c r="K120" s="6" t="n">
        <v>-17.09</v>
      </c>
      <c r="L120" s="6" t="n">
        <v>0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0" t="n">
        <v>44312.85443287</v>
      </c>
      <c r="B121" s="16" t="s">
        <v>104</v>
      </c>
      <c r="C121" s="16" t="s">
        <v>159</v>
      </c>
      <c r="D121" s="16" t="s">
        <v>86</v>
      </c>
      <c r="E121" s="16" t="s">
        <v>24</v>
      </c>
      <c r="F121" s="16" t="s">
        <v>19</v>
      </c>
      <c r="G121" s="7" t="n">
        <v>4</v>
      </c>
      <c r="H121" s="6" t="n">
        <v>76.47</v>
      </c>
      <c r="I121" s="6" t="n">
        <v>-305.88</v>
      </c>
      <c r="J121" s="6" t="n">
        <v>0</v>
      </c>
      <c r="K121" s="6" t="n">
        <v>-0.92</v>
      </c>
      <c r="L121" s="6" t="n">
        <v>0</v>
      </c>
      <c r="M121" s="6"/>
      <c r="N121" s="6" t="s">
        <f>=I121+J121+K121+L121</f>
      </c>
      <c r="O121" s="16"/>
    </row>
    <row collapsed="false" customFormat="false" customHeight="false" hidden="false" ht="12.1" outlineLevel="0" r="122">
      <c r="A122" s="20" t="n">
        <v>44312.85443287</v>
      </c>
      <c r="B122" s="16" t="s">
        <v>104</v>
      </c>
      <c r="C122" s="16" t="s">
        <v>159</v>
      </c>
      <c r="D122" s="16" t="s">
        <v>86</v>
      </c>
      <c r="E122" s="16" t="s">
        <v>24</v>
      </c>
      <c r="F122" s="16" t="s">
        <v>19</v>
      </c>
      <c r="G122" s="7" t="n">
        <v>5</v>
      </c>
      <c r="H122" s="6" t="n">
        <v>76.47</v>
      </c>
      <c r="I122" s="6" t="n">
        <v>-382.35</v>
      </c>
      <c r="J122" s="6" t="n">
        <v>0</v>
      </c>
      <c r="K122" s="6" t="n">
        <v>-1.15</v>
      </c>
      <c r="L122" s="6" t="n">
        <v>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0" t="n">
        <v>44312.85443287</v>
      </c>
      <c r="B123" s="16" t="s">
        <v>104</v>
      </c>
      <c r="C123" s="16" t="s">
        <v>159</v>
      </c>
      <c r="D123" s="16" t="s">
        <v>86</v>
      </c>
      <c r="E123" s="16" t="s">
        <v>24</v>
      </c>
      <c r="F123" s="16" t="s">
        <v>19</v>
      </c>
      <c r="G123" s="7" t="n">
        <v>1</v>
      </c>
      <c r="H123" s="6" t="n">
        <v>76.47</v>
      </c>
      <c r="I123" s="6" t="n">
        <v>-76.47</v>
      </c>
      <c r="J123" s="6" t="n">
        <v>0</v>
      </c>
      <c r="K123" s="6" t="n">
        <v>-0.23</v>
      </c>
      <c r="L123" s="6" t="n">
        <v>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33" t="n">
        <v>44344</v>
      </c>
      <c r="B124" s="34" t="s">
        <v>155</v>
      </c>
      <c r="C124" s="34" t="s">
        <v>156</v>
      </c>
      <c r="D124" s="34" t="s">
        <v>155</v>
      </c>
      <c r="E124" s="34" t="s">
        <v>155</v>
      </c>
      <c r="F124" s="34" t="s">
        <v>19</v>
      </c>
      <c r="G124" s="35" t="n">
        <v>1</v>
      </c>
      <c r="H124" s="36" t="n">
        <v>-1</v>
      </c>
      <c r="I124" s="36" t="n">
        <v>-122</v>
      </c>
      <c r="J124" s="36" t="n">
        <v>0</v>
      </c>
      <c r="K124" s="36" t="n">
        <v>0</v>
      </c>
      <c r="L124" s="36" t="n">
        <v>0</v>
      </c>
      <c r="M124" s="36"/>
      <c r="N124" s="6" t="s">
        <f>=I124+J124+K124+L124</f>
      </c>
      <c r="O124" s="34"/>
    </row>
    <row collapsed="false" customFormat="false" customHeight="false" hidden="false" ht="12.1" outlineLevel="0" r="125">
      <c r="A125" s="21" t="n">
        <v>44344</v>
      </c>
      <c r="B125" s="22" t="s">
        <v>135</v>
      </c>
      <c r="C125" s="22" t="s">
        <v>157</v>
      </c>
      <c r="D125" s="22" t="s">
        <v>135</v>
      </c>
      <c r="E125" s="22" t="s">
        <v>135</v>
      </c>
      <c r="F125" s="22" t="s">
        <v>19</v>
      </c>
      <c r="G125" s="23" t="n">
        <v>1</v>
      </c>
      <c r="H125" s="24" t="n">
        <v>1</v>
      </c>
      <c r="I125" s="24" t="n">
        <v>935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0" t="n">
        <v>44347.427141204</v>
      </c>
      <c r="B126" s="16" t="s">
        <v>43</v>
      </c>
      <c r="C126" s="16" t="s">
        <v>160</v>
      </c>
      <c r="D126" s="16" t="s">
        <v>86</v>
      </c>
      <c r="E126" s="16" t="s">
        <v>24</v>
      </c>
      <c r="F126" s="16" t="s">
        <v>19</v>
      </c>
      <c r="G126" s="7" t="n">
        <v>129</v>
      </c>
      <c r="H126" s="6" t="n">
        <v>6.378</v>
      </c>
      <c r="I126" s="6" t="n">
        <v>-822.76</v>
      </c>
      <c r="J126" s="6" t="n">
        <v>0</v>
      </c>
      <c r="K126" s="6" t="n">
        <v>0</v>
      </c>
      <c r="L126" s="6" t="n">
        <v>0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9" t="n">
        <v>44400.468078704</v>
      </c>
      <c r="B127" s="30" t="s">
        <v>100</v>
      </c>
      <c r="C127" s="30" t="s">
        <v>142</v>
      </c>
      <c r="D127" s="30" t="s">
        <v>105</v>
      </c>
      <c r="E127" s="30" t="s">
        <v>24</v>
      </c>
      <c r="F127" s="30" t="s">
        <v>19</v>
      </c>
      <c r="G127" s="31" t="n">
        <v>-1</v>
      </c>
      <c r="H127" s="32" t="n">
        <v>3625</v>
      </c>
      <c r="I127" s="32" t="n">
        <v>3625</v>
      </c>
      <c r="J127" s="32" t="n">
        <v>0</v>
      </c>
      <c r="K127" s="32" t="n">
        <v>-10.88</v>
      </c>
      <c r="L127" s="32" t="n">
        <v>0</v>
      </c>
      <c r="M127" s="32"/>
      <c r="N127" s="6" t="s">
        <f>=I127+J127+K127+L127</f>
      </c>
      <c r="O127" s="30"/>
    </row>
    <row collapsed="false" customFormat="false" customHeight="false" hidden="false" ht="12.1" outlineLevel="0" r="128">
      <c r="A128" s="29" t="n">
        <v>44400.468078704</v>
      </c>
      <c r="B128" s="30" t="s">
        <v>100</v>
      </c>
      <c r="C128" s="30" t="s">
        <v>142</v>
      </c>
      <c r="D128" s="30" t="s">
        <v>105</v>
      </c>
      <c r="E128" s="30" t="s">
        <v>24</v>
      </c>
      <c r="F128" s="30" t="s">
        <v>19</v>
      </c>
      <c r="G128" s="31" t="n">
        <v>-1</v>
      </c>
      <c r="H128" s="32" t="n">
        <v>3625</v>
      </c>
      <c r="I128" s="32" t="n">
        <v>3625</v>
      </c>
      <c r="J128" s="32" t="n">
        <v>0</v>
      </c>
      <c r="K128" s="32" t="n">
        <v>-10.88</v>
      </c>
      <c r="L128" s="32" t="n">
        <v>0</v>
      </c>
      <c r="M128" s="32"/>
      <c r="N128" s="6" t="s">
        <f>=I128+J128+K128+L128</f>
      </c>
      <c r="O128" s="30"/>
    </row>
    <row collapsed="false" customFormat="false" customHeight="false" hidden="false" ht="12.1" outlineLevel="0" r="129">
      <c r="A129" s="20" t="n">
        <v>44400.46880787</v>
      </c>
      <c r="B129" s="16" t="s">
        <v>23</v>
      </c>
      <c r="C129" s="16" t="s">
        <v>131</v>
      </c>
      <c r="D129" s="16" t="s">
        <v>86</v>
      </c>
      <c r="E129" s="16" t="s">
        <v>24</v>
      </c>
      <c r="F129" s="16" t="s">
        <v>19</v>
      </c>
      <c r="G129" s="7" t="n">
        <v>1</v>
      </c>
      <c r="H129" s="6" t="n">
        <v>5960</v>
      </c>
      <c r="I129" s="6" t="n">
        <v>-5960</v>
      </c>
      <c r="J129" s="6" t="n">
        <v>0</v>
      </c>
      <c r="K129" s="6" t="n">
        <v>-17.88</v>
      </c>
      <c r="L129" s="6" t="n">
        <v>0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0" t="n">
        <v>44400.470127315</v>
      </c>
      <c r="B130" s="16" t="s">
        <v>144</v>
      </c>
      <c r="C130" s="16" t="s">
        <v>145</v>
      </c>
      <c r="D130" s="16" t="s">
        <v>86</v>
      </c>
      <c r="E130" s="16" t="s">
        <v>146</v>
      </c>
      <c r="F130" s="16" t="s">
        <v>19</v>
      </c>
      <c r="G130" s="7" t="n">
        <v>16</v>
      </c>
      <c r="H130" s="6" t="n">
        <v>73.7525</v>
      </c>
      <c r="I130" s="6" t="n">
        <v>-1180.04</v>
      </c>
      <c r="J130" s="6" t="n">
        <v>0</v>
      </c>
      <c r="K130" s="6" t="n">
        <v>-3.54</v>
      </c>
      <c r="L130" s="6" t="n">
        <v>0</v>
      </c>
      <c r="M130" s="6"/>
      <c r="N130" s="6" t="s">
        <f>=I130+J130+K130+L130</f>
      </c>
      <c r="O130" s="16"/>
    </row>
    <row collapsed="false" customFormat="false" customHeight="false" hidden="false" ht="12.1" outlineLevel="0" r="131">
      <c r="A131" s="20" t="n">
        <v>44400.470462963</v>
      </c>
      <c r="B131" s="16" t="s">
        <v>37</v>
      </c>
      <c r="C131" s="16" t="s">
        <v>150</v>
      </c>
      <c r="D131" s="16" t="s">
        <v>86</v>
      </c>
      <c r="E131" s="16" t="s">
        <v>24</v>
      </c>
      <c r="F131" s="16" t="s">
        <v>29</v>
      </c>
      <c r="G131" s="7" t="n">
        <v>145</v>
      </c>
      <c r="H131" s="6" t="n">
        <v>0.1118</v>
      </c>
      <c r="I131" s="6" t="n">
        <v>-16.21</v>
      </c>
      <c r="J131" s="6" t="n">
        <v>0</v>
      </c>
      <c r="K131" s="6" t="n">
        <v>0</v>
      </c>
      <c r="L131" s="6" t="n">
        <v>0</v>
      </c>
      <c r="M131" s="6" t="s">
        <f>=I131+J131+K131+L131</f>
      </c>
      <c r="N131" s="6"/>
      <c r="O131" s="16"/>
    </row>
    <row collapsed="false" customFormat="false" customHeight="false" hidden="false" ht="12.1" outlineLevel="0" r="132">
      <c r="A132" s="20" t="n">
        <v>44400.471134259</v>
      </c>
      <c r="B132" s="16" t="s">
        <v>93</v>
      </c>
      <c r="C132" s="16" t="s">
        <v>130</v>
      </c>
      <c r="D132" s="16" t="s">
        <v>86</v>
      </c>
      <c r="E132" s="16" t="s">
        <v>24</v>
      </c>
      <c r="F132" s="16" t="s">
        <v>19</v>
      </c>
      <c r="G132" s="7" t="n">
        <v>36</v>
      </c>
      <c r="H132" s="6" t="n">
        <v>1.8559</v>
      </c>
      <c r="I132" s="6" t="n">
        <v>-66.81</v>
      </c>
      <c r="J132" s="6" t="n">
        <v>0</v>
      </c>
      <c r="K132" s="6" t="n">
        <v>-0.2</v>
      </c>
      <c r="L132" s="6" t="n">
        <v>0</v>
      </c>
      <c r="M132" s="6"/>
      <c r="N132" s="6" t="s">
        <f>=I132+J132+K132+L132</f>
      </c>
      <c r="O132" s="16"/>
    </row>
    <row collapsed="false" customFormat="false" customHeight="false" hidden="false" ht="12.1" outlineLevel="0" r="133">
      <c r="A133" s="20" t="n">
        <v>44428.553842593</v>
      </c>
      <c r="B133" s="16" t="s">
        <v>43</v>
      </c>
      <c r="C133" s="16" t="s">
        <v>160</v>
      </c>
      <c r="D133" s="16" t="s">
        <v>86</v>
      </c>
      <c r="E133" s="16" t="s">
        <v>24</v>
      </c>
      <c r="F133" s="16" t="s">
        <v>19</v>
      </c>
      <c r="G133" s="7" t="n">
        <v>208</v>
      </c>
      <c r="H133" s="6" t="n">
        <v>6.704</v>
      </c>
      <c r="I133" s="6" t="n">
        <v>-1394.43</v>
      </c>
      <c r="J133" s="6" t="n">
        <v>0</v>
      </c>
      <c r="K133" s="6" t="n">
        <v>0</v>
      </c>
      <c r="L133" s="6" t="n">
        <v>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1" t="n">
        <v>44428.553842593</v>
      </c>
      <c r="B134" s="22" t="s">
        <v>122</v>
      </c>
      <c r="C134" s="22" t="s">
        <v>65</v>
      </c>
      <c r="D134" s="22" t="s">
        <v>122</v>
      </c>
      <c r="E134" s="22" t="s">
        <v>122</v>
      </c>
      <c r="F134" s="22" t="s">
        <v>19</v>
      </c>
      <c r="G134" s="23" t="n">
        <v>1</v>
      </c>
      <c r="H134" s="24" t="n">
        <v>1</v>
      </c>
      <c r="I134" s="24" t="n">
        <v>1394.44</v>
      </c>
      <c r="J134" s="24" t="n">
        <v>0</v>
      </c>
      <c r="K134" s="24" t="n">
        <v>0</v>
      </c>
      <c r="L134" s="24" t="n">
        <v>0</v>
      </c>
      <c r="M134" s="24"/>
      <c r="N134" s="6" t="s">
        <f>=I134+J134+K134+L134</f>
      </c>
      <c r="O134" s="22"/>
    </row>
    <row collapsed="false" customFormat="false" customHeight="false" hidden="false" ht="12.1" outlineLevel="0" r="135">
      <c r="A135" s="21" t="n">
        <v>44461.513564815</v>
      </c>
      <c r="B135" s="22" t="s">
        <v>122</v>
      </c>
      <c r="C135" s="22" t="s">
        <v>65</v>
      </c>
      <c r="D135" s="22" t="s">
        <v>122</v>
      </c>
      <c r="E135" s="22" t="s">
        <v>122</v>
      </c>
      <c r="F135" s="22" t="s">
        <v>29</v>
      </c>
      <c r="G135" s="23" t="n">
        <v>1</v>
      </c>
      <c r="H135" s="24" t="n">
        <v>1</v>
      </c>
      <c r="I135" s="24" t="n">
        <v>1000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4"/>
      <c r="O135" s="22"/>
    </row>
    <row collapsed="false" customFormat="false" customHeight="false" hidden="false" ht="12.1" outlineLevel="0" r="136">
      <c r="A136" s="20" t="n">
        <v>44461.514699074</v>
      </c>
      <c r="B136" s="16" t="s">
        <v>27</v>
      </c>
      <c r="C136" s="16" t="s">
        <v>161</v>
      </c>
      <c r="D136" s="16" t="s">
        <v>86</v>
      </c>
      <c r="E136" s="16" t="s">
        <v>24</v>
      </c>
      <c r="F136" s="16" t="s">
        <v>29</v>
      </c>
      <c r="G136" s="7" t="n">
        <v>766</v>
      </c>
      <c r="H136" s="6" t="n">
        <v>1.2944</v>
      </c>
      <c r="I136" s="6" t="n">
        <v>-991.51</v>
      </c>
      <c r="J136" s="6" t="n">
        <v>0</v>
      </c>
      <c r="K136" s="6" t="n">
        <v>-2.97</v>
      </c>
      <c r="L136" s="6" t="n">
        <v>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0" t="n">
        <v>44461.520358796</v>
      </c>
      <c r="B137" s="16" t="s">
        <v>27</v>
      </c>
      <c r="C137" s="16" t="s">
        <v>161</v>
      </c>
      <c r="D137" s="16" t="s">
        <v>86</v>
      </c>
      <c r="E137" s="16" t="s">
        <v>24</v>
      </c>
      <c r="F137" s="16" t="s">
        <v>29</v>
      </c>
      <c r="G137" s="7" t="n">
        <v>4</v>
      </c>
      <c r="H137" s="6" t="n">
        <v>1.2944</v>
      </c>
      <c r="I137" s="6" t="n">
        <v>-5.18</v>
      </c>
      <c r="J137" s="6" t="n">
        <v>0</v>
      </c>
      <c r="K137" s="6" t="n">
        <v>-0.02</v>
      </c>
      <c r="L137" s="6" t="n">
        <v>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9" t="n">
        <v>44519.943634259</v>
      </c>
      <c r="B138" s="30" t="s">
        <v>91</v>
      </c>
      <c r="C138" s="30" t="s">
        <v>126</v>
      </c>
      <c r="D138" s="30" t="s">
        <v>105</v>
      </c>
      <c r="E138" s="30" t="s">
        <v>24</v>
      </c>
      <c r="F138" s="30" t="s">
        <v>19</v>
      </c>
      <c r="G138" s="31" t="n">
        <v>-1</v>
      </c>
      <c r="H138" s="32" t="n">
        <v>1.357</v>
      </c>
      <c r="I138" s="32" t="n">
        <v>1.36</v>
      </c>
      <c r="J138" s="32" t="n">
        <v>0</v>
      </c>
      <c r="K138" s="32" t="n">
        <v>-0.01</v>
      </c>
      <c r="L138" s="32" t="n">
        <v>0</v>
      </c>
      <c r="M138" s="32"/>
      <c r="N138" s="6" t="s">
        <f>=I138+J138+K138+L138</f>
      </c>
      <c r="O138" s="30"/>
    </row>
    <row collapsed="false" customFormat="false" customHeight="false" hidden="false" ht="12.1" outlineLevel="0" r="139">
      <c r="A139" s="29" t="n">
        <v>44519.943634259</v>
      </c>
      <c r="B139" s="30" t="s">
        <v>91</v>
      </c>
      <c r="C139" s="30" t="s">
        <v>126</v>
      </c>
      <c r="D139" s="30" t="s">
        <v>105</v>
      </c>
      <c r="E139" s="30" t="s">
        <v>24</v>
      </c>
      <c r="F139" s="30" t="s">
        <v>19</v>
      </c>
      <c r="G139" s="31" t="n">
        <v>-100</v>
      </c>
      <c r="H139" s="32" t="n">
        <v>1.3573</v>
      </c>
      <c r="I139" s="32" t="n">
        <v>135.73</v>
      </c>
      <c r="J139" s="32" t="n">
        <v>0</v>
      </c>
      <c r="K139" s="32" t="n">
        <v>-0.41</v>
      </c>
      <c r="L139" s="32" t="n">
        <v>0</v>
      </c>
      <c r="M139" s="32"/>
      <c r="N139" s="6" t="s">
        <f>=I139+J139+K139+L139</f>
      </c>
      <c r="O139" s="30"/>
    </row>
    <row collapsed="false" customFormat="false" customHeight="false" hidden="false" ht="12.1" outlineLevel="0" r="140">
      <c r="A140" s="29" t="n">
        <v>44519.943634259</v>
      </c>
      <c r="B140" s="30" t="s">
        <v>91</v>
      </c>
      <c r="C140" s="30" t="s">
        <v>126</v>
      </c>
      <c r="D140" s="30" t="s">
        <v>105</v>
      </c>
      <c r="E140" s="30" t="s">
        <v>24</v>
      </c>
      <c r="F140" s="30" t="s">
        <v>19</v>
      </c>
      <c r="G140" s="31" t="n">
        <v>-280</v>
      </c>
      <c r="H140" s="32" t="n">
        <v>1.3571</v>
      </c>
      <c r="I140" s="32" t="n">
        <v>379.99</v>
      </c>
      <c r="J140" s="32" t="n">
        <v>0</v>
      </c>
      <c r="K140" s="32" t="n">
        <v>-1.14</v>
      </c>
      <c r="L140" s="32" t="n">
        <v>0</v>
      </c>
      <c r="M140" s="32"/>
      <c r="N140" s="6" t="s">
        <f>=I140+J140+K140+L140</f>
      </c>
      <c r="O140" s="30"/>
    </row>
    <row collapsed="false" customFormat="false" customHeight="false" hidden="false" ht="12.1" outlineLevel="0" r="141">
      <c r="A141" s="29" t="n">
        <v>44519.943634259</v>
      </c>
      <c r="B141" s="30" t="s">
        <v>91</v>
      </c>
      <c r="C141" s="30" t="s">
        <v>126</v>
      </c>
      <c r="D141" s="30" t="s">
        <v>105</v>
      </c>
      <c r="E141" s="30" t="s">
        <v>24</v>
      </c>
      <c r="F141" s="30" t="s">
        <v>19</v>
      </c>
      <c r="G141" s="31" t="n">
        <v>-5</v>
      </c>
      <c r="H141" s="32" t="n">
        <v>1.3581</v>
      </c>
      <c r="I141" s="32" t="n">
        <v>6.79</v>
      </c>
      <c r="J141" s="32" t="n">
        <v>0</v>
      </c>
      <c r="K141" s="32" t="n">
        <v>-0.02</v>
      </c>
      <c r="L141" s="32" t="n">
        <v>0</v>
      </c>
      <c r="M141" s="32"/>
      <c r="N141" s="6" t="s">
        <f>=I141+J141+K141+L141</f>
      </c>
      <c r="O141" s="30"/>
    </row>
    <row collapsed="false" customFormat="false" customHeight="false" hidden="false" ht="12.1" outlineLevel="0" r="142">
      <c r="A142" s="29" t="n">
        <v>44519.943634259</v>
      </c>
      <c r="B142" s="30" t="s">
        <v>91</v>
      </c>
      <c r="C142" s="30" t="s">
        <v>126</v>
      </c>
      <c r="D142" s="30" t="s">
        <v>105</v>
      </c>
      <c r="E142" s="30" t="s">
        <v>24</v>
      </c>
      <c r="F142" s="30" t="s">
        <v>19</v>
      </c>
      <c r="G142" s="31" t="n">
        <v>-98</v>
      </c>
      <c r="H142" s="32" t="n">
        <v>1.357</v>
      </c>
      <c r="I142" s="32" t="n">
        <v>132.99</v>
      </c>
      <c r="J142" s="32" t="n">
        <v>0</v>
      </c>
      <c r="K142" s="32" t="n">
        <v>-0.4</v>
      </c>
      <c r="L142" s="32" t="n">
        <v>0</v>
      </c>
      <c r="M142" s="32"/>
      <c r="N142" s="6" t="s">
        <f>=I142+J142+K142+L142</f>
      </c>
      <c r="O142" s="30"/>
    </row>
    <row collapsed="false" customFormat="false" customHeight="false" hidden="false" ht="12.1" outlineLevel="0" r="143">
      <c r="A143" s="29" t="n">
        <v>44519.943634259</v>
      </c>
      <c r="B143" s="30" t="s">
        <v>91</v>
      </c>
      <c r="C143" s="30" t="s">
        <v>126</v>
      </c>
      <c r="D143" s="30" t="s">
        <v>105</v>
      </c>
      <c r="E143" s="30" t="s">
        <v>24</v>
      </c>
      <c r="F143" s="30" t="s">
        <v>19</v>
      </c>
      <c r="G143" s="31" t="n">
        <v>-30</v>
      </c>
      <c r="H143" s="32" t="n">
        <v>1.36</v>
      </c>
      <c r="I143" s="32" t="n">
        <v>40.8</v>
      </c>
      <c r="J143" s="32" t="n">
        <v>0</v>
      </c>
      <c r="K143" s="32" t="n">
        <v>-0.12</v>
      </c>
      <c r="L143" s="32" t="n">
        <v>0</v>
      </c>
      <c r="M143" s="32"/>
      <c r="N143" s="6" t="s">
        <f>=I143+J143+K143+L143</f>
      </c>
      <c r="O143" s="30"/>
    </row>
    <row collapsed="false" customFormat="false" customHeight="false" hidden="false" ht="12.1" outlineLevel="0" r="144">
      <c r="A144" s="29" t="n">
        <v>44519.943634259</v>
      </c>
      <c r="B144" s="30" t="s">
        <v>91</v>
      </c>
      <c r="C144" s="30" t="s">
        <v>126</v>
      </c>
      <c r="D144" s="30" t="s">
        <v>105</v>
      </c>
      <c r="E144" s="30" t="s">
        <v>24</v>
      </c>
      <c r="F144" s="30" t="s">
        <v>19</v>
      </c>
      <c r="G144" s="31" t="n">
        <v>-965</v>
      </c>
      <c r="H144" s="32" t="n">
        <v>1.357</v>
      </c>
      <c r="I144" s="32" t="n">
        <v>1309.51</v>
      </c>
      <c r="J144" s="32" t="n">
        <v>0</v>
      </c>
      <c r="K144" s="32" t="n">
        <v>-3.93</v>
      </c>
      <c r="L144" s="32" t="n">
        <v>0</v>
      </c>
      <c r="M144" s="32"/>
      <c r="N144" s="6" t="s">
        <f>=I144+J144+K144+L144</f>
      </c>
      <c r="O144" s="30"/>
    </row>
    <row collapsed="false" customFormat="false" customHeight="false" hidden="false" ht="12.1" outlineLevel="0" r="145">
      <c r="A145" s="29" t="n">
        <v>44519.943634259</v>
      </c>
      <c r="B145" s="30" t="s">
        <v>91</v>
      </c>
      <c r="C145" s="30" t="s">
        <v>126</v>
      </c>
      <c r="D145" s="30" t="s">
        <v>105</v>
      </c>
      <c r="E145" s="30" t="s">
        <v>24</v>
      </c>
      <c r="F145" s="30" t="s">
        <v>19</v>
      </c>
      <c r="G145" s="31" t="n">
        <v>-60</v>
      </c>
      <c r="H145" s="32" t="n">
        <v>1.3581</v>
      </c>
      <c r="I145" s="32" t="n">
        <v>81.49</v>
      </c>
      <c r="J145" s="32" t="n">
        <v>0</v>
      </c>
      <c r="K145" s="32" t="n">
        <v>-0.24</v>
      </c>
      <c r="L145" s="32" t="n">
        <v>0</v>
      </c>
      <c r="M145" s="32"/>
      <c r="N145" s="6" t="s">
        <f>=I145+J145+K145+L145</f>
      </c>
      <c r="O145" s="30"/>
    </row>
    <row collapsed="false" customFormat="false" customHeight="false" hidden="false" ht="12.1" outlineLevel="0" r="146">
      <c r="A146" s="29" t="n">
        <v>44519.943969907</v>
      </c>
      <c r="B146" s="30" t="s">
        <v>93</v>
      </c>
      <c r="C146" s="30" t="s">
        <v>130</v>
      </c>
      <c r="D146" s="30" t="s">
        <v>105</v>
      </c>
      <c r="E146" s="30" t="s">
        <v>24</v>
      </c>
      <c r="F146" s="30" t="s">
        <v>19</v>
      </c>
      <c r="G146" s="31" t="n">
        <v>-10</v>
      </c>
      <c r="H146" s="32" t="n">
        <v>1.8831</v>
      </c>
      <c r="I146" s="32" t="n">
        <v>18.83</v>
      </c>
      <c r="J146" s="32" t="n">
        <v>0</v>
      </c>
      <c r="K146" s="32" t="n">
        <v>-0.06</v>
      </c>
      <c r="L146" s="32" t="n">
        <v>0</v>
      </c>
      <c r="M146" s="32"/>
      <c r="N146" s="6" t="s">
        <f>=I146+J146+K146+L146</f>
      </c>
      <c r="O146" s="30"/>
    </row>
    <row collapsed="false" customFormat="false" customHeight="false" hidden="false" ht="12.1" outlineLevel="0" r="147">
      <c r="A147" s="29" t="n">
        <v>44519.943969907</v>
      </c>
      <c r="B147" s="30" t="s">
        <v>93</v>
      </c>
      <c r="C147" s="30" t="s">
        <v>130</v>
      </c>
      <c r="D147" s="30" t="s">
        <v>105</v>
      </c>
      <c r="E147" s="30" t="s">
        <v>24</v>
      </c>
      <c r="F147" s="30" t="s">
        <v>19</v>
      </c>
      <c r="G147" s="31" t="n">
        <v>-2</v>
      </c>
      <c r="H147" s="32" t="n">
        <v>1.8828</v>
      </c>
      <c r="I147" s="32" t="n">
        <v>3.77</v>
      </c>
      <c r="J147" s="32" t="n">
        <v>0</v>
      </c>
      <c r="K147" s="32" t="n">
        <v>-0.01</v>
      </c>
      <c r="L147" s="32" t="n">
        <v>0</v>
      </c>
      <c r="M147" s="32"/>
      <c r="N147" s="6" t="s">
        <f>=I147+J147+K147+L147</f>
      </c>
      <c r="O147" s="30"/>
    </row>
    <row collapsed="false" customFormat="false" customHeight="false" hidden="false" ht="12.1" outlineLevel="0" r="148">
      <c r="A148" s="29" t="n">
        <v>44519.943969907</v>
      </c>
      <c r="B148" s="30" t="s">
        <v>93</v>
      </c>
      <c r="C148" s="30" t="s">
        <v>130</v>
      </c>
      <c r="D148" s="30" t="s">
        <v>105</v>
      </c>
      <c r="E148" s="30" t="s">
        <v>24</v>
      </c>
      <c r="F148" s="30" t="s">
        <v>19</v>
      </c>
      <c r="G148" s="31" t="n">
        <v>-174</v>
      </c>
      <c r="H148" s="32" t="n">
        <v>1.8831</v>
      </c>
      <c r="I148" s="32" t="n">
        <v>327.66</v>
      </c>
      <c r="J148" s="32" t="n">
        <v>0</v>
      </c>
      <c r="K148" s="32" t="n">
        <v>-0.98</v>
      </c>
      <c r="L148" s="32" t="n">
        <v>0</v>
      </c>
      <c r="M148" s="32"/>
      <c r="N148" s="6" t="s">
        <f>=I148+J148+K148+L148</f>
      </c>
      <c r="O148" s="30"/>
    </row>
    <row collapsed="false" customFormat="false" customHeight="false" hidden="false" ht="12.1" outlineLevel="0" r="149">
      <c r="A149" s="29" t="n">
        <v>44519.943969907</v>
      </c>
      <c r="B149" s="30" t="s">
        <v>93</v>
      </c>
      <c r="C149" s="30" t="s">
        <v>130</v>
      </c>
      <c r="D149" s="30" t="s">
        <v>105</v>
      </c>
      <c r="E149" s="30" t="s">
        <v>24</v>
      </c>
      <c r="F149" s="30" t="s">
        <v>19</v>
      </c>
      <c r="G149" s="31" t="n">
        <v>-174</v>
      </c>
      <c r="H149" s="32" t="n">
        <v>1.8831</v>
      </c>
      <c r="I149" s="32" t="n">
        <v>327.66</v>
      </c>
      <c r="J149" s="32" t="n">
        <v>0</v>
      </c>
      <c r="K149" s="32" t="n">
        <v>-0.98</v>
      </c>
      <c r="L149" s="32" t="n">
        <v>0</v>
      </c>
      <c r="M149" s="32"/>
      <c r="N149" s="6" t="s">
        <f>=I149+J149+K149+L149</f>
      </c>
      <c r="O149" s="30"/>
    </row>
    <row collapsed="false" customFormat="false" customHeight="false" hidden="false" ht="12.1" outlineLevel="0" r="150">
      <c r="A150" s="29" t="n">
        <v>44519.943969907</v>
      </c>
      <c r="B150" s="30" t="s">
        <v>93</v>
      </c>
      <c r="C150" s="30" t="s">
        <v>130</v>
      </c>
      <c r="D150" s="30" t="s">
        <v>105</v>
      </c>
      <c r="E150" s="30" t="s">
        <v>24</v>
      </c>
      <c r="F150" s="30" t="s">
        <v>19</v>
      </c>
      <c r="G150" s="31" t="n">
        <v>-2</v>
      </c>
      <c r="H150" s="32" t="n">
        <v>1.8831</v>
      </c>
      <c r="I150" s="32" t="n">
        <v>3.77</v>
      </c>
      <c r="J150" s="32" t="n">
        <v>0</v>
      </c>
      <c r="K150" s="32" t="n">
        <v>-0.01</v>
      </c>
      <c r="L150" s="32" t="n">
        <v>0</v>
      </c>
      <c r="M150" s="32"/>
      <c r="N150" s="6" t="s">
        <f>=I150+J150+K150+L150</f>
      </c>
      <c r="O150" s="30"/>
    </row>
    <row collapsed="false" customFormat="false" customHeight="false" hidden="false" ht="12.1" outlineLevel="0" r="151">
      <c r="A151" s="29" t="n">
        <v>44519.943969907</v>
      </c>
      <c r="B151" s="30" t="s">
        <v>93</v>
      </c>
      <c r="C151" s="30" t="s">
        <v>130</v>
      </c>
      <c r="D151" s="30" t="s">
        <v>105</v>
      </c>
      <c r="E151" s="30" t="s">
        <v>24</v>
      </c>
      <c r="F151" s="30" t="s">
        <v>19</v>
      </c>
      <c r="G151" s="31" t="n">
        <v>-1</v>
      </c>
      <c r="H151" s="32" t="n">
        <v>1.8828</v>
      </c>
      <c r="I151" s="32" t="n">
        <v>1.88</v>
      </c>
      <c r="J151" s="32" t="n">
        <v>0</v>
      </c>
      <c r="K151" s="32" t="n">
        <v>-0.01</v>
      </c>
      <c r="L151" s="32" t="n">
        <v>0</v>
      </c>
      <c r="M151" s="32"/>
      <c r="N151" s="6" t="s">
        <f>=I151+J151+K151+L151</f>
      </c>
      <c r="O151" s="30"/>
    </row>
    <row collapsed="false" customFormat="false" customHeight="false" hidden="false" ht="12.1" outlineLevel="0" r="152">
      <c r="A152" s="29" t="n">
        <v>44519.943969907</v>
      </c>
      <c r="B152" s="30" t="s">
        <v>93</v>
      </c>
      <c r="C152" s="30" t="s">
        <v>130</v>
      </c>
      <c r="D152" s="30" t="s">
        <v>105</v>
      </c>
      <c r="E152" s="30" t="s">
        <v>24</v>
      </c>
      <c r="F152" s="30" t="s">
        <v>19</v>
      </c>
      <c r="G152" s="31" t="n">
        <v>-122</v>
      </c>
      <c r="H152" s="32" t="n">
        <v>1.8831</v>
      </c>
      <c r="I152" s="32" t="n">
        <v>229.74</v>
      </c>
      <c r="J152" s="32" t="n">
        <v>0</v>
      </c>
      <c r="K152" s="32" t="n">
        <v>-0.69</v>
      </c>
      <c r="L152" s="32" t="n">
        <v>0</v>
      </c>
      <c r="M152" s="32"/>
      <c r="N152" s="6" t="s">
        <f>=I152+J152+K152+L152</f>
      </c>
      <c r="O152" s="30"/>
    </row>
    <row collapsed="false" customFormat="false" customHeight="false" hidden="false" ht="12.1" outlineLevel="0" r="153">
      <c r="A153" s="29" t="n">
        <v>44519.943969907</v>
      </c>
      <c r="B153" s="30" t="s">
        <v>93</v>
      </c>
      <c r="C153" s="30" t="s">
        <v>130</v>
      </c>
      <c r="D153" s="30" t="s">
        <v>105</v>
      </c>
      <c r="E153" s="30" t="s">
        <v>24</v>
      </c>
      <c r="F153" s="30" t="s">
        <v>19</v>
      </c>
      <c r="G153" s="31" t="n">
        <v>-1204</v>
      </c>
      <c r="H153" s="32" t="n">
        <v>1.8827</v>
      </c>
      <c r="I153" s="32" t="n">
        <v>2266.77</v>
      </c>
      <c r="J153" s="32" t="n">
        <v>0</v>
      </c>
      <c r="K153" s="32" t="n">
        <v>-6.8</v>
      </c>
      <c r="L153" s="32" t="n">
        <v>0</v>
      </c>
      <c r="M153" s="32"/>
      <c r="N153" s="6" t="s">
        <f>=I153+J153+K153+L153</f>
      </c>
      <c r="O153" s="30"/>
    </row>
    <row collapsed="false" customFormat="false" customHeight="false" hidden="false" ht="12.1" outlineLevel="0" r="154">
      <c r="A154" s="29" t="n">
        <v>44519.943969907</v>
      </c>
      <c r="B154" s="30" t="s">
        <v>93</v>
      </c>
      <c r="C154" s="30" t="s">
        <v>130</v>
      </c>
      <c r="D154" s="30" t="s">
        <v>105</v>
      </c>
      <c r="E154" s="30" t="s">
        <v>24</v>
      </c>
      <c r="F154" s="30" t="s">
        <v>19</v>
      </c>
      <c r="G154" s="31" t="n">
        <v>-1</v>
      </c>
      <c r="H154" s="32" t="n">
        <v>1.8831</v>
      </c>
      <c r="I154" s="32" t="n">
        <v>1.88</v>
      </c>
      <c r="J154" s="32" t="n">
        <v>0</v>
      </c>
      <c r="K154" s="32" t="n">
        <v>-0.01</v>
      </c>
      <c r="L154" s="32" t="n">
        <v>0</v>
      </c>
      <c r="M154" s="32"/>
      <c r="N154" s="6" t="s">
        <f>=I154+J154+K154+L154</f>
      </c>
      <c r="O154" s="30"/>
    </row>
    <row collapsed="false" customFormat="false" customHeight="false" hidden="false" ht="12.1" outlineLevel="0" r="155">
      <c r="A155" s="29" t="n">
        <v>44519.943969907</v>
      </c>
      <c r="B155" s="30" t="s">
        <v>93</v>
      </c>
      <c r="C155" s="30" t="s">
        <v>130</v>
      </c>
      <c r="D155" s="30" t="s">
        <v>105</v>
      </c>
      <c r="E155" s="30" t="s">
        <v>24</v>
      </c>
      <c r="F155" s="30" t="s">
        <v>19</v>
      </c>
      <c r="G155" s="31" t="n">
        <v>-10</v>
      </c>
      <c r="H155" s="32" t="n">
        <v>1.8831</v>
      </c>
      <c r="I155" s="32" t="n">
        <v>18.83</v>
      </c>
      <c r="J155" s="32" t="n">
        <v>0</v>
      </c>
      <c r="K155" s="32" t="n">
        <v>-0.06</v>
      </c>
      <c r="L155" s="32" t="n">
        <v>0</v>
      </c>
      <c r="M155" s="32"/>
      <c r="N155" s="6" t="s">
        <f>=I155+J155+K155+L155</f>
      </c>
      <c r="O155" s="30"/>
    </row>
    <row collapsed="false" customFormat="false" customHeight="false" hidden="false" ht="12.1" outlineLevel="0" r="156">
      <c r="A156" s="29" t="n">
        <v>44519.945046296</v>
      </c>
      <c r="B156" s="30" t="s">
        <v>101</v>
      </c>
      <c r="C156" s="30" t="s">
        <v>143</v>
      </c>
      <c r="D156" s="30" t="s">
        <v>105</v>
      </c>
      <c r="E156" s="30" t="s">
        <v>24</v>
      </c>
      <c r="F156" s="30" t="s">
        <v>19</v>
      </c>
      <c r="G156" s="31" t="n">
        <v>-95</v>
      </c>
      <c r="H156" s="32" t="n">
        <v>30.11</v>
      </c>
      <c r="I156" s="32" t="n">
        <v>2860.45</v>
      </c>
      <c r="J156" s="32" t="n">
        <v>0</v>
      </c>
      <c r="K156" s="32" t="n">
        <v>-8.58</v>
      </c>
      <c r="L156" s="32" t="n">
        <v>0</v>
      </c>
      <c r="M156" s="32"/>
      <c r="N156" s="6" t="s">
        <f>=I156+J156+K156+L156</f>
      </c>
      <c r="O156" s="30"/>
    </row>
    <row collapsed="false" customFormat="false" customHeight="false" hidden="false" ht="12.1" outlineLevel="0" r="157">
      <c r="A157" s="29" t="n">
        <v>44519.945046296</v>
      </c>
      <c r="B157" s="30" t="s">
        <v>101</v>
      </c>
      <c r="C157" s="30" t="s">
        <v>143</v>
      </c>
      <c r="D157" s="30" t="s">
        <v>105</v>
      </c>
      <c r="E157" s="30" t="s">
        <v>24</v>
      </c>
      <c r="F157" s="30" t="s">
        <v>19</v>
      </c>
      <c r="G157" s="31" t="n">
        <v>-98</v>
      </c>
      <c r="H157" s="32" t="n">
        <v>30.1</v>
      </c>
      <c r="I157" s="32" t="n">
        <v>2949.8</v>
      </c>
      <c r="J157" s="32" t="n">
        <v>0</v>
      </c>
      <c r="K157" s="32" t="n">
        <v>-8.85</v>
      </c>
      <c r="L157" s="32" t="n">
        <v>0</v>
      </c>
      <c r="M157" s="32"/>
      <c r="N157" s="6" t="s">
        <f>=I157+J157+K157+L157</f>
      </c>
      <c r="O157" s="30"/>
    </row>
    <row collapsed="false" customFormat="false" customHeight="false" hidden="false" ht="12.1" outlineLevel="0" r="158">
      <c r="A158" s="29" t="n">
        <v>44519.945046296</v>
      </c>
      <c r="B158" s="30" t="s">
        <v>101</v>
      </c>
      <c r="C158" s="30" t="s">
        <v>143</v>
      </c>
      <c r="D158" s="30" t="s">
        <v>105</v>
      </c>
      <c r="E158" s="30" t="s">
        <v>24</v>
      </c>
      <c r="F158" s="30" t="s">
        <v>19</v>
      </c>
      <c r="G158" s="31" t="n">
        <v>-7</v>
      </c>
      <c r="H158" s="32" t="n">
        <v>30.105</v>
      </c>
      <c r="I158" s="32" t="n">
        <v>210.74</v>
      </c>
      <c r="J158" s="32" t="n">
        <v>0</v>
      </c>
      <c r="K158" s="32" t="n">
        <v>-0.63</v>
      </c>
      <c r="L158" s="32" t="n">
        <v>0</v>
      </c>
      <c r="M158" s="32"/>
      <c r="N158" s="6" t="s">
        <f>=I158+J158+K158+L158</f>
      </c>
      <c r="O158" s="30"/>
    </row>
    <row collapsed="false" customFormat="false" customHeight="false" hidden="false" ht="12.1" outlineLevel="0" r="159">
      <c r="A159" s="20" t="n">
        <v>44519.946168981</v>
      </c>
      <c r="B159" s="16" t="s">
        <v>23</v>
      </c>
      <c r="C159" s="16" t="s">
        <v>131</v>
      </c>
      <c r="D159" s="16" t="s">
        <v>86</v>
      </c>
      <c r="E159" s="16" t="s">
        <v>24</v>
      </c>
      <c r="F159" s="16" t="s">
        <v>19</v>
      </c>
      <c r="G159" s="7" t="n">
        <v>176</v>
      </c>
      <c r="H159" s="6" t="n">
        <v>63.53</v>
      </c>
      <c r="I159" s="6" t="n">
        <v>-11181.28</v>
      </c>
      <c r="J159" s="6" t="n">
        <v>0</v>
      </c>
      <c r="K159" s="6" t="n">
        <v>-33.54</v>
      </c>
      <c r="L159" s="6" t="n">
        <v>0</v>
      </c>
      <c r="M159" s="6"/>
      <c r="N159" s="6" t="s">
        <f>=I159+J159+K159+L159</f>
      </c>
      <c r="O159" s="16"/>
    </row>
    <row collapsed="false" customFormat="false" customHeight="false" hidden="false" ht="12.1" outlineLevel="0" r="160">
      <c r="A160" s="29" t="n">
        <v>44519.946585648</v>
      </c>
      <c r="B160" s="30" t="s">
        <v>104</v>
      </c>
      <c r="C160" s="30" t="s">
        <v>159</v>
      </c>
      <c r="D160" s="30" t="s">
        <v>105</v>
      </c>
      <c r="E160" s="30" t="s">
        <v>24</v>
      </c>
      <c r="F160" s="30" t="s">
        <v>19</v>
      </c>
      <c r="G160" s="31" t="n">
        <v>-10</v>
      </c>
      <c r="H160" s="32" t="n">
        <v>78.71</v>
      </c>
      <c r="I160" s="32" t="n">
        <v>787.1</v>
      </c>
      <c r="J160" s="32" t="n">
        <v>0</v>
      </c>
      <c r="K160" s="32" t="n">
        <v>-2.36</v>
      </c>
      <c r="L160" s="32" t="n">
        <v>0</v>
      </c>
      <c r="M160" s="32"/>
      <c r="N160" s="6" t="s">
        <f>=I160+J160+K160+L160</f>
      </c>
      <c r="O160" s="30"/>
    </row>
    <row collapsed="false" customFormat="false" customHeight="false" hidden="false" ht="12.1" outlineLevel="0" r="161">
      <c r="A161" s="20" t="n">
        <v>44519.94712963</v>
      </c>
      <c r="B161" s="16" t="s">
        <v>23</v>
      </c>
      <c r="C161" s="16" t="s">
        <v>131</v>
      </c>
      <c r="D161" s="16" t="s">
        <v>86</v>
      </c>
      <c r="E161" s="16" t="s">
        <v>24</v>
      </c>
      <c r="F161" s="16" t="s">
        <v>19</v>
      </c>
      <c r="G161" s="7" t="n">
        <v>13</v>
      </c>
      <c r="H161" s="6" t="n">
        <v>63.56</v>
      </c>
      <c r="I161" s="6" t="n">
        <v>-826.28</v>
      </c>
      <c r="J161" s="6" t="n">
        <v>0</v>
      </c>
      <c r="K161" s="6" t="n">
        <v>-2.48</v>
      </c>
      <c r="L161" s="6" t="n">
        <v>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0" t="n">
        <v>44545.471840278</v>
      </c>
      <c r="B162" s="16" t="s">
        <v>34</v>
      </c>
      <c r="C162" s="16" t="s">
        <v>162</v>
      </c>
      <c r="D162" s="16" t="s">
        <v>86</v>
      </c>
      <c r="E162" s="16" t="s">
        <v>24</v>
      </c>
      <c r="F162" s="16" t="s">
        <v>29</v>
      </c>
      <c r="G162" s="7" t="n">
        <v>2400</v>
      </c>
      <c r="H162" s="6" t="n">
        <v>0.1186</v>
      </c>
      <c r="I162" s="6" t="n">
        <v>-284.64</v>
      </c>
      <c r="J162" s="6" t="n">
        <v>0</v>
      </c>
      <c r="K162" s="6" t="n">
        <v>0</v>
      </c>
      <c r="L162" s="6" t="n">
        <v>0</v>
      </c>
      <c r="M162" s="6" t="s">
        <f>=I162+J162+K162+L162</f>
      </c>
      <c r="N162" s="6"/>
      <c r="O162" s="16"/>
    </row>
    <row collapsed="false" customFormat="false" customHeight="false" hidden="false" ht="12.1" outlineLevel="0" r="163">
      <c r="A163" s="21" t="n">
        <v>44545.471840278</v>
      </c>
      <c r="B163" s="22" t="s">
        <v>122</v>
      </c>
      <c r="C163" s="22" t="s">
        <v>65</v>
      </c>
      <c r="D163" s="22" t="s">
        <v>122</v>
      </c>
      <c r="E163" s="22" t="s">
        <v>122</v>
      </c>
      <c r="F163" s="22" t="s">
        <v>29</v>
      </c>
      <c r="G163" s="23" t="n">
        <v>1</v>
      </c>
      <c r="H163" s="24" t="n">
        <v>1</v>
      </c>
      <c r="I163" s="24" t="n">
        <v>285.6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4"/>
      <c r="O163" s="22"/>
    </row>
    <row collapsed="false" customFormat="false" customHeight="false" hidden="false" ht="12.1" outlineLevel="0" r="164">
      <c r="A164" s="21" t="n">
        <v>44545.478136574</v>
      </c>
      <c r="B164" s="22" t="s">
        <v>122</v>
      </c>
      <c r="C164" s="22" t="s">
        <v>65</v>
      </c>
      <c r="D164" s="22" t="s">
        <v>122</v>
      </c>
      <c r="E164" s="22" t="s">
        <v>122</v>
      </c>
      <c r="F164" s="22" t="s">
        <v>29</v>
      </c>
      <c r="G164" s="23" t="n">
        <v>1</v>
      </c>
      <c r="H164" s="24" t="n">
        <v>1</v>
      </c>
      <c r="I164" s="24" t="n">
        <v>4.74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4"/>
      <c r="O164" s="22"/>
    </row>
    <row collapsed="false" customFormat="false" customHeight="false" hidden="false" ht="12.1" outlineLevel="0" r="165">
      <c r="A165" s="20" t="n">
        <v>44545.478900463</v>
      </c>
      <c r="B165" s="16" t="s">
        <v>27</v>
      </c>
      <c r="C165" s="16" t="s">
        <v>161</v>
      </c>
      <c r="D165" s="16" t="s">
        <v>86</v>
      </c>
      <c r="E165" s="16" t="s">
        <v>24</v>
      </c>
      <c r="F165" s="16" t="s">
        <v>29</v>
      </c>
      <c r="G165" s="7" t="n">
        <v>4</v>
      </c>
      <c r="H165" s="6" t="n">
        <v>1.3649</v>
      </c>
      <c r="I165" s="6" t="n">
        <v>-5.46</v>
      </c>
      <c r="J165" s="6" t="n">
        <v>0</v>
      </c>
      <c r="K165" s="6" t="n">
        <v>-0.02</v>
      </c>
      <c r="L165" s="6" t="n">
        <v>0</v>
      </c>
      <c r="M165" s="6" t="s">
        <f>=I165+J165+K165+L165</f>
      </c>
      <c r="N165" s="6"/>
      <c r="O165" s="16"/>
    </row>
    <row collapsed="false" customFormat="false" customHeight="false" hidden="false" ht="12.1" outlineLevel="0" r="166">
      <c r="A166" s="21" t="n">
        <v>44557.482175926</v>
      </c>
      <c r="B166" s="22" t="s">
        <v>122</v>
      </c>
      <c r="C166" s="22" t="s">
        <v>65</v>
      </c>
      <c r="D166" s="22" t="s">
        <v>122</v>
      </c>
      <c r="E166" s="22" t="s">
        <v>122</v>
      </c>
      <c r="F166" s="22" t="s">
        <v>19</v>
      </c>
      <c r="G166" s="23" t="n">
        <v>1</v>
      </c>
      <c r="H166" s="24" t="n">
        <v>1</v>
      </c>
      <c r="I166" s="24" t="n">
        <v>21000</v>
      </c>
      <c r="J166" s="24" t="n">
        <v>0</v>
      </c>
      <c r="K166" s="24" t="n">
        <v>0</v>
      </c>
      <c r="L166" s="24" t="n">
        <v>0</v>
      </c>
      <c r="M166" s="24"/>
      <c r="N166" s="6" t="s">
        <f>=I166+J166+K166+L166</f>
      </c>
      <c r="O166" s="22"/>
    </row>
    <row collapsed="false" customFormat="false" customHeight="false" hidden="false" ht="12.1" outlineLevel="0" r="167">
      <c r="A167" s="20" t="n">
        <v>44557.482627315</v>
      </c>
      <c r="B167" s="16" t="s">
        <v>31</v>
      </c>
      <c r="C167" s="16" t="s">
        <v>154</v>
      </c>
      <c r="D167" s="16" t="s">
        <v>86</v>
      </c>
      <c r="E167" s="16" t="s">
        <v>24</v>
      </c>
      <c r="F167" s="16" t="s">
        <v>19</v>
      </c>
      <c r="G167" s="7" t="n">
        <v>1</v>
      </c>
      <c r="H167" s="6" t="n">
        <v>12294</v>
      </c>
      <c r="I167" s="6" t="n">
        <v>-12294</v>
      </c>
      <c r="J167" s="6" t="n">
        <v>0</v>
      </c>
      <c r="K167" s="6" t="n">
        <v>-36.88</v>
      </c>
      <c r="L167" s="6" t="n">
        <v>0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0" t="n">
        <v>44557.483414352</v>
      </c>
      <c r="B168" s="16" t="s">
        <v>23</v>
      </c>
      <c r="C168" s="16" t="s">
        <v>131</v>
      </c>
      <c r="D168" s="16" t="s">
        <v>86</v>
      </c>
      <c r="E168" s="16" t="s">
        <v>24</v>
      </c>
      <c r="F168" s="16" t="s">
        <v>19</v>
      </c>
      <c r="G168" s="7" t="n">
        <v>1</v>
      </c>
      <c r="H168" s="6" t="n">
        <v>63.23</v>
      </c>
      <c r="I168" s="6" t="n">
        <v>-63.23</v>
      </c>
      <c r="J168" s="6" t="n">
        <v>0</v>
      </c>
      <c r="K168" s="6" t="n">
        <v>-0.19</v>
      </c>
      <c r="L168" s="6" t="n">
        <v>0</v>
      </c>
      <c r="M168" s="6"/>
      <c r="N168" s="6" t="s">
        <f>=I168+J168+K168+L168</f>
      </c>
      <c r="O168" s="16"/>
    </row>
    <row collapsed="false" customFormat="false" customHeight="false" hidden="false" ht="12.1" outlineLevel="0" r="169">
      <c r="A169" s="20" t="n">
        <v>44557.483414352</v>
      </c>
      <c r="B169" s="16" t="s">
        <v>23</v>
      </c>
      <c r="C169" s="16" t="s">
        <v>131</v>
      </c>
      <c r="D169" s="16" t="s">
        <v>86</v>
      </c>
      <c r="E169" s="16" t="s">
        <v>24</v>
      </c>
      <c r="F169" s="16" t="s">
        <v>19</v>
      </c>
      <c r="G169" s="7" t="n">
        <v>1</v>
      </c>
      <c r="H169" s="6" t="n">
        <v>63.22</v>
      </c>
      <c r="I169" s="6" t="n">
        <v>-63.22</v>
      </c>
      <c r="J169" s="6" t="n">
        <v>0</v>
      </c>
      <c r="K169" s="6" t="n">
        <v>-0.19</v>
      </c>
      <c r="L169" s="6" t="n">
        <v>0</v>
      </c>
      <c r="M169" s="6"/>
      <c r="N169" s="6" t="s">
        <f>=I169+J169+K169+L169</f>
      </c>
      <c r="O169" s="16"/>
    </row>
    <row collapsed="false" customFormat="false" customHeight="false" hidden="false" ht="12.1" outlineLevel="0" r="170">
      <c r="A170" s="20" t="n">
        <v>44557.483414352</v>
      </c>
      <c r="B170" s="16" t="s">
        <v>23</v>
      </c>
      <c r="C170" s="16" t="s">
        <v>131</v>
      </c>
      <c r="D170" s="16" t="s">
        <v>86</v>
      </c>
      <c r="E170" s="16" t="s">
        <v>24</v>
      </c>
      <c r="F170" s="16" t="s">
        <v>19</v>
      </c>
      <c r="G170" s="7" t="n">
        <v>134</v>
      </c>
      <c r="H170" s="6" t="n">
        <v>63.23</v>
      </c>
      <c r="I170" s="6" t="n">
        <v>-8472.82</v>
      </c>
      <c r="J170" s="6" t="n">
        <v>0</v>
      </c>
      <c r="K170" s="6" t="n">
        <v>-25.42</v>
      </c>
      <c r="L170" s="6" t="n">
        <v>0</v>
      </c>
      <c r="M170" s="6"/>
      <c r="N170" s="6" t="s">
        <f>=I170+J170+K170+L170</f>
      </c>
      <c r="O170" s="16"/>
    </row>
    <row collapsed="false" customFormat="false" customHeight="false" hidden="false" ht="12.1" outlineLevel="0" r="171">
      <c r="A171" s="33" t="n">
        <v>44564</v>
      </c>
      <c r="B171" s="34" t="s">
        <v>155</v>
      </c>
      <c r="C171" s="34" t="s">
        <v>158</v>
      </c>
      <c r="D171" s="34" t="s">
        <v>155</v>
      </c>
      <c r="E171" s="34" t="s">
        <v>155</v>
      </c>
      <c r="F171" s="34" t="s">
        <v>19</v>
      </c>
      <c r="G171" s="35" t="n">
        <v>1</v>
      </c>
      <c r="H171" s="36" t="n">
        <v>-1</v>
      </c>
      <c r="I171" s="36" t="n">
        <v>-62</v>
      </c>
      <c r="J171" s="36" t="n">
        <v>0</v>
      </c>
      <c r="K171" s="36" t="n">
        <v>0</v>
      </c>
      <c r="L171" s="36" t="n">
        <v>0</v>
      </c>
      <c r="M171" s="36"/>
      <c r="N171" s="6" t="s">
        <f>=I171+J171+K171+L171</f>
      </c>
      <c r="O171" s="34"/>
    </row>
    <row collapsed="false" customFormat="false" customHeight="false" hidden="false" ht="12.1" outlineLevel="0" r="172">
      <c r="A172" s="21" t="n">
        <v>44564.794409722</v>
      </c>
      <c r="B172" s="22" t="s">
        <v>122</v>
      </c>
      <c r="C172" s="22" t="s">
        <v>65</v>
      </c>
      <c r="D172" s="22" t="s">
        <v>122</v>
      </c>
      <c r="E172" s="22" t="s">
        <v>122</v>
      </c>
      <c r="F172" s="22" t="s">
        <v>19</v>
      </c>
      <c r="G172" s="23" t="n">
        <v>1</v>
      </c>
      <c r="H172" s="24" t="n">
        <v>1</v>
      </c>
      <c r="I172" s="24" t="n">
        <v>336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33" t="n">
        <v>44567</v>
      </c>
      <c r="B173" s="34" t="s">
        <v>155</v>
      </c>
      <c r="C173" s="34" t="s">
        <v>158</v>
      </c>
      <c r="D173" s="34" t="s">
        <v>155</v>
      </c>
      <c r="E173" s="34" t="s">
        <v>155</v>
      </c>
      <c r="F173" s="34" t="s">
        <v>19</v>
      </c>
      <c r="G173" s="35" t="n">
        <v>1</v>
      </c>
      <c r="H173" s="36" t="n">
        <v>-1</v>
      </c>
      <c r="I173" s="36" t="n">
        <v>-274</v>
      </c>
      <c r="J173" s="36" t="n">
        <v>0</v>
      </c>
      <c r="K173" s="36" t="n">
        <v>0</v>
      </c>
      <c r="L173" s="36" t="n">
        <v>0</v>
      </c>
      <c r="M173" s="36"/>
      <c r="N173" s="6" t="s">
        <f>=I173+J173+K173+L173</f>
      </c>
      <c r="O173" s="34"/>
    </row>
    <row collapsed="false" customFormat="false" customHeight="false" hidden="false" ht="12.1" outlineLevel="0" r="174">
      <c r="A174" s="20" t="n">
        <v>44606.470393519</v>
      </c>
      <c r="B174" s="16" t="s">
        <v>43</v>
      </c>
      <c r="C174" s="16" t="s">
        <v>160</v>
      </c>
      <c r="D174" s="16" t="s">
        <v>86</v>
      </c>
      <c r="E174" s="16" t="s">
        <v>24</v>
      </c>
      <c r="F174" s="16" t="s">
        <v>19</v>
      </c>
      <c r="G174" s="7" t="n">
        <v>10</v>
      </c>
      <c r="H174" s="6" t="n">
        <v>6.094</v>
      </c>
      <c r="I174" s="6" t="n">
        <v>-60.94</v>
      </c>
      <c r="J174" s="6" t="n">
        <v>0</v>
      </c>
      <c r="K174" s="6" t="n">
        <v>0</v>
      </c>
      <c r="L174" s="6" t="n">
        <v>0</v>
      </c>
      <c r="M174" s="6"/>
      <c r="N174" s="6" t="s">
        <f>=I174+J174+K174+L174</f>
      </c>
      <c r="O174" s="16"/>
    </row>
    <row collapsed="false" customFormat="false" customHeight="false" hidden="false" ht="12.1" outlineLevel="0" r="175">
      <c r="A175" s="21" t="n">
        <v>44606.6765625</v>
      </c>
      <c r="B175" s="22" t="s">
        <v>122</v>
      </c>
      <c r="C175" s="22" t="s">
        <v>65</v>
      </c>
      <c r="D175" s="22" t="s">
        <v>122</v>
      </c>
      <c r="E175" s="22" t="s">
        <v>122</v>
      </c>
      <c r="F175" s="22" t="s">
        <v>19</v>
      </c>
      <c r="G175" s="23" t="n">
        <v>1</v>
      </c>
      <c r="H175" s="24" t="n">
        <v>1</v>
      </c>
      <c r="I175" s="24" t="n">
        <v>6.29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0" t="n">
        <v>44606.676574074</v>
      </c>
      <c r="B176" s="16" t="s">
        <v>43</v>
      </c>
      <c r="C176" s="16" t="s">
        <v>160</v>
      </c>
      <c r="D176" s="16" t="s">
        <v>86</v>
      </c>
      <c r="E176" s="16" t="s">
        <v>24</v>
      </c>
      <c r="F176" s="16" t="s">
        <v>19</v>
      </c>
      <c r="G176" s="7" t="n">
        <v>1</v>
      </c>
      <c r="H176" s="6" t="n">
        <v>6.218</v>
      </c>
      <c r="I176" s="6" t="n">
        <v>-6.22</v>
      </c>
      <c r="J176" s="6" t="n">
        <v>0</v>
      </c>
      <c r="K176" s="6" t="n">
        <v>0</v>
      </c>
      <c r="L176" s="6" t="n">
        <v>0</v>
      </c>
      <c r="M176" s="6"/>
      <c r="N176" s="6" t="s">
        <f>=I176+J176+K176+L176</f>
      </c>
      <c r="O176" s="16"/>
    </row>
    <row collapsed="false" customFormat="false" customHeight="false" hidden="false" ht="12.1" outlineLevel="0" r="177">
      <c r="A177" s="20" t="n">
        <v>44606.676724537</v>
      </c>
      <c r="B177" s="16" t="s">
        <v>43</v>
      </c>
      <c r="C177" s="16" t="s">
        <v>160</v>
      </c>
      <c r="D177" s="16" t="s">
        <v>86</v>
      </c>
      <c r="E177" s="16" t="s">
        <v>24</v>
      </c>
      <c r="F177" s="16" t="s">
        <v>19</v>
      </c>
      <c r="G177" s="7" t="n">
        <v>1</v>
      </c>
      <c r="H177" s="6" t="n">
        <v>6.218</v>
      </c>
      <c r="I177" s="6" t="n">
        <v>-6.22</v>
      </c>
      <c r="J177" s="6" t="n">
        <v>0</v>
      </c>
      <c r="K177" s="6" t="n">
        <v>0</v>
      </c>
      <c r="L177" s="6" t="n">
        <v>0</v>
      </c>
      <c r="M177" s="6"/>
      <c r="N177" s="6" t="s">
        <f>=I177+J177+K177+L177</f>
      </c>
      <c r="O177" s="16"/>
    </row>
    <row collapsed="false" customFormat="false" customHeight="false" hidden="false" ht="12.1" outlineLevel="0" r="178">
      <c r="A178" s="21" t="n">
        <v>44606.676724537</v>
      </c>
      <c r="B178" s="22" t="s">
        <v>122</v>
      </c>
      <c r="C178" s="22" t="s">
        <v>65</v>
      </c>
      <c r="D178" s="22" t="s">
        <v>122</v>
      </c>
      <c r="E178" s="22" t="s">
        <v>122</v>
      </c>
      <c r="F178" s="22" t="s">
        <v>19</v>
      </c>
      <c r="G178" s="23" t="n">
        <v>1</v>
      </c>
      <c r="H178" s="24" t="n">
        <v>1</v>
      </c>
      <c r="I178" s="24" t="n">
        <v>6.29</v>
      </c>
      <c r="J178" s="24" t="n">
        <v>0</v>
      </c>
      <c r="K178" s="24" t="n">
        <v>0</v>
      </c>
      <c r="L178" s="24" t="n">
        <v>0</v>
      </c>
      <c r="M178" s="24"/>
      <c r="N178" s="6" t="s">
        <f>=I178+J178+K178+L178</f>
      </c>
      <c r="O178" s="22"/>
    </row>
    <row collapsed="false" customFormat="false" customHeight="false" hidden="false" ht="12.1" outlineLevel="0" r="179">
      <c r="A179" s="21" t="n">
        <v>44644.523483796</v>
      </c>
      <c r="B179" s="22" t="s">
        <v>122</v>
      </c>
      <c r="C179" s="22" t="s">
        <v>65</v>
      </c>
      <c r="D179" s="22" t="s">
        <v>122</v>
      </c>
      <c r="E179" s="22" t="s">
        <v>122</v>
      </c>
      <c r="F179" s="22" t="s">
        <v>19</v>
      </c>
      <c r="G179" s="23" t="n">
        <v>1</v>
      </c>
      <c r="H179" s="24" t="n">
        <v>1</v>
      </c>
      <c r="I179" s="24" t="n">
        <v>98.34</v>
      </c>
      <c r="J179" s="24" t="n">
        <v>0</v>
      </c>
      <c r="K179" s="24" t="n">
        <v>0</v>
      </c>
      <c r="L179" s="24" t="n">
        <v>0</v>
      </c>
      <c r="M179" s="24"/>
      <c r="N179" s="6" t="s">
        <f>=I179+J179+K179+L179</f>
      </c>
      <c r="O179" s="22"/>
    </row>
    <row collapsed="false" customFormat="false" customHeight="false" hidden="false" ht="12.1" outlineLevel="0" r="180">
      <c r="A180" s="21" t="n">
        <v>44649.509976852</v>
      </c>
      <c r="B180" s="22" t="s">
        <v>122</v>
      </c>
      <c r="C180" s="22" t="s">
        <v>65</v>
      </c>
      <c r="D180" s="22" t="s">
        <v>122</v>
      </c>
      <c r="E180" s="22" t="s">
        <v>122</v>
      </c>
      <c r="F180" s="22" t="s">
        <v>19</v>
      </c>
      <c r="G180" s="23" t="n">
        <v>1</v>
      </c>
      <c r="H180" s="24" t="n">
        <v>1</v>
      </c>
      <c r="I180" s="24" t="n">
        <v>2000.2</v>
      </c>
      <c r="J180" s="24" t="n">
        <v>0</v>
      </c>
      <c r="K180" s="24" t="n">
        <v>0</v>
      </c>
      <c r="L180" s="24" t="n">
        <v>0</v>
      </c>
      <c r="M180" s="24"/>
      <c r="N180" s="6" t="s">
        <f>=I180+J180+K180+L180</f>
      </c>
      <c r="O180" s="22"/>
    </row>
    <row collapsed="false" customFormat="false" customHeight="false" hidden="false" ht="12.1" outlineLevel="0" r="181">
      <c r="A181" s="20" t="n">
        <v>44649.511412037</v>
      </c>
      <c r="B181" s="16" t="s">
        <v>16</v>
      </c>
      <c r="C181" s="16" t="s">
        <v>124</v>
      </c>
      <c r="D181" s="16" t="s">
        <v>86</v>
      </c>
      <c r="E181" s="16" t="s">
        <v>17</v>
      </c>
      <c r="F181" s="16" t="s">
        <v>19</v>
      </c>
      <c r="G181" s="7" t="n">
        <v>10</v>
      </c>
      <c r="H181" s="6" t="n">
        <v>143.74</v>
      </c>
      <c r="I181" s="6" t="n">
        <v>-1437.4</v>
      </c>
      <c r="J181" s="6" t="n">
        <v>0</v>
      </c>
      <c r="K181" s="6" t="n">
        <v>-4.31</v>
      </c>
      <c r="L181" s="6" t="n">
        <v>0</v>
      </c>
      <c r="M181" s="6"/>
      <c r="N181" s="6" t="s">
        <f>=I181+J181+K181+L181</f>
      </c>
      <c r="O181" s="16"/>
    </row>
    <row collapsed="false" customFormat="false" customHeight="false" hidden="false" ht="12.1" outlineLevel="0" r="182">
      <c r="A182" s="20" t="n">
        <v>44650.567546296</v>
      </c>
      <c r="B182" s="16" t="s">
        <v>43</v>
      </c>
      <c r="C182" s="16" t="s">
        <v>160</v>
      </c>
      <c r="D182" s="16" t="s">
        <v>86</v>
      </c>
      <c r="E182" s="16" t="s">
        <v>24</v>
      </c>
      <c r="F182" s="16" t="s">
        <v>19</v>
      </c>
      <c r="G182" s="7" t="n">
        <v>147</v>
      </c>
      <c r="H182" s="6" t="n">
        <v>4.452</v>
      </c>
      <c r="I182" s="6" t="n">
        <v>-654.44</v>
      </c>
      <c r="J182" s="6" t="n">
        <v>0</v>
      </c>
      <c r="K182" s="6" t="n">
        <v>0</v>
      </c>
      <c r="L182" s="6" t="n">
        <v>0</v>
      </c>
      <c r="M182" s="6"/>
      <c r="N182" s="6" t="s">
        <f>=I182+J182+K182+L182</f>
      </c>
      <c r="O182" s="16"/>
    </row>
    <row collapsed="false" customFormat="false" customHeight="false" hidden="false" ht="12.1" outlineLevel="0" r="183">
      <c r="A183" s="20" t="n">
        <v>44840.836724537</v>
      </c>
      <c r="B183" s="16" t="s">
        <v>43</v>
      </c>
      <c r="C183" s="16" t="s">
        <v>160</v>
      </c>
      <c r="D183" s="16" t="s">
        <v>86</v>
      </c>
      <c r="E183" s="16" t="s">
        <v>24</v>
      </c>
      <c r="F183" s="16" t="s">
        <v>19</v>
      </c>
      <c r="G183" s="7" t="n">
        <v>1</v>
      </c>
      <c r="H183" s="6" t="n">
        <v>3.648</v>
      </c>
      <c r="I183" s="6" t="n">
        <v>-3.65</v>
      </c>
      <c r="J183" s="6" t="n">
        <v>0</v>
      </c>
      <c r="K183" s="6" t="n">
        <v>0</v>
      </c>
      <c r="L183" s="6" t="n">
        <v>0</v>
      </c>
      <c r="M183" s="6"/>
      <c r="N183" s="6" t="s">
        <f>=I183+J183+K183+L183</f>
      </c>
      <c r="O183" s="16"/>
    </row>
    <row collapsed="false" customFormat="false" customHeight="false" hidden="false" ht="12.1" outlineLevel="0" r="184">
      <c r="A184" s="21" t="n">
        <v>44858.728275463</v>
      </c>
      <c r="B184" s="22" t="s">
        <v>122</v>
      </c>
      <c r="C184" s="22" t="s">
        <v>65</v>
      </c>
      <c r="D184" s="22" t="s">
        <v>122</v>
      </c>
      <c r="E184" s="22" t="s">
        <v>122</v>
      </c>
      <c r="F184" s="22" t="s">
        <v>29</v>
      </c>
      <c r="G184" s="23" t="n">
        <v>1</v>
      </c>
      <c r="H184" s="24" t="n">
        <v>1</v>
      </c>
      <c r="I184" s="24" t="n">
        <v>48.04</v>
      </c>
      <c r="J184" s="24" t="n">
        <v>0</v>
      </c>
      <c r="K184" s="24" t="n">
        <v>0</v>
      </c>
      <c r="L184" s="24" t="n">
        <v>0</v>
      </c>
      <c r="M184" s="6" t="s">
        <f>=I184+J184+K184+L184</f>
      </c>
      <c r="N184" s="24"/>
      <c r="O184" s="22"/>
    </row>
    <row collapsed="false" customFormat="false" customHeight="false" hidden="false" ht="12.1" outlineLevel="0" r="185">
      <c r="A185" s="20" t="n">
        <v>44858.728703704</v>
      </c>
      <c r="B185" s="16" t="s">
        <v>34</v>
      </c>
      <c r="C185" s="16" t="s">
        <v>162</v>
      </c>
      <c r="D185" s="16" t="s">
        <v>86</v>
      </c>
      <c r="E185" s="16" t="s">
        <v>24</v>
      </c>
      <c r="F185" s="16" t="s">
        <v>29</v>
      </c>
      <c r="G185" s="7" t="n">
        <v>500</v>
      </c>
      <c r="H185" s="6" t="n">
        <v>0.0928</v>
      </c>
      <c r="I185" s="6" t="n">
        <v>-46.4</v>
      </c>
      <c r="J185" s="6" t="n">
        <v>0</v>
      </c>
      <c r="K185" s="6" t="n">
        <v>0</v>
      </c>
      <c r="L185" s="6" t="n">
        <v>0</v>
      </c>
      <c r="M185" s="6" t="s">
        <f>=I185+J185+K185+L185</f>
      </c>
      <c r="N185" s="6"/>
      <c r="O185" s="16"/>
    </row>
    <row collapsed="false" customFormat="false" customHeight="false" hidden="false" ht="12.1" outlineLevel="0" r="186">
      <c r="A186" s="29" t="n">
        <v>45006.765127315</v>
      </c>
      <c r="B186" s="30" t="s">
        <v>144</v>
      </c>
      <c r="C186" s="30" t="s">
        <v>145</v>
      </c>
      <c r="D186" s="30" t="s">
        <v>105</v>
      </c>
      <c r="E186" s="30" t="s">
        <v>146</v>
      </c>
      <c r="F186" s="30" t="s">
        <v>19</v>
      </c>
      <c r="G186" s="31" t="n">
        <v>-2</v>
      </c>
      <c r="H186" s="32" t="n">
        <v>76.82</v>
      </c>
      <c r="I186" s="32" t="n">
        <v>153.64</v>
      </c>
      <c r="J186" s="32" t="n">
        <v>0</v>
      </c>
      <c r="K186" s="32" t="n">
        <v>-1.38</v>
      </c>
      <c r="L186" s="32" t="n">
        <v>0</v>
      </c>
      <c r="M186" s="32"/>
      <c r="N186" s="6" t="s">
        <f>=I186+J186+K186+L186</f>
      </c>
      <c r="O186" s="30"/>
    </row>
    <row collapsed="false" customFormat="false" customHeight="false" hidden="false" ht="12.1" outlineLevel="0" r="187">
      <c r="A187" s="20" t="n">
        <v>45006.765520833</v>
      </c>
      <c r="B187" s="16" t="s">
        <v>43</v>
      </c>
      <c r="C187" s="16" t="s">
        <v>160</v>
      </c>
      <c r="D187" s="16" t="s">
        <v>86</v>
      </c>
      <c r="E187" s="16" t="s">
        <v>24</v>
      </c>
      <c r="F187" s="16" t="s">
        <v>19</v>
      </c>
      <c r="G187" s="7" t="n">
        <v>33</v>
      </c>
      <c r="H187" s="6" t="n">
        <v>4.602</v>
      </c>
      <c r="I187" s="6" t="n">
        <v>-151.87</v>
      </c>
      <c r="J187" s="6" t="n">
        <v>0</v>
      </c>
      <c r="K187" s="6" t="n">
        <v>0</v>
      </c>
      <c r="L187" s="6" t="n">
        <v>0</v>
      </c>
      <c r="M187" s="6"/>
      <c r="N187" s="6" t="s">
        <f>=I187+J187+K187+L187</f>
      </c>
      <c r="O187" s="16"/>
    </row>
    <row collapsed="false" customFormat="false" customHeight="false" hidden="false" ht="12.1" outlineLevel="0" r="188">
      <c r="A188" s="21" t="n">
        <v>45051</v>
      </c>
      <c r="B188" s="22" t="s">
        <v>135</v>
      </c>
      <c r="C188" s="22" t="s">
        <v>163</v>
      </c>
      <c r="D188" s="22" t="s">
        <v>135</v>
      </c>
      <c r="E188" s="22" t="s">
        <v>135</v>
      </c>
      <c r="F188" s="22" t="s">
        <v>19</v>
      </c>
      <c r="G188" s="23" t="n">
        <v>1</v>
      </c>
      <c r="H188" s="24" t="n">
        <v>1</v>
      </c>
      <c r="I188" s="24" t="n">
        <v>7.98</v>
      </c>
      <c r="J188" s="24" t="n">
        <v>0</v>
      </c>
      <c r="K188" s="24" t="n">
        <v>0</v>
      </c>
      <c r="L188" s="24" t="n">
        <v>0</v>
      </c>
      <c r="M188" s="24"/>
      <c r="N188" s="6" t="s">
        <f>=I188+J188+K188+L188</f>
      </c>
      <c r="O188" s="22"/>
    </row>
    <row collapsed="false" customFormat="false" customHeight="false" hidden="false" ht="12.1" outlineLevel="0" r="189">
      <c r="A189" s="33" t="n">
        <v>45071</v>
      </c>
      <c r="B189" s="34" t="s">
        <v>155</v>
      </c>
      <c r="C189" s="34" t="s">
        <v>164</v>
      </c>
      <c r="D189" s="34" t="s">
        <v>155</v>
      </c>
      <c r="E189" s="34" t="s">
        <v>155</v>
      </c>
      <c r="F189" s="34" t="s">
        <v>19</v>
      </c>
      <c r="G189" s="35" t="n">
        <v>1</v>
      </c>
      <c r="H189" s="36" t="n">
        <v>-1</v>
      </c>
      <c r="I189" s="36" t="n">
        <v>-194</v>
      </c>
      <c r="J189" s="36" t="n">
        <v>0</v>
      </c>
      <c r="K189" s="36" t="n">
        <v>0</v>
      </c>
      <c r="L189" s="36" t="n">
        <v>0</v>
      </c>
      <c r="M189" s="36"/>
      <c r="N189" s="6" t="s">
        <f>=I189+J189+K189+L189</f>
      </c>
      <c r="O189" s="34"/>
    </row>
    <row collapsed="false" customFormat="false" customHeight="false" hidden="false" ht="12.1" outlineLevel="0" r="190">
      <c r="A190" s="21" t="n">
        <v>45071</v>
      </c>
      <c r="B190" s="22" t="s">
        <v>135</v>
      </c>
      <c r="C190" s="22" t="s">
        <v>165</v>
      </c>
      <c r="D190" s="22" t="s">
        <v>135</v>
      </c>
      <c r="E190" s="22" t="s">
        <v>135</v>
      </c>
      <c r="F190" s="22" t="s">
        <v>19</v>
      </c>
      <c r="G190" s="23" t="n">
        <v>1</v>
      </c>
      <c r="H190" s="24" t="n">
        <v>1</v>
      </c>
      <c r="I190" s="24" t="n">
        <v>1500</v>
      </c>
      <c r="J190" s="24" t="n">
        <v>0</v>
      </c>
      <c r="K190" s="24" t="n">
        <v>0</v>
      </c>
      <c r="L190" s="24" t="n">
        <v>0</v>
      </c>
      <c r="M190" s="24"/>
      <c r="N190" s="6" t="s">
        <f>=I190+J190+K190+L190</f>
      </c>
      <c r="O190" s="22"/>
    </row>
    <row collapsed="false" customFormat="false" customHeight="false" hidden="false" ht="12.1" outlineLevel="0" r="191">
      <c r="A191" s="20" t="n">
        <v>45071.551574074</v>
      </c>
      <c r="B191" s="16" t="s">
        <v>43</v>
      </c>
      <c r="C191" s="16" t="s">
        <v>160</v>
      </c>
      <c r="D191" s="16" t="s">
        <v>86</v>
      </c>
      <c r="E191" s="16" t="s">
        <v>24</v>
      </c>
      <c r="F191" s="16" t="s">
        <v>19</v>
      </c>
      <c r="G191" s="7" t="n">
        <v>251</v>
      </c>
      <c r="H191" s="6" t="n">
        <v>5.194</v>
      </c>
      <c r="I191" s="6" t="n">
        <v>-1303.69</v>
      </c>
      <c r="J191" s="6" t="n">
        <v>0</v>
      </c>
      <c r="K191" s="6" t="n">
        <v>0</v>
      </c>
      <c r="L191" s="6" t="n">
        <v>0</v>
      </c>
      <c r="M191" s="6"/>
      <c r="N191" s="6" t="s">
        <f>=I191+J191+K191+L191</f>
      </c>
      <c r="O191" s="16"/>
    </row>
    <row collapsed="false" customFormat="false" customHeight="false" hidden="false" ht="12.1" outlineLevel="0" r="192">
      <c r="A192" s="20" t="n">
        <v>45117.486041667</v>
      </c>
      <c r="B192" s="16" t="s">
        <v>46</v>
      </c>
      <c r="C192" s="16" t="s">
        <v>166</v>
      </c>
      <c r="D192" s="16" t="s">
        <v>86</v>
      </c>
      <c r="E192" s="16" t="s">
        <v>24</v>
      </c>
      <c r="F192" s="16" t="s">
        <v>19</v>
      </c>
      <c r="G192" s="7" t="n">
        <v>2</v>
      </c>
      <c r="H192" s="6" t="n">
        <v>1.2477</v>
      </c>
      <c r="I192" s="6" t="n">
        <v>-2.5</v>
      </c>
      <c r="J192" s="6" t="n">
        <v>0</v>
      </c>
      <c r="K192" s="6" t="n">
        <v>-0.01</v>
      </c>
      <c r="L192" s="6" t="n">
        <v>0</v>
      </c>
      <c r="M192" s="6"/>
      <c r="N192" s="6" t="s">
        <f>=I192+J192+K192+L192</f>
      </c>
      <c r="O192" s="16"/>
    </row>
    <row collapsed="false" customFormat="false" customHeight="false" hidden="false" ht="12.1" outlineLevel="0" r="193">
      <c r="A193" s="33" t="n">
        <v>45128</v>
      </c>
      <c r="B193" s="34" t="s">
        <v>155</v>
      </c>
      <c r="C193" s="34" t="s">
        <v>167</v>
      </c>
      <c r="D193" s="34" t="s">
        <v>155</v>
      </c>
      <c r="E193" s="34" t="s">
        <v>155</v>
      </c>
      <c r="F193" s="34" t="s">
        <v>19</v>
      </c>
      <c r="G193" s="35" t="n">
        <v>1</v>
      </c>
      <c r="H193" s="36" t="n">
        <v>-1</v>
      </c>
      <c r="I193" s="36" t="n">
        <v>-78</v>
      </c>
      <c r="J193" s="36" t="n">
        <v>0</v>
      </c>
      <c r="K193" s="36" t="n">
        <v>0</v>
      </c>
      <c r="L193" s="36" t="n">
        <v>0</v>
      </c>
      <c r="M193" s="36"/>
      <c r="N193" s="6" t="s">
        <f>=I193+J193+K193+L193</f>
      </c>
      <c r="O193" s="34"/>
    </row>
    <row collapsed="false" customFormat="false" customHeight="false" hidden="false" ht="12.1" outlineLevel="0" r="194">
      <c r="A194" s="21" t="n">
        <v>45128</v>
      </c>
      <c r="B194" s="22" t="s">
        <v>135</v>
      </c>
      <c r="C194" s="22" t="s">
        <v>168</v>
      </c>
      <c r="D194" s="22" t="s">
        <v>135</v>
      </c>
      <c r="E194" s="22" t="s">
        <v>135</v>
      </c>
      <c r="F194" s="22" t="s">
        <v>19</v>
      </c>
      <c r="G194" s="23" t="n">
        <v>1</v>
      </c>
      <c r="H194" s="24" t="n">
        <v>1</v>
      </c>
      <c r="I194" s="24" t="n">
        <v>602.07</v>
      </c>
      <c r="J194" s="24" t="n">
        <v>0</v>
      </c>
      <c r="K194" s="24" t="n">
        <v>0</v>
      </c>
      <c r="L194" s="24" t="n">
        <v>0</v>
      </c>
      <c r="M194" s="24"/>
      <c r="N194" s="6" t="s">
        <f>=I194+J194+K194+L194</f>
      </c>
      <c r="O194" s="22"/>
    </row>
    <row collapsed="false" customFormat="false" customHeight="false" hidden="false" ht="12.1" outlineLevel="0" r="195">
      <c r="A195" s="20" t="n">
        <v>45128.76625</v>
      </c>
      <c r="B195" s="16" t="s">
        <v>43</v>
      </c>
      <c r="C195" s="16" t="s">
        <v>160</v>
      </c>
      <c r="D195" s="16" t="s">
        <v>86</v>
      </c>
      <c r="E195" s="16" t="s">
        <v>24</v>
      </c>
      <c r="F195" s="16" t="s">
        <v>19</v>
      </c>
      <c r="G195" s="7" t="n">
        <v>90</v>
      </c>
      <c r="H195" s="6" t="n">
        <v>5.81</v>
      </c>
      <c r="I195" s="6" t="n">
        <v>-522.9</v>
      </c>
      <c r="J195" s="6" t="n">
        <v>0</v>
      </c>
      <c r="K195" s="6" t="n">
        <v>0</v>
      </c>
      <c r="L195" s="6" t="n">
        <v>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1" t="n">
        <v>45142</v>
      </c>
      <c r="B196" s="22" t="s">
        <v>135</v>
      </c>
      <c r="C196" s="22" t="s">
        <v>163</v>
      </c>
      <c r="D196" s="22" t="s">
        <v>135</v>
      </c>
      <c r="E196" s="22" t="s">
        <v>135</v>
      </c>
      <c r="F196" s="22" t="s">
        <v>19</v>
      </c>
      <c r="G196" s="23" t="n">
        <v>1</v>
      </c>
      <c r="H196" s="24" t="n">
        <v>1</v>
      </c>
      <c r="I196" s="24" t="n">
        <v>7.98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0" t="n">
        <v>45145.633969907</v>
      </c>
      <c r="B197" s="16" t="s">
        <v>43</v>
      </c>
      <c r="C197" s="16" t="s">
        <v>160</v>
      </c>
      <c r="D197" s="16" t="s">
        <v>86</v>
      </c>
      <c r="E197" s="16" t="s">
        <v>24</v>
      </c>
      <c r="F197" s="16" t="s">
        <v>19</v>
      </c>
      <c r="G197" s="7" t="n">
        <v>1</v>
      </c>
      <c r="H197" s="6" t="n">
        <v>6.23</v>
      </c>
      <c r="I197" s="6" t="n">
        <v>-6.23</v>
      </c>
      <c r="J197" s="6" t="n">
        <v>0</v>
      </c>
      <c r="K197" s="6" t="n">
        <v>0</v>
      </c>
      <c r="L197" s="6" t="n">
        <v>0</v>
      </c>
      <c r="M197" s="6"/>
      <c r="N197" s="6" t="s">
        <f>=I197+J197+K197+L197</f>
      </c>
      <c r="O197" s="16"/>
    </row>
    <row collapsed="false" customFormat="false" customHeight="false" hidden="false" ht="12.1" outlineLevel="0" r="198">
      <c r="A198" s="20" t="n">
        <v>45145.634247685</v>
      </c>
      <c r="B198" s="16" t="s">
        <v>46</v>
      </c>
      <c r="C198" s="16" t="s">
        <v>166</v>
      </c>
      <c r="D198" s="16" t="s">
        <v>86</v>
      </c>
      <c r="E198" s="16" t="s">
        <v>24</v>
      </c>
      <c r="F198" s="16" t="s">
        <v>19</v>
      </c>
      <c r="G198" s="7" t="n">
        <v>2</v>
      </c>
      <c r="H198" s="6" t="n">
        <v>1.2548</v>
      </c>
      <c r="I198" s="6" t="n">
        <v>-2.51</v>
      </c>
      <c r="J198" s="6" t="n">
        <v>0</v>
      </c>
      <c r="K198" s="6" t="n">
        <v>-0.01</v>
      </c>
      <c r="L198" s="6" t="n">
        <v>0</v>
      </c>
      <c r="M198" s="6"/>
      <c r="N198" s="6" t="s">
        <f>=I198+J198+K198+L198</f>
      </c>
      <c r="O198" s="16"/>
    </row>
    <row collapsed="false" customFormat="false" customHeight="false" hidden="false" ht="12.1" outlineLevel="0" r="199">
      <c r="A199" s="29" t="n">
        <v>45997.958564815</v>
      </c>
      <c r="B199" s="30" t="s">
        <v>144</v>
      </c>
      <c r="C199" s="30" t="s">
        <v>169</v>
      </c>
      <c r="D199" s="30" t="s">
        <v>116</v>
      </c>
      <c r="E199" s="30" t="s">
        <v>146</v>
      </c>
      <c r="F199" s="30" t="s">
        <v>29</v>
      </c>
      <c r="G199" s="31" t="n">
        <v>189</v>
      </c>
      <c r="H199" s="32" t="n">
        <v>1</v>
      </c>
      <c r="I199" s="2"/>
      <c r="J199" s="2"/>
      <c r="K199" s="2"/>
      <c r="L199" s="2"/>
      <c r="M199" s="6" t="n">
        <v>189</v>
      </c>
      <c r="N199" s="2"/>
      <c r="O199" s="2"/>
    </row>
    <row collapsed="false" customFormat="false" customHeight="false" hidden="false" ht="12.1" outlineLevel="0" r="200">
      <c r="A200" s="20" t="n">
        <v>45997.958564815</v>
      </c>
      <c r="B200" s="16" t="s">
        <v>151</v>
      </c>
      <c r="C200" s="16" t="s">
        <v>170</v>
      </c>
      <c r="D200" s="16" t="s">
        <v>116</v>
      </c>
      <c r="E200" s="16" t="s">
        <v>146</v>
      </c>
      <c r="F200" s="16" t="s">
        <v>29</v>
      </c>
      <c r="G200" s="7" t="n">
        <v>-15</v>
      </c>
      <c r="H200" s="6" t="n">
        <v>1</v>
      </c>
      <c r="I200" s="2"/>
      <c r="J200" s="2"/>
      <c r="K200" s="2"/>
      <c r="L200" s="2"/>
      <c r="M200" s="6" t="n">
        <v>-15</v>
      </c>
      <c r="N200" s="2"/>
      <c r="O200" s="2"/>
    </row>
    <row collapsed="false" customFormat="false" customHeight="false" hidden="false" ht="12.1" outlineLevel="0"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 t="s">
        <v>171</v>
      </c>
      <c r="M201" s="5" t="s">
        <f>=SUM(M2:M200)</f>
      </c>
      <c r="N201" s="5" t="s">
        <f>=SUM(N2:N200)</f>
      </c>
      <c r="O201" s="4"/>
    </row>
  </sheetData>
  <autoFilter ref="A1:O20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58</v>
      </c>
      <c r="B1" s="38" t="s">
        <v>172</v>
      </c>
      <c r="C1" s="38" t="s">
        <v>0</v>
      </c>
      <c r="D1" s="38" t="s">
        <v>2</v>
      </c>
      <c r="E1" s="38" t="s">
        <v>173</v>
      </c>
      <c r="F1" s="38" t="s">
        <v>3</v>
      </c>
      <c r="G1" s="38" t="s">
        <v>174</v>
      </c>
      <c r="H1" s="38" t="s">
        <v>175</v>
      </c>
      <c r="I1" s="38" t="s">
        <v>176</v>
      </c>
      <c r="J1" s="38" t="s">
        <v>158</v>
      </c>
      <c r="K1" s="38" t="s">
        <v>177</v>
      </c>
      <c r="L1" s="38" t="s">
        <v>178</v>
      </c>
      <c r="M1" s="38" t="s">
        <v>179</v>
      </c>
      <c r="N1" s="38" t="s">
        <v>180</v>
      </c>
    </row>
    <row collapsed="false" customFormat="false" customHeight="false" hidden="false" ht="12.1" outlineLevel="0" r="2">
      <c r="A2" s="37" t="n">
        <v>44109</v>
      </c>
      <c r="B2" s="16" t="s">
        <v>181</v>
      </c>
      <c r="C2" s="16" t="s">
        <v>16</v>
      </c>
      <c r="D2" s="16" t="s">
        <v>18</v>
      </c>
      <c r="E2" s="7" t="n">
        <v>50</v>
      </c>
      <c r="F2" s="16" t="s">
        <v>19</v>
      </c>
      <c r="G2" s="6" t="n">
        <v>18.7</v>
      </c>
      <c r="H2" s="6" t="n">
        <v>202.62</v>
      </c>
      <c r="I2" s="6" t="n">
        <v>195.49</v>
      </c>
      <c r="J2" s="6" t="n">
        <v>122</v>
      </c>
      <c r="K2" s="6" t="n">
        <v>935</v>
      </c>
      <c r="L2" s="6" t="n">
        <v>813</v>
      </c>
      <c r="M2" s="6" t="n">
        <v>8.32</v>
      </c>
      <c r="N2" s="6" t="n">
        <v>8.02</v>
      </c>
    </row>
    <row collapsed="false" customFormat="false" customHeight="false" hidden="false" ht="12.1" outlineLevel="0" r="3">
      <c r="A3" s="37" t="n">
        <v>44328</v>
      </c>
      <c r="B3" s="16" t="s">
        <v>181</v>
      </c>
      <c r="C3" s="16" t="s">
        <v>16</v>
      </c>
      <c r="D3" s="16" t="s">
        <v>18</v>
      </c>
      <c r="E3" s="7" t="n">
        <v>50</v>
      </c>
      <c r="F3" s="16" t="s">
        <v>19</v>
      </c>
      <c r="G3" s="6" t="n">
        <v>18.7</v>
      </c>
      <c r="H3" s="6" t="n">
        <v>280.59</v>
      </c>
      <c r="I3" s="6" t="n">
        <v>195.49</v>
      </c>
      <c r="J3" s="6" t="n">
        <v>122</v>
      </c>
      <c r="K3" s="6" t="n">
        <v>935</v>
      </c>
      <c r="L3" s="6" t="n">
        <v>813</v>
      </c>
      <c r="M3" s="6" t="n">
        <v>8.32</v>
      </c>
      <c r="N3" s="6" t="n">
        <v>5.79</v>
      </c>
    </row>
    <row collapsed="false" customFormat="false" customHeight="false" hidden="false" ht="12.1" outlineLevel="0" r="4">
      <c r="A4" s="37" t="n">
        <v>45057</v>
      </c>
      <c r="B4" s="16" t="s">
        <v>181</v>
      </c>
      <c r="C4" s="16" t="s">
        <v>16</v>
      </c>
      <c r="D4" s="16" t="s">
        <v>18</v>
      </c>
      <c r="E4" s="7" t="n">
        <v>60</v>
      </c>
      <c r="F4" s="16" t="s">
        <v>19</v>
      </c>
      <c r="G4" s="6" t="n">
        <v>25</v>
      </c>
      <c r="H4" s="6" t="n">
        <v>226.55</v>
      </c>
      <c r="I4" s="6" t="n">
        <v>186.94</v>
      </c>
      <c r="J4" s="6" t="n">
        <v>195</v>
      </c>
      <c r="K4" s="6" t="n">
        <v>1500</v>
      </c>
      <c r="L4" s="6" t="n">
        <v>1305</v>
      </c>
      <c r="M4" s="6" t="n">
        <v>11.64</v>
      </c>
      <c r="N4" s="6" t="n">
        <v>9.6</v>
      </c>
    </row>
    <row collapsed="false" customFormat="false" customHeight="false" hidden="false" ht="12.1" outlineLevel="0" r="5">
      <c r="A5" s="37" t="n">
        <v>45484</v>
      </c>
      <c r="B5" s="16" t="s">
        <v>181</v>
      </c>
      <c r="C5" s="16" t="s">
        <v>16</v>
      </c>
      <c r="D5" s="16" t="s">
        <v>18</v>
      </c>
      <c r="E5" s="7" t="n">
        <v>60</v>
      </c>
      <c r="F5" s="16" t="s">
        <v>19</v>
      </c>
      <c r="G5" s="6" t="n">
        <v>33.3</v>
      </c>
      <c r="H5" s="6" t="n">
        <v>296</v>
      </c>
      <c r="I5" s="6" t="n">
        <v>186.94</v>
      </c>
      <c r="J5" s="6" t="n">
        <v>260</v>
      </c>
      <c r="K5" s="6" t="n">
        <v>1998</v>
      </c>
      <c r="L5" s="6" t="n">
        <v>1738</v>
      </c>
      <c r="M5" s="6" t="n">
        <v>15.5</v>
      </c>
      <c r="N5" s="6" t="n">
        <v>9.79</v>
      </c>
    </row>
    <row collapsed="false" customFormat="false" customHeight="false" hidden="false" ht="12.1" outlineLevel="0" r="6">
      <c r="A6" s="37" t="n">
        <v>45856</v>
      </c>
      <c r="B6" s="16" t="s">
        <v>181</v>
      </c>
      <c r="C6" s="16" t="s">
        <v>16</v>
      </c>
      <c r="D6" s="16" t="s">
        <v>18</v>
      </c>
      <c r="E6" s="7" t="n">
        <v>60</v>
      </c>
      <c r="F6" s="16" t="s">
        <v>19</v>
      </c>
      <c r="G6" s="6" t="n">
        <v>34.84</v>
      </c>
      <c r="H6" s="6" t="n">
        <v>308.4</v>
      </c>
      <c r="I6" s="6" t="n">
        <v>186.94</v>
      </c>
      <c r="J6" s="6" t="n">
        <v>272</v>
      </c>
      <c r="K6" s="6" t="n">
        <v>2090.4</v>
      </c>
      <c r="L6" s="6" t="n">
        <v>1818.4</v>
      </c>
      <c r="M6" s="6" t="n">
        <v>16.21</v>
      </c>
      <c r="N6" s="6" t="n">
        <v>9.83</v>
      </c>
    </row>
  </sheetData>
  <autoFilter ref="A1:N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58</v>
      </c>
      <c r="B1" s="38" t="s">
        <v>172</v>
      </c>
      <c r="C1" s="38" t="s">
        <v>0</v>
      </c>
      <c r="D1" s="38" t="s">
        <v>2</v>
      </c>
      <c r="E1" s="38" t="s">
        <v>6</v>
      </c>
      <c r="F1" s="38" t="s">
        <v>173</v>
      </c>
      <c r="G1" s="38" t="s">
        <v>182</v>
      </c>
      <c r="H1" s="38" t="s">
        <v>158</v>
      </c>
      <c r="I1" s="38" t="s">
        <v>177</v>
      </c>
      <c r="J1" s="38" t="s">
        <v>178</v>
      </c>
    </row>
    <row collapsed="false" customFormat="false" customHeight="false" hidden="false" ht="12.1" outlineLevel="0" r="2">
      <c r="A2" s="39" t="n">
        <v>43977</v>
      </c>
      <c r="B2" s="16" t="s">
        <v>181</v>
      </c>
      <c r="C2" s="16" t="s">
        <v>92</v>
      </c>
      <c r="D2" s="16" t="s">
        <v>183</v>
      </c>
      <c r="E2" s="6" t="n">
        <v>1000</v>
      </c>
      <c r="F2" s="7" t="n">
        <v>2</v>
      </c>
      <c r="G2" s="6" t="n">
        <v>31.91</v>
      </c>
      <c r="H2" s="6" t="n">
        <v>0</v>
      </c>
      <c r="I2" s="6" t="n">
        <v>63.82</v>
      </c>
      <c r="J2" s="6" t="n">
        <v>63.82</v>
      </c>
    </row>
    <row collapsed="false" customFormat="false" customHeight="false" hidden="false" ht="12.1" outlineLevel="0" r="3">
      <c r="A3" s="39" t="n">
        <v>44021</v>
      </c>
      <c r="B3" s="16" t="s">
        <v>181</v>
      </c>
      <c r="C3" s="16" t="s">
        <v>96</v>
      </c>
      <c r="D3" s="16" t="s">
        <v>184</v>
      </c>
      <c r="E3" s="6" t="n">
        <v>1000</v>
      </c>
      <c r="F3" s="7" t="n">
        <v>2</v>
      </c>
      <c r="G3" s="6" t="n">
        <v>22.44</v>
      </c>
      <c r="H3" s="6" t="n">
        <v>0</v>
      </c>
      <c r="I3" s="6" t="n">
        <v>44.88</v>
      </c>
      <c r="J3" s="6" t="n">
        <v>44.88</v>
      </c>
    </row>
  </sheetData>
  <autoFilter ref="A1:J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58</v>
      </c>
      <c r="B1" s="38" t="s">
        <v>172</v>
      </c>
      <c r="C1" s="38" t="s">
        <v>0</v>
      </c>
      <c r="D1" s="38" t="s">
        <v>2</v>
      </c>
      <c r="E1" s="38" t="s">
        <v>173</v>
      </c>
      <c r="F1" s="38" t="s">
        <v>185</v>
      </c>
      <c r="G1" s="38" t="s">
        <v>186</v>
      </c>
      <c r="H1" s="38" t="s">
        <v>62</v>
      </c>
      <c r="I1" s="38" t="s">
        <v>187</v>
      </c>
      <c r="J1" s="38" t="s">
        <v>188</v>
      </c>
      <c r="K1" s="38" t="s">
        <v>189</v>
      </c>
      <c r="L1" s="38" t="s">
        <v>190</v>
      </c>
      <c r="M1" s="38" t="s">
        <v>191</v>
      </c>
      <c r="N1" s="38" t="s">
        <v>192</v>
      </c>
      <c r="O1" s="38" t="s">
        <v>193</v>
      </c>
    </row>
    <row collapsed="false" customFormat="false" customHeight="false" hidden="false" ht="12.1" outlineLevel="0" r="2">
      <c r="A2" s="40" t="n">
        <v>43914</v>
      </c>
      <c r="B2" s="16" t="s">
        <v>181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2084</v>
      </c>
      <c r="J2" s="17" t="n">
        <v>181.322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43934</v>
      </c>
      <c r="B3" s="16" t="s">
        <v>181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2064</v>
      </c>
      <c r="J3" s="17" t="n">
        <v>185.756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44008</v>
      </c>
      <c r="B4" s="16" t="s">
        <v>181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1990</v>
      </c>
      <c r="J4" s="17" t="n">
        <v>189.396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44033</v>
      </c>
      <c r="B5" s="16" t="s">
        <v>181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1965</v>
      </c>
      <c r="J5" s="17" t="n">
        <v>200.781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44104</v>
      </c>
      <c r="B6" s="16" t="s">
        <v>181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1894</v>
      </c>
      <c r="J6" s="17" t="n">
        <v>220.189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44649</v>
      </c>
      <c r="B7" s="16" t="s">
        <v>181</v>
      </c>
      <c r="C7" s="16" t="s">
        <v>16</v>
      </c>
      <c r="D7" s="16" t="s">
        <v>18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1349</v>
      </c>
      <c r="J7" s="17" t="n">
        <v>144.171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43964</v>
      </c>
      <c r="B8" s="16" t="s">
        <v>181</v>
      </c>
      <c r="C8" s="16" t="s">
        <v>23</v>
      </c>
      <c r="D8" s="16" t="s">
        <v>25</v>
      </c>
      <c r="E8" s="17" t="n">
        <v>100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2034</v>
      </c>
      <c r="J8" s="17" t="n">
        <v>38.1341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44055</v>
      </c>
      <c r="B9" s="16" t="s">
        <v>181</v>
      </c>
      <c r="C9" s="16" t="s">
        <v>23</v>
      </c>
      <c r="D9" s="16" t="s">
        <v>25</v>
      </c>
      <c r="E9" s="17" t="n">
        <v>100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1943</v>
      </c>
      <c r="J9" s="17" t="n">
        <v>44.7639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44209</v>
      </c>
      <c r="B10" s="16" t="s">
        <v>181</v>
      </c>
      <c r="C10" s="16" t="s">
        <v>23</v>
      </c>
      <c r="D10" s="16" t="s">
        <v>25</v>
      </c>
      <c r="E10" s="17" t="n">
        <v>100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1789</v>
      </c>
      <c r="J10" s="17" t="n">
        <v>51.9253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44307</v>
      </c>
      <c r="B11" s="16" t="s">
        <v>181</v>
      </c>
      <c r="C11" s="16" t="s">
        <v>23</v>
      </c>
      <c r="D11" s="16" t="s">
        <v>25</v>
      </c>
      <c r="E11" s="17" t="n">
        <v>100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1691</v>
      </c>
      <c r="J11" s="17" t="n">
        <v>58.6454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44307</v>
      </c>
      <c r="B12" s="16" t="s">
        <v>181</v>
      </c>
      <c r="C12" s="16" t="s">
        <v>23</v>
      </c>
      <c r="D12" s="16" t="s">
        <v>25</v>
      </c>
      <c r="E12" s="17" t="n">
        <v>100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1691</v>
      </c>
      <c r="J12" s="17" t="n">
        <v>58.6454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44307</v>
      </c>
      <c r="B13" s="16" t="s">
        <v>181</v>
      </c>
      <c r="C13" s="16" t="s">
        <v>23</v>
      </c>
      <c r="D13" s="16" t="s">
        <v>25</v>
      </c>
      <c r="E13" s="17" t="n">
        <v>100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1691</v>
      </c>
      <c r="J13" s="17" t="n">
        <v>58.6454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44307</v>
      </c>
      <c r="B14" s="16" t="s">
        <v>181</v>
      </c>
      <c r="C14" s="16" t="s">
        <v>23</v>
      </c>
      <c r="D14" s="16" t="s">
        <v>25</v>
      </c>
      <c r="E14" s="17" t="n">
        <v>700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1691</v>
      </c>
      <c r="J14" s="17" t="n">
        <v>58.645414285714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44309</v>
      </c>
      <c r="B15" s="16" t="s">
        <v>181</v>
      </c>
      <c r="C15" s="16" t="s">
        <v>23</v>
      </c>
      <c r="D15" s="16" t="s">
        <v>25</v>
      </c>
      <c r="E15" s="17" t="n">
        <v>100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1689</v>
      </c>
      <c r="J15" s="17" t="n">
        <v>57.1209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44400</v>
      </c>
      <c r="B16" s="16" t="s">
        <v>181</v>
      </c>
      <c r="C16" s="16" t="s">
        <v>23</v>
      </c>
      <c r="D16" s="16" t="s">
        <v>25</v>
      </c>
      <c r="E16" s="17" t="n">
        <v>100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1598</v>
      </c>
      <c r="J16" s="17" t="n">
        <v>59.7788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44519</v>
      </c>
      <c r="B17" s="16" t="s">
        <v>181</v>
      </c>
      <c r="C17" s="16" t="s">
        <v>23</v>
      </c>
      <c r="D17" s="16" t="s">
        <v>25</v>
      </c>
      <c r="E17" s="17" t="n">
        <v>176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1479</v>
      </c>
      <c r="J17" s="17" t="n">
        <v>63.720568181818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44519</v>
      </c>
      <c r="B18" s="16" t="s">
        <v>181</v>
      </c>
      <c r="C18" s="16" t="s">
        <v>23</v>
      </c>
      <c r="D18" s="16" t="s">
        <v>25</v>
      </c>
      <c r="E18" s="17" t="n">
        <v>13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1479</v>
      </c>
      <c r="J18" s="17" t="n">
        <v>63.750769230769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44557</v>
      </c>
      <c r="B19" s="16" t="s">
        <v>181</v>
      </c>
      <c r="C19" s="16" t="s">
        <v>23</v>
      </c>
      <c r="D19" s="16" t="s">
        <v>25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1441</v>
      </c>
      <c r="J19" s="17" t="n">
        <v>63.42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44557</v>
      </c>
      <c r="B20" s="16" t="s">
        <v>181</v>
      </c>
      <c r="C20" s="16" t="s">
        <v>23</v>
      </c>
      <c r="D20" s="16" t="s">
        <v>25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1441</v>
      </c>
      <c r="J20" s="17" t="n">
        <v>63.41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44557</v>
      </c>
      <c r="B21" s="16" t="s">
        <v>181</v>
      </c>
      <c r="C21" s="16" t="s">
        <v>23</v>
      </c>
      <c r="D21" s="16" t="s">
        <v>25</v>
      </c>
      <c r="E21" s="17" t="n">
        <v>134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1441</v>
      </c>
      <c r="J21" s="17" t="n">
        <v>63.419701492537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44461</v>
      </c>
      <c r="B22" s="16" t="s">
        <v>181</v>
      </c>
      <c r="C22" s="16" t="s">
        <v>27</v>
      </c>
      <c r="D22" s="16" t="s">
        <v>28</v>
      </c>
      <c r="E22" s="17" t="n">
        <v>766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1537</v>
      </c>
      <c r="J22" s="17" t="n">
        <v>95.042557462141</v>
      </c>
      <c r="K22" s="6" t="s">
        <f>=Портфель!F5*Портфель!$Q$17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44461</v>
      </c>
      <c r="B23" s="16" t="s">
        <v>181</v>
      </c>
      <c r="C23" s="16" t="s">
        <v>27</v>
      </c>
      <c r="D23" s="16" t="s">
        <v>28</v>
      </c>
      <c r="E23" s="17" t="n">
        <v>4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1537</v>
      </c>
      <c r="J23" s="17" t="n">
        <v>95.16871</v>
      </c>
      <c r="K23" s="6" t="s">
        <f>=Портфель!F5*Портфель!$Q$17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44545</v>
      </c>
      <c r="B24" s="16" t="s">
        <v>181</v>
      </c>
      <c r="C24" s="16" t="s">
        <v>27</v>
      </c>
      <c r="D24" s="16" t="s">
        <v>28</v>
      </c>
      <c r="E24" s="17" t="n">
        <v>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1453</v>
      </c>
      <c r="J24" s="17" t="n">
        <v>100.653626</v>
      </c>
      <c r="K24" s="6" t="s">
        <f>=Портфель!F5*Портфель!$Q$17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44110</v>
      </c>
      <c r="B25" s="16" t="s">
        <v>181</v>
      </c>
      <c r="C25" s="16" t="s">
        <v>31</v>
      </c>
      <c r="D25" s="16" t="s">
        <v>32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1888</v>
      </c>
      <c r="J25" s="17" t="n">
        <v>9090.19</v>
      </c>
      <c r="K25" s="6" t="s">
        <f>=Портфель!F6*Портфель!$Q$13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44557</v>
      </c>
      <c r="B26" s="16" t="s">
        <v>181</v>
      </c>
      <c r="C26" s="16" t="s">
        <v>31</v>
      </c>
      <c r="D26" s="16" t="s">
        <v>32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1441</v>
      </c>
      <c r="J26" s="17" t="n">
        <v>12330.88</v>
      </c>
      <c r="K26" s="6" t="s">
        <f>=Портфель!F6*Портфель!$Q$13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44545</v>
      </c>
      <c r="B27" s="16" t="s">
        <v>181</v>
      </c>
      <c r="C27" s="16" t="s">
        <v>34</v>
      </c>
      <c r="D27" s="16" t="s">
        <v>35</v>
      </c>
      <c r="E27" s="17" t="n">
        <v>2400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1453</v>
      </c>
      <c r="J27" s="17" t="n">
        <v>8.71351828</v>
      </c>
      <c r="K27" s="6" t="s">
        <f>=Портфель!F7*Портфель!$Q$17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44858</v>
      </c>
      <c r="B28" s="16" t="s">
        <v>181</v>
      </c>
      <c r="C28" s="16" t="s">
        <v>34</v>
      </c>
      <c r="D28" s="16" t="s">
        <v>35</v>
      </c>
      <c r="E28" s="17" t="n">
        <v>500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1140</v>
      </c>
      <c r="J28" s="17" t="n">
        <v>5.67897024</v>
      </c>
      <c r="K28" s="6" t="s">
        <f>=Портфель!F7*Портфель!$Q$17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44069</v>
      </c>
      <c r="B29" s="16" t="s">
        <v>181</v>
      </c>
      <c r="C29" s="16" t="s">
        <v>37</v>
      </c>
      <c r="D29" s="16" t="s">
        <v>38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1929</v>
      </c>
      <c r="J29" s="17" t="n">
        <v>5.961008</v>
      </c>
      <c r="K29" s="6" t="s">
        <f>=Портфель!F8*Портфель!$Q$17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44070</v>
      </c>
      <c r="B30" s="16" t="s">
        <v>181</v>
      </c>
      <c r="C30" s="16" t="s">
        <v>37</v>
      </c>
      <c r="D30" s="16" t="s">
        <v>38</v>
      </c>
      <c r="E30" s="17" t="n">
        <v>181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1928</v>
      </c>
      <c r="J30" s="17" t="n">
        <v>6.2391801381215</v>
      </c>
      <c r="K30" s="6" t="s">
        <f>=Портфель!F8*Портфель!$Q$17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44110</v>
      </c>
      <c r="B31" s="16" t="s">
        <v>181</v>
      </c>
      <c r="C31" s="16" t="s">
        <v>37</v>
      </c>
      <c r="D31" s="16" t="s">
        <v>38</v>
      </c>
      <c r="E31" s="17" t="n">
        <v>250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1888</v>
      </c>
      <c r="J31" s="17" t="n">
        <v>6.509633292</v>
      </c>
      <c r="K31" s="6" t="s">
        <f>=Портфель!F8*Портфель!$Q$17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44117</v>
      </c>
      <c r="B32" s="16" t="s">
        <v>181</v>
      </c>
      <c r="C32" s="16" t="s">
        <v>37</v>
      </c>
      <c r="D32" s="16" t="s">
        <v>38</v>
      </c>
      <c r="E32" s="17" t="n">
        <v>559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1881</v>
      </c>
      <c r="J32" s="17" t="n">
        <v>6.762670862254</v>
      </c>
      <c r="K32" s="6" t="s">
        <f>=Портфель!F8*Портфель!$Q$17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44117</v>
      </c>
      <c r="B33" s="16" t="s">
        <v>181</v>
      </c>
      <c r="C33" s="16" t="s">
        <v>37</v>
      </c>
      <c r="D33" s="16" t="s">
        <v>38</v>
      </c>
      <c r="E33" s="17" t="n">
        <v>41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1881</v>
      </c>
      <c r="J33" s="17" t="n">
        <v>6.7630741463415</v>
      </c>
      <c r="K33" s="6" t="s">
        <f>=Портфель!F8*Портфель!$Q$17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44126</v>
      </c>
      <c r="B34" s="16" t="s">
        <v>181</v>
      </c>
      <c r="C34" s="16" t="s">
        <v>37</v>
      </c>
      <c r="D34" s="16" t="s">
        <v>38</v>
      </c>
      <c r="E34" s="17" t="n">
        <v>121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1872</v>
      </c>
      <c r="J34" s="17" t="n">
        <v>6.595484231405</v>
      </c>
      <c r="K34" s="6" t="s">
        <f>=Портфель!F8*Портфель!$Q$17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44221</v>
      </c>
      <c r="B35" s="16" t="s">
        <v>181</v>
      </c>
      <c r="C35" s="16" t="s">
        <v>37</v>
      </c>
      <c r="D35" s="16" t="s">
        <v>38</v>
      </c>
      <c r="E35" s="17" t="n">
        <v>602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1777</v>
      </c>
      <c r="J35" s="17" t="n">
        <v>7.6300828156146</v>
      </c>
      <c r="K35" s="6" t="s">
        <f>=Портфель!F8*Портфель!$Q$17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44400</v>
      </c>
      <c r="B36" s="16" t="s">
        <v>181</v>
      </c>
      <c r="C36" s="16" t="s">
        <v>37</v>
      </c>
      <c r="D36" s="16" t="s">
        <v>38</v>
      </c>
      <c r="E36" s="17" t="n">
        <v>145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1598</v>
      </c>
      <c r="J36" s="17" t="n">
        <v>8.238536862069</v>
      </c>
      <c r="K36" s="6" t="s">
        <f>=Портфель!F8*Портфель!$Q$17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44104</v>
      </c>
      <c r="B37" s="16" t="s">
        <v>181</v>
      </c>
      <c r="C37" s="16" t="s">
        <v>40</v>
      </c>
      <c r="D37" s="16" t="s">
        <v>41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1894</v>
      </c>
      <c r="J37" s="17" t="n">
        <v>1373.91</v>
      </c>
      <c r="K37" s="6" t="s">
        <f>=Портфель!F9*Портфель!$Q$13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44109</v>
      </c>
      <c r="B38" s="16" t="s">
        <v>181</v>
      </c>
      <c r="C38" s="16" t="s">
        <v>40</v>
      </c>
      <c r="D38" s="16" t="s">
        <v>41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1889</v>
      </c>
      <c r="J38" s="17" t="n">
        <v>1405.2</v>
      </c>
      <c r="K38" s="6" t="s">
        <f>=Портфель!F9*Портфель!$Q$13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44117</v>
      </c>
      <c r="B39" s="16" t="s">
        <v>181</v>
      </c>
      <c r="C39" s="16" t="s">
        <v>40</v>
      </c>
      <c r="D39" s="16" t="s">
        <v>41</v>
      </c>
      <c r="E39" s="17" t="n">
        <v>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1881</v>
      </c>
      <c r="J39" s="17" t="n">
        <v>1451.34</v>
      </c>
      <c r="K39" s="6" t="s">
        <f>=Портфель!F9*Портфель!$Q$13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44347</v>
      </c>
      <c r="B40" s="16" t="s">
        <v>181</v>
      </c>
      <c r="C40" s="16" t="s">
        <v>43</v>
      </c>
      <c r="D40" s="16" t="s">
        <v>44</v>
      </c>
      <c r="E40" s="17" t="n">
        <v>129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1651</v>
      </c>
      <c r="J40" s="17" t="n">
        <v>6.377984496124</v>
      </c>
      <c r="K40" s="6" t="s">
        <f>=Портфель!F10*Портфель!$Q$13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44428</v>
      </c>
      <c r="B41" s="16" t="s">
        <v>181</v>
      </c>
      <c r="C41" s="16" t="s">
        <v>43</v>
      </c>
      <c r="D41" s="16" t="s">
        <v>44</v>
      </c>
      <c r="E41" s="17" t="n">
        <v>208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1570</v>
      </c>
      <c r="J41" s="17" t="n">
        <v>6.7039903846154</v>
      </c>
      <c r="K41" s="6" t="s">
        <f>=Портфель!F10*Портфель!$Q$13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44606</v>
      </c>
      <c r="B42" s="16" t="s">
        <v>181</v>
      </c>
      <c r="C42" s="16" t="s">
        <v>43</v>
      </c>
      <c r="D42" s="16" t="s">
        <v>44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1392</v>
      </c>
      <c r="J42" s="17" t="n">
        <v>6.094</v>
      </c>
      <c r="K42" s="6" t="s">
        <f>=Портфель!F10*Портфель!$Q$13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44606</v>
      </c>
      <c r="B43" s="16" t="s">
        <v>181</v>
      </c>
      <c r="C43" s="16" t="s">
        <v>43</v>
      </c>
      <c r="D43" s="16" t="s">
        <v>44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1392</v>
      </c>
      <c r="J43" s="17" t="n">
        <v>6.22</v>
      </c>
      <c r="K43" s="6" t="s">
        <f>=Портфель!F10*Портфель!$Q$13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44606</v>
      </c>
      <c r="B44" s="16" t="s">
        <v>181</v>
      </c>
      <c r="C44" s="16" t="s">
        <v>43</v>
      </c>
      <c r="D44" s="16" t="s">
        <v>44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1392</v>
      </c>
      <c r="J44" s="17" t="n">
        <v>6.22</v>
      </c>
      <c r="K44" s="6" t="s">
        <f>=Портфель!F10*Портфель!$Q$13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44650</v>
      </c>
      <c r="B45" s="16" t="s">
        <v>181</v>
      </c>
      <c r="C45" s="16" t="s">
        <v>43</v>
      </c>
      <c r="D45" s="16" t="s">
        <v>44</v>
      </c>
      <c r="E45" s="17" t="n">
        <v>147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1348</v>
      </c>
      <c r="J45" s="17" t="n">
        <v>4.4519727891156</v>
      </c>
      <c r="K45" s="6" t="s">
        <f>=Портфель!F10*Портфель!$Q$13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44840</v>
      </c>
      <c r="B46" s="16" t="s">
        <v>181</v>
      </c>
      <c r="C46" s="16" t="s">
        <v>43</v>
      </c>
      <c r="D46" s="16" t="s">
        <v>44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1158</v>
      </c>
      <c r="J46" s="17" t="n">
        <v>3.65</v>
      </c>
      <c r="K46" s="6" t="s">
        <f>=Портфель!F10*Портфель!$Q$13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45006</v>
      </c>
      <c r="B47" s="16" t="s">
        <v>181</v>
      </c>
      <c r="C47" s="16" t="s">
        <v>43</v>
      </c>
      <c r="D47" s="16" t="s">
        <v>44</v>
      </c>
      <c r="E47" s="17" t="n">
        <v>33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992</v>
      </c>
      <c r="J47" s="17" t="n">
        <v>4.6021212121212</v>
      </c>
      <c r="K47" s="6" t="s">
        <f>=Портфель!F10*Портфель!$Q$13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45071</v>
      </c>
      <c r="B48" s="16" t="s">
        <v>181</v>
      </c>
      <c r="C48" s="16" t="s">
        <v>43</v>
      </c>
      <c r="D48" s="16" t="s">
        <v>44</v>
      </c>
      <c r="E48" s="17" t="n">
        <v>251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927</v>
      </c>
      <c r="J48" s="17" t="n">
        <v>5.193984063745</v>
      </c>
      <c r="K48" s="6" t="s">
        <f>=Портфель!F10*Портфель!$Q$13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45128</v>
      </c>
      <c r="B49" s="16" t="s">
        <v>181</v>
      </c>
      <c r="C49" s="16" t="s">
        <v>43</v>
      </c>
      <c r="D49" s="16" t="s">
        <v>44</v>
      </c>
      <c r="E49" s="17" t="n">
        <v>90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870</v>
      </c>
      <c r="J49" s="17" t="n">
        <v>5.81</v>
      </c>
      <c r="K49" s="6" t="s">
        <f>=Портфель!F10*Портфель!$Q$13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45145</v>
      </c>
      <c r="B50" s="16" t="s">
        <v>181</v>
      </c>
      <c r="C50" s="16" t="s">
        <v>43</v>
      </c>
      <c r="D50" s="16" t="s">
        <v>44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853</v>
      </c>
      <c r="J50" s="17" t="n">
        <v>6.23</v>
      </c>
      <c r="K50" s="6" t="s">
        <f>=Портфель!F10*Портфель!$Q$13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45117</v>
      </c>
      <c r="B51" s="16" t="s">
        <v>181</v>
      </c>
      <c r="C51" s="16" t="s">
        <v>46</v>
      </c>
      <c r="D51" s="16" t="s">
        <v>47</v>
      </c>
      <c r="E51" s="17" t="n">
        <v>2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881</v>
      </c>
      <c r="J51" s="17" t="n">
        <v>1.255</v>
      </c>
      <c r="K51" s="6" t="s">
        <f>=Портфель!F11*Портфель!$Q$13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45145</v>
      </c>
      <c r="B52" s="16" t="s">
        <v>181</v>
      </c>
      <c r="C52" s="16" t="s">
        <v>46</v>
      </c>
      <c r="D52" s="16" t="s">
        <v>47</v>
      </c>
      <c r="E52" s="17" t="n">
        <v>2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853</v>
      </c>
      <c r="J52" s="17" t="n">
        <v>1.26</v>
      </c>
      <c r="K52" s="6" t="s">
        <f>=Портфель!F11*Портфель!$Q$13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/>
      <c r="B53" s="16"/>
      <c r="C53" s="16"/>
      <c r="D53" s="16"/>
      <c r="E53" s="17"/>
      <c r="F53" s="7"/>
      <c r="G53" s="17"/>
      <c r="H53" s="16"/>
      <c r="I53" s="7"/>
      <c r="J53" s="17"/>
      <c r="K53" s="4" t="s">
        <v>56</v>
      </c>
      <c r="L53" s="8" t="s">
        <f>=SUBTOTAL(109,L2:L52)</f>
      </c>
      <c r="M53" s="8" t="s">
        <f>=SUBTOTAL(109,M2:M52)</f>
      </c>
      <c r="N53" s="8" t="s">
        <f>=MAX(0,M53*0.13)</f>
      </c>
    </row>
  </sheetData>
  <autoFilter ref="A1:O5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2025-12-06T23:00:21.00Z</dcterms:created>
  <dc:creator>izi-invest.ru</dc:creator>
  <cp:revision>0</cp:revision>
</cp:coreProperties>
</file>