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<sst xmlns="http://schemas.openxmlformats.org/spreadsheetml/2006/main" count="2905" uniqueCount="404">
  <si>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</si>
  <si>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</si>
  <si>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</si>
  <si>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</si>
  <si>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</si>
  <si>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</si>
  <si>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</si>
  <si>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</si>
  <si>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</si>
  <si>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</si>
  <si>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</si>
  <si>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</si>
  <si>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</si>
  <si>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</si>
  <si>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</si>
  <si>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</si>
  <si>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</si>
  <si>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</si>
  <si>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</si>
  <si>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</si>
  <si>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</si>
  <si>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</si>
  <si>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</si>
  <si>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</si>
  <si>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</si>
  <si>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</si>
  <si>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</si>
  <si>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</si>
  <si>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MTSS</t>
  </si>
  <si>
    <t>МТС-ао</t>
  </si>
  <si>
    <t>CHF</t>
  </si>
  <si>
    <t>SNGSP</t>
  </si>
  <si>
    <t>Сургнфгз-п</t>
  </si>
  <si>
    <t>CNY</t>
  </si>
  <si>
    <t>YDEX</t>
  </si>
  <si>
    <t>ЯНДЕКС</t>
  </si>
  <si>
    <t>EUR</t>
  </si>
  <si>
    <t>NVTK</t>
  </si>
  <si>
    <t>Новатэк ао</t>
  </si>
  <si>
    <t>GBP</t>
  </si>
  <si>
    <t>ROSN</t>
  </si>
  <si>
    <t>Роснефть</t>
  </si>
  <si>
    <t>GLD</t>
  </si>
  <si>
    <t>GMKN</t>
  </si>
  <si>
    <t>ГМКНорНик</t>
  </si>
  <si>
    <t>HKD</t>
  </si>
  <si>
    <t>TATNP</t>
  </si>
  <si>
    <t>Татнфт 3ап</t>
  </si>
  <si>
    <t>JPY</t>
  </si>
  <si>
    <t>SBER</t>
  </si>
  <si>
    <t>Сбербанк</t>
  </si>
  <si>
    <t>KZT</t>
  </si>
  <si>
    <t>MOEX</t>
  </si>
  <si>
    <t>МосБиржа</t>
  </si>
  <si>
    <t>NLMK</t>
  </si>
  <si>
    <t>НЛМК ао</t>
  </si>
  <si>
    <t>SLV</t>
  </si>
  <si>
    <t>T</t>
  </si>
  <si>
    <t>Т-Техно ао</t>
  </si>
  <si>
    <t>TRY</t>
  </si>
  <si>
    <t>HEAD</t>
  </si>
  <si>
    <t>Хэдхантер</t>
  </si>
  <si>
    <t>UAH</t>
  </si>
  <si>
    <t>IRAO</t>
  </si>
  <si>
    <t>ИнтерРАОао</t>
  </si>
  <si>
    <t>USD</t>
  </si>
  <si>
    <t>VTBR</t>
  </si>
  <si>
    <t>ВТБ ао</t>
  </si>
  <si>
    <t>ALRS</t>
  </si>
  <si>
    <t>АЛРОСА ао</t>
  </si>
  <si>
    <t>CHMF</t>
  </si>
  <si>
    <t>СевСт-ао</t>
  </si>
  <si>
    <t>SVCB</t>
  </si>
  <si>
    <t>Совкомбанк</t>
  </si>
  <si>
    <t>RUAL</t>
  </si>
  <si>
    <t>РУСАЛ ао</t>
  </si>
  <si>
    <t>AFLT</t>
  </si>
  <si>
    <t>Аэрофлот</t>
  </si>
  <si>
    <t>MAGN</t>
  </si>
  <si>
    <t>ММК</t>
  </si>
  <si>
    <t>CBOM</t>
  </si>
  <si>
    <t>МКБ ао</t>
  </si>
  <si>
    <t>DIVD</t>
  </si>
  <si>
    <t>etf</t>
  </si>
  <si>
    <t>ETF DIVD</t>
  </si>
  <si>
    <t>BOND</t>
  </si>
  <si>
    <t>BOND ETF</t>
  </si>
  <si>
    <t>Сумма по акциям:</t>
  </si>
  <si>
    <t>SU26232RMFS7</t>
  </si>
  <si>
    <t>bond</t>
  </si>
  <si>
    <t>ОФЗ 26232</t>
  </si>
  <si>
    <t>2027-10-06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</si>
  <si>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</si>
  <si>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</si>
  <si>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</si>
  <si>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</si>
  <si>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</si>
  <si>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</si>
  <si>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</si>
  <si>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</si>
  <si>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</si>
  <si>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</si>
  <si>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</si>
  <si>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</si>
  <si>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</si>
  <si>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MTSS (данные из сделок)</t>
  </si>
  <si>
    <t>Дивиденд по MTSS - МТС-ао 10шт. по 20.57 RUR - налог 27 RUR (данные из БД)</t>
  </si>
  <si>
    <t>Дивиденд по SBER - Сбербанк 20шт. по 18.7 RUR - налог 48 RUR (данные из БД)</t>
  </si>
  <si>
    <t>Дивиденд SBERP (данные из сделок)</t>
  </si>
  <si>
    <t>Дивиденд SBER (данные из сделок)</t>
  </si>
  <si>
    <t>Дивиденд по SBERP - Сбербанк-п 10шт. по 18.7 RUR - налог 24 RUR (данные из БД)</t>
  </si>
  <si>
    <t>Дивиденд по MTSS - МТС-ао 20шт. по 8.93 RUR - налог 22 RUR (данные из БД)</t>
  </si>
  <si>
    <t>Дивиденд TATN (данные из сделок)</t>
  </si>
  <si>
    <t>Дивиденд по TATN - Татнфт 3ао 8шт. по 9.94 RUR - налог 10 RUR (данные из БД)</t>
  </si>
  <si>
    <t>Купон по SU26232RMFS7 - ОФЗ 26232 5шт. по 29.92 RUR (данные из БД)</t>
  </si>
  <si>
    <t>Купон ОФЗ 26232 (данные из сделок)</t>
  </si>
  <si>
    <t>Купон по SU26220RMFS2 - ОФЗ 26220 7шт. по 36.9 RUR (данные из БД)</t>
  </si>
  <si>
    <t>Купон ОФЗ 26220 (данные из сделок)</t>
  </si>
  <si>
    <t>Купон по SU25083RMFS5 - ОФЗ 25083 4шт. по 34.9 RUR (данные из БД)</t>
  </si>
  <si>
    <t>Купон ОФЗ 25083 (данные из сделок)</t>
  </si>
  <si>
    <t>Дивиденд по SBER - Сбербанк 20шт. по 18.7 RUR - налог 49 RUR (данные из БД)</t>
  </si>
  <si>
    <t>Дивиденд MOEX (данные из сделок)</t>
  </si>
  <si>
    <t>Дивиденд по MOEX - МосБиржа 10шт. по 9.45 RUR - налог 12 RUR (данные из БД)</t>
  </si>
  <si>
    <t>Купон по SU29012RMFS0 - ОФЗ 29012 9шт. по 23.88 RUR (данные из БД)</t>
  </si>
  <si>
    <t>Купон ОФЗ 29012 (данные из сделок)</t>
  </si>
  <si>
    <t>Дивиденд по MTSS - МТС-ао 30шт. по 26.51 RUR - налог 96 RUR (данные из БД)</t>
  </si>
  <si>
    <t>Дивиденд по TATN - Татнфт 3ао 15шт. по 12.3 RUR - налог 24 RUR (данные из БД)</t>
  </si>
  <si>
    <t>Купон по SU26211RMFS1 - ОФЗ 26211 9шт. по 34.9 RUR (данные из БД)</t>
  </si>
  <si>
    <t>Купон ОФЗ 26211 (данные из сделок)</t>
  </si>
  <si>
    <t>Дивиденд TATNP (данные из сделок)</t>
  </si>
  <si>
    <t>Вычет</t>
  </si>
  <si>
    <t>Дивиденд по TATN - Татнфт 3ао 15шт. по 16.52 RUR - налог 32 RUR (данные из БД)</t>
  </si>
  <si>
    <t>Дивиденд по TATNP - Татнфт 3ап 5шт. по 16.52 RUR - налог 11 RUR (данные из БД)</t>
  </si>
  <si>
    <t>Дивиденд по MTSS - МТС-ао 30шт. по 10.55 RUR - налог 39 RUR (данные из БД)</t>
  </si>
  <si>
    <t>Купон МГор72-об (данные из сделок)</t>
  </si>
  <si>
    <t>Купон по RU000A1030S9 - МГор72-об 10шт. по 32.66 RUR (данные из БД)</t>
  </si>
  <si>
    <t>Купон по SU29012RMFS0 - ОФЗ 29012 9шт. по 23.14 RUR (данные из БД)</t>
  </si>
  <si>
    <t>Купон по RU000A101WQ2 - РСХБ Б03RP 9шт. по 4.46 RUR (данные из БД)</t>
  </si>
  <si>
    <t>Купон РСХБ Б03RP (данные из сделок)</t>
  </si>
  <si>
    <t>Амортизация ОФЗ 25083: 4 шт. по 1000 RUR.  (данные из БД)</t>
  </si>
  <si>
    <t>Амортизация ОФЗ 25083 (данные из сделок)</t>
  </si>
  <si>
    <t>%D0%9A%D1%83%D0%BF%D0%BE%D0%BD%20%D0%A0%D0%A1%D0%A5%D0%91%20%D0%9103RP (данные из сделок)</t>
  </si>
  <si>
    <t>Дивиденд по TATN - Татнфт 3ао 15шт. по 9.98 RUR - налог 19.5 RUR (данные из БД)</t>
  </si>
  <si>
    <t>Дивиденд по TATNP - Татнфт 3ап 5шт. по 9.98 RUR - налог 6.5 RUR (данные из БД)</t>
  </si>
  <si>
    <t>Прочий доход</t>
  </si>
  <si>
    <t>Купон по SU29012RMFS0 - ОФЗ 29012 9шт. по 32.31 RUR (данные из БД)</t>
  </si>
  <si>
    <t>Дивиденд по TATN - Татнфт 3ао 15шт. по 16.14 RUR - налог 31 RUR (данные из БД)</t>
  </si>
  <si>
    <t>Дивиденд по TATNP - Татнфт 3ап 10шт. по 16.14 RUR - налог 21 RUR (данные из БД)</t>
  </si>
  <si>
    <t>Дивиденд по MTSS - МТС-ао 40шт. по 33.85 RUR - налог 168 RUR (данные из БД)</t>
  </si>
  <si>
    <t>Дивиденд по TATNP - Татнфт 3ап 10шт. по 32.71 RUR - налог 43 RUR (данные из БД)</t>
  </si>
  <si>
    <t>Дивиденд по TATN - Татнфт 3ао 17шт. по 32.71 RUR - налог 72 RUR (данные из БД)</t>
  </si>
  <si>
    <t>Амортизация ОФЗ 29012: 9 шт. по 1000 RUR.  (данные из БД)</t>
  </si>
  <si>
    <t>Купон по SU29012RMFS0 - ОФЗ 29012 9шт. по 63.23 RUR (данные из БД)</t>
  </si>
  <si>
    <t>Амортизация ОФЗ 29012 (данные из сделок)</t>
  </si>
  <si>
    <t>Амортизация ОФЗ 26220: 7 шт. по 1000 RUR.  (данные из БД)</t>
  </si>
  <si>
    <t>Амортизация ОФЗ 26220 (данные из сделок)</t>
  </si>
  <si>
    <t>Дивиденд по TATNP - Татнфт 3ап 10шт. по 6.86 RUR - налог 9 RUR (данные из БД)</t>
  </si>
  <si>
    <t>Дивиденд по TATN - Татнфт 3ао 19шт. по 6.86 RUR - налог 17 RUR (данные из БД)</t>
  </si>
  <si>
    <t>Амортизация ОФЗ 26211: 9 шт. по 1000 RUR.  (данные из БД)</t>
  </si>
  <si>
    <t>Амортизация ОФЗ 26211 (данные из сделок)</t>
  </si>
  <si>
    <t>Дивиденд по SBER - Сбербанк 20шт. по 25 RUR - налог 65 RUR (данные из БД)</t>
  </si>
  <si>
    <t>Дивиденд по SBERP - Сбербанк-п 110шт. по 25 RUR - налог 355 RUR (данные из БД)</t>
  </si>
  <si>
    <t>Купон ГазпромКP3 (данные из сделок)</t>
  </si>
  <si>
    <t>Купон по RU000A101QM3 - ГазпромКP3 7шт. по 28.42 RUR (данные из БД)</t>
  </si>
  <si>
    <t>Дивиденд по MOEX - МосБиржа 20шт. по 4.84 RUR - налог 13 RUR (данные из БД)</t>
  </si>
  <si>
    <t>Дивиденд по MTSS - МТС-ао 70шт. по 34.29 RUR - налог 291 RUR (данные из БД)</t>
  </si>
  <si>
    <t>Амортизация РСХБ Б03RP: 9 шт. по 1000 RUR.  (данные из БД)</t>
  </si>
  <si>
    <t>Амортизация РСХБ Б03RP (данные из сделок)</t>
  </si>
  <si>
    <t>Дивиденд по TATN - Татнфт 3ао 19шт. по 27.71 RUR - налог 68 RUR (данные из БД)</t>
  </si>
  <si>
    <t>Дивиденд по TATNP - Татнфт 3ап 10шт. по 27.71 RUR - налог 36 RUR (данные из БД)</t>
  </si>
  <si>
    <t>Купон по SU26232RMFS7 - ОФЗ 26232 15шт. по 29.92 RUR (данные из БД)</t>
  </si>
  <si>
    <t>Дивиденд по TATNP - Татнфт 3ап 10шт. по 27.54 RUR - налог 36 RUR (данные из БД)</t>
  </si>
  <si>
    <t>Дивиденд по TATN - Татнфт 3ао 27шт. по 27.54 RUR - налог 97 RUR (данные из БД)</t>
  </si>
  <si>
    <t>Купон RU000A101QM3:moex (данные из сделок)</t>
  </si>
  <si>
    <t>Дивиденд по TATN - Татнфт 3ао 27шт. по 35.17 RUR - налог 123 RUR (данные из БД)</t>
  </si>
  <si>
    <t>Дивиденд по TATNP - Татнфт 3ап 10шт. по 35.17 RUR - налог 46 RUR (данные из БД)</t>
  </si>
  <si>
    <t>Дивиденд TATN:moex (данные из сделок)</t>
  </si>
  <si>
    <t>Дивиденд TATNP:moex (данные из сделок)</t>
  </si>
  <si>
    <t>Дивиденды и купоны (данные из сделок)</t>
  </si>
  <si>
    <t>Амортизация МГор72-об: 10 шт. по 1000 RUR.  (данные из БД)</t>
  </si>
  <si>
    <t>Амортизация (данные из сделок)</t>
  </si>
  <si>
    <t>Дивиденд по LKOH - ЛУКОЙЛ 1шт. по 498 RUR - налог 65 RUR (данные из БД)</t>
  </si>
  <si>
    <t>Дивиденд LKOH:moex (данные из сделок)</t>
  </si>
  <si>
    <t>Дивиденд по NLMK - НЛМК ао 30шт. по 25.43 RUR - налог 99 RUR (данные из БД)</t>
  </si>
  <si>
    <t>Дивиденд NLMK:moex (данные из сделок)</t>
  </si>
  <si>
    <t>Дивиденд по MOEX - МосБиржа 20шт. по 17.35 RUR - налог 45 RUR (данные из БД)</t>
  </si>
  <si>
    <t>Дивиденд MOEX:moex (данные из сделок)</t>
  </si>
  <si>
    <t>Дивиденд по ROSN - Роснефть 3шт. по 29.01 RUR - налог 11 RUR (данные из БД)</t>
  </si>
  <si>
    <t>Дивиденд по TATN - Татнфт 3ао 28шт. по 25.17 RUR - налог 92 RUR (данные из БД)</t>
  </si>
  <si>
    <t>Дивиденд по TATNP - Татнфт 3ап 10шт. по 25.17 RUR - налог 33 RUR (данные из БД)</t>
  </si>
  <si>
    <t>Дивиденд ROSN:moex (данные из сделок)</t>
  </si>
  <si>
    <t>Дивиденд по SBERP - Сбербанк-п 110шт. по 33.3 RUR - налог 475 RUR (данные из БД)</t>
  </si>
  <si>
    <t>Дивиденд по SBER - Сбербанк 20шт. по 33.3 RUR - налог 87 RUR (данные из БД)</t>
  </si>
  <si>
    <t>Дивиденд SBERP:moex (данные из сделок)</t>
  </si>
  <si>
    <t>Дивиденд SBER:moex (данные из сделок)</t>
  </si>
  <si>
    <t>Дивиденд по MTSS - МТС-ао 70шт. по 35 RUR - налог 299 RUR (данные из БД)</t>
  </si>
  <si>
    <t>Дивиденд MTSS:moex (данные из сделок)</t>
  </si>
  <si>
    <t>Дивиденд по TATNP - Татнфт 3ап 10шт. по 38.2 RUR - налог 50 RUR (данные из БД)</t>
  </si>
  <si>
    <t>Дивиденд по TATN - Татнфт 3ао 28шт. по 38.2 RUR - налог 139 RUR (данные из БД)</t>
  </si>
  <si>
    <t>Купон SU26232RMFS7:moex (данные из сделок)</t>
  </si>
  <si>
    <t>Дивиденд по NVTK - Новатэк ао 4шт. по 35.5 RUR - налог 18 RUR (данные из БД)</t>
  </si>
  <si>
    <t>Дивиденд NVTK:moex (данные из сделок)</t>
  </si>
  <si>
    <t>Дивиденд по ALRS - АЛРОСА ао 30шт. по 2.49 RUR - налог 10 RUR (данные из БД)</t>
  </si>
  <si>
    <t>Дивиденд ALRS:moex (данные из сделок)</t>
  </si>
  <si>
    <t>Дивиденд по T - Т-Техно ао 1шт. по 92.5 RUR - налог 12 RUR (данные из БД)</t>
  </si>
  <si>
    <t>Дивиденды ТКСХолд ао; ISIN RU000A107UL4; Дата Фиксации 25/11/2024; Кол-во 1; Ставка Выплаты 92.5000000000; Курс конвертации 1.00 (данные из сделок)</t>
  </si>
  <si>
    <t>Дивиденд по LKOH - ЛУКОЙЛ 2шт. по 514 RUR - налог 134 RUR (данные из БД)</t>
  </si>
  <si>
    <t>Дивиденд по CHMF - СевСт-ао 1шт. по 49.06 RUR - налог 6 RUR (данные из БД)</t>
  </si>
  <si>
    <t>Дивиденд CHMF:moex (данные из сделок)</t>
  </si>
  <si>
    <t>Дивиденд по TATN - Татнфт 3ао 28шт. по 17.39 RUR - налог 63 RUR (данные из БД)</t>
  </si>
  <si>
    <t>Дивиденд по TATNP - Татнфт 3ап 10шт. по 17.39 RUR - налог 23 RUR (данные из БД)</t>
  </si>
  <si>
    <t>Дивиденд по ROSN - Роснефть 6шт. по 36.47 RUR - налог 28 RUR (данные из БД)</t>
  </si>
  <si>
    <t>Дивиденды Роснефть; ISIN RU000A0J2Q06; Дата Фиксации 10/01/2025; Кол-во 6; Ставка Выплаты 36.4700000000; Курс конвертации 1.0000 (данные из сделок)</t>
  </si>
  <si>
    <t>Зачисление денежных средств</t>
  </si>
  <si>
    <t>Зачисление д/с (купон 11 по 26232) (данные из сделок)</t>
  </si>
  <si>
    <t>Дивиденд по YDEX - ЯНДЕКС 1шт. по 80 RUR - налог 10 RUR (данные из БД)</t>
  </si>
  <si>
    <t>Дивиденд по NVTK - Новатэк ао 7шт. по 46.65 RUR - налог 42 RUR (данные из БД)</t>
  </si>
  <si>
    <t>Дивиденд YDEX:moex (данные из сделок)</t>
  </si>
  <si>
    <t>Дивиденд по T - Т-Техно ао 1шт. по 32 RUR - налог 4 RUR (данные из БД)</t>
  </si>
  <si>
    <t>Дивиденды Новатэк ао; ISIN RU000A0DKVS5; Дата Фиксации 28/04/2025; Кол-во 7; Ставка Выплаты 46.6500000000; Курс конвертации 1.00 (данные из сделок)</t>
  </si>
  <si>
    <t>Дивиденды ТКСХолд ао; ISIN RU000A107UL4; Дата Фиксации 16/05/2025; Кол-во 1; Ставка Выплаты 32; Курс конвертации 1.0000; Налог у (данные из сделок)</t>
  </si>
  <si>
    <t>Амортизация ГазпромКP3 (данные из сделок)</t>
  </si>
  <si>
    <t>Амортизация ГазпромКP3: 7 шт. по 1000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</si>
  <si>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</si>
  <si>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</si>
  <si>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</si>
  <si>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</si>
  <si>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</si>
  <si>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</si>
  <si>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</si>
  <si>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</si>
  <si>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YNDX</t>
  </si>
  <si>
    <t>FXIT</t>
  </si>
  <si>
    <t>SU26220RMFS2</t>
  </si>
  <si>
    <t>SU25083RMFS5</t>
  </si>
  <si>
    <t>FXRB</t>
  </si>
  <si>
    <t>FXRU</t>
  </si>
  <si>
    <t>SU26211RMFS1</t>
  </si>
  <si>
    <t>SU29012RMFS0</t>
  </si>
  <si>
    <t>FXUS</t>
  </si>
  <si>
    <t>RU000A1030S9</t>
  </si>
  <si>
    <t>RU000A101WQ2</t>
  </si>
  <si>
    <t>RU000A101QM3</t>
  </si>
  <si>
    <t>sell</t>
  </si>
  <si>
    <t>SBERP
Сбербанк-п</t>
  </si>
  <si>
    <t>LKOH
ЛУКОЙЛ</t>
  </si>
  <si>
    <t>TATN
Татнфт 3ао</t>
  </si>
  <si>
    <t>MTSS
МТС-ао</t>
  </si>
  <si>
    <t>SNGSP
Сургнфгз-п</t>
  </si>
  <si>
    <t>YDEX
ЯНДЕКС</t>
  </si>
  <si>
    <t>NVTK
Новатэк ао</t>
  </si>
  <si>
    <t>ROSN
Роснефть</t>
  </si>
  <si>
    <t>GMKN
ГМКНорНик</t>
  </si>
  <si>
    <t>TATNP
Татнфт 3ап</t>
  </si>
  <si>
    <t>SBER
Сбербанк</t>
  </si>
  <si>
    <t>MOEX
МосБиржа</t>
  </si>
  <si>
    <t>NLMK
НЛМК ао</t>
  </si>
  <si>
    <t>T
Т-Техно ао</t>
  </si>
  <si>
    <t>HEAD
Хэдхантер</t>
  </si>
  <si>
    <t>IRAO
ИнтерРАОао</t>
  </si>
  <si>
    <t>VTBR
ВТБ ао</t>
  </si>
  <si>
    <t>ALRS
АЛРОСА ао</t>
  </si>
  <si>
    <t>CHMF
СевСт-ао</t>
  </si>
  <si>
    <t>SVCB
Совкомбанк</t>
  </si>
  <si>
    <t>RUAL
РУСАЛ ао</t>
  </si>
  <si>
    <t>AFLT
Аэрофлот</t>
  </si>
  <si>
    <t>MAGN
ММК</t>
  </si>
  <si>
    <t>CBOM
МКБ ао</t>
  </si>
  <si>
    <t>DIVD
ETF DIVD</t>
  </si>
  <si>
    <t>BOND
BOND ETF</t>
  </si>
  <si>
    <t>SU26232RMFS7
ОФЗ 26232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</si>
  <si>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</si>
  <si>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</si>
  <si>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</si>
  <si>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</si>
  <si>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</si>
  <si>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</si>
  <si>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</si>
  <si>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</si>
  <si>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</si>
  <si>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Мобильные ТелеСистемы ПАО ао</t>
  </si>
  <si>
    <t>ПАО "Татнефть" ао</t>
  </si>
  <si>
    <t>PLLC Yandex N.V. class A shs</t>
  </si>
  <si>
    <t>Сбербанк России ПАО ап</t>
  </si>
  <si>
    <t>FinEx USA IT UCITS ETF</t>
  </si>
  <si>
    <t>ОФЗ-ПД 26220 07/12/22</t>
  </si>
  <si>
    <t>ОФЗ-ПД 25083 15/12/21</t>
  </si>
  <si>
    <t>ПАО Московская Биржа</t>
  </si>
  <si>
    <t>ОФЗ-ПД 26232 06/10/27</t>
  </si>
  <si>
    <t>dohod</t>
  </si>
  <si>
    <t>Дивиденд MTSS</t>
  </si>
  <si>
    <t>Дивиденд SBER</t>
  </si>
  <si>
    <t>Дивиденд SBERP</t>
  </si>
  <si>
    <t>Дивиденд TATN</t>
  </si>
  <si>
    <t>Купон ОФЗ 26232</t>
  </si>
  <si>
    <t>Купон ОФЗ 26220</t>
  </si>
  <si>
    <t>Купон ОФЗ 25083</t>
  </si>
  <si>
    <t>FinEx Rus Eurobonds ETF (USD)</t>
  </si>
  <si>
    <t>FinEx Rus Eurobonds ETF (RUB)</t>
  </si>
  <si>
    <t>ОФЗ-ПК 29012 16/11/22</t>
  </si>
  <si>
    <t>ОФЗ-ПД 26211 25/01/23</t>
  </si>
  <si>
    <t>FinEx USA UCITS ETF</t>
  </si>
  <si>
    <t>Дивиденд MOEX</t>
  </si>
  <si>
    <t>Купон ОФЗ 29012</t>
  </si>
  <si>
    <t>Купон ОФЗ 26211</t>
  </si>
  <si>
    <t>ПАО "Татнефть" ап 3 вып.</t>
  </si>
  <si>
    <t>Гор.Обл.Займ Москвы 72 в.</t>
  </si>
  <si>
    <t>Дивиденд TATNP</t>
  </si>
  <si>
    <t>Купон МГор72-об</t>
  </si>
  <si>
    <t>Россельхозбанк АО БО-03R-Р</t>
  </si>
  <si>
    <t>Купон РСХБ Б03RP</t>
  </si>
  <si>
    <t>amort</t>
  </si>
  <si>
    <t>Амортизация ОФЗ 25083</t>
  </si>
  <si>
    <t>%D0%9A%D1%83%D0%BF%D0%BE%D0%BD%20%D0%A0%D0%A1%D0%A5%D0%91%20%D0%9103RP</t>
  </si>
  <si>
    <t>Амортизация ОФЗ 29012</t>
  </si>
  <si>
    <t>Амортизация ОФЗ 26220</t>
  </si>
  <si>
    <t>Газпром капитал ООО БО-001Р-03</t>
  </si>
  <si>
    <t>ДОХОДЪ Сбондс Корп. обл. РФ</t>
  </si>
  <si>
    <t>ПАО "НЛМК" ао</t>
  </si>
  <si>
    <t>Амортизация ОФЗ 26211</t>
  </si>
  <si>
    <t>БПИФ ДОХОДЪ Инд дивид акций РФ</t>
  </si>
  <si>
    <t>Купон ГазпромКP3</t>
  </si>
  <si>
    <t>Амортизация РСХБ Б03RP</t>
  </si>
  <si>
    <t>Купон RU000A101QM3:moex</t>
  </si>
  <si>
    <t>nalog</t>
  </si>
  <si>
    <t>Списание налогов</t>
  </si>
  <si>
    <t>Дивиденд TATNP:moex</t>
  </si>
  <si>
    <t>Дивиденд TATN:moex</t>
  </si>
  <si>
    <t>Дивиденды и купоны</t>
  </si>
  <si>
    <t>Амортизация</t>
  </si>
  <si>
    <t>ПАО НК Роснефть</t>
  </si>
  <si>
    <t>НК ЛУКОЙЛ (ПАО) - ао</t>
  </si>
  <si>
    <t>ПАО "НОВАТЭК" ао</t>
  </si>
  <si>
    <t>Дивиденд LKOH:moex</t>
  </si>
  <si>
    <t>Дивиденд NLMK:moex</t>
  </si>
  <si>
    <t>АЛРОСА ПАО ао</t>
  </si>
  <si>
    <t>Дивиденд MOEX:moex</t>
  </si>
  <si>
    <t>Дивиденд ROSN:moex</t>
  </si>
  <si>
    <t>Дивиденд SBERP:moex</t>
  </si>
  <si>
    <t>Дивиденд SBER:moex</t>
  </si>
  <si>
    <t>Дивиденд MTSS:moex</t>
  </si>
  <si>
    <t>ГМК "Нор.Никель" ПАО ао</t>
  </si>
  <si>
    <t>ТКС Холдинг МКПАО ао</t>
  </si>
  <si>
    <t>Сургутнефтегаз ПАО ап</t>
  </si>
  <si>
    <t>Купон SU26232RMFS7:moex</t>
  </si>
  <si>
    <t>Дивиденд NVTK:moex</t>
  </si>
  <si>
    <t>РУСАЛ ОК МКПАО ао</t>
  </si>
  <si>
    <t>Дивиденд ALRS:moex</t>
  </si>
  <si>
    <t>Северсталь (ПАО)ао</t>
  </si>
  <si>
    <t>МКПАО ЯНДЕКС</t>
  </si>
  <si>
    <t>Дивиденды ТКСХолд ао; ISIN RU000A107UL4; Дата Фиксации 25/11/2024; Кол-во 1; Ставка Выплаты 92.5000000000; Курс конвертации 1.00</t>
  </si>
  <si>
    <t>Дивиденд CHMF:moex</t>
  </si>
  <si>
    <t>Дивиденды Роснефть; ISIN RU000A0J2Q06; Дата Фиксации 10/01/2025; Кол-во 6; Ставка Выплаты 36.4700000000; Курс конвертации 1.0000</t>
  </si>
  <si>
    <t>Зачисление д/с (купон 11 по 26232)</t>
  </si>
  <si>
    <t>"МКБ" ПАО ао</t>
  </si>
  <si>
    <t>Дивиденд YDEX:moex</t>
  </si>
  <si>
    <t>"Интер РАО" ПАО ао</t>
  </si>
  <si>
    <t>МКПАО Хэдхантер</t>
  </si>
  <si>
    <t>"Магнитогорск.мет.комб" ПАО ао</t>
  </si>
  <si>
    <t>Аэрофлот-росс.авиалин(ПАО)ао</t>
  </si>
  <si>
    <t>Совкомбанк ао</t>
  </si>
  <si>
    <t>Дивиденды Новатэк ао; ISIN RU000A0DKVS5; Дата Фиксации 28/04/2025; Кол-во 7; Ставка Выплаты 46.6500000000; Курс конвертации 1.00</t>
  </si>
  <si>
    <t>Дивиденды ТКСХолд ао; ISIN RU000A107UL4; Дата Фиксации 16/05/2025; Кол-во 1; Ставка Выплаты 32; Курс конвертации 1.0000; Налог у</t>
  </si>
  <si>
    <t>Амортизация ГазпромКP3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</si>
  <si>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</si>
  <si>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</si>
  <si>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</si>
  <si>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</si>
  <si>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</si>
  <si>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</si>
  <si>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</si>
  <si>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</si>
  <si>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</si>
  <si>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</si>
  <si>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</si>
  <si>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</si>
  <si>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</si>
  <si>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Купон</t>
  </si>
  <si>
    <t>ОФЗ 26220</t>
  </si>
  <si>
    <t>ОФЗ 25083</t>
  </si>
  <si>
    <t>ОФЗ 29012</t>
  </si>
  <si>
    <t>ОФЗ 26211</t>
  </si>
  <si>
    <t>МГор72-об</t>
  </si>
  <si>
    <t>РСХБ Б03RP</t>
  </si>
  <si>
    <t>ГазпромКP3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</si>
  <si>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</si>
  <si>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</si>
  <si>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</si>
  <si>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</si>
  <si>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</si>
  <si>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</si>
  <si>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</si>
  <si>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</si>
  <si>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</si>
  <si>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</si>
  <si>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</si>
  <si>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</si>
  <si>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</si>
  <si>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</si>
  <si>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</si>
  <si>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</si>
  <si>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iFXIT ETF</t>
  </si>
  <si>
    <t>FXRU ETF</t>
  </si>
  <si>
    <t>FXUS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</si>
</sst>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0.2717</v>
      </c>
      <c r="L2" s="17" t="n">
        <v>182.98</v>
      </c>
      <c r="M2" s="17" t="n">
        <v>17.36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0.0289</v>
      </c>
      <c r="L3" s="17" t="n">
        <v>7067.8</v>
      </c>
      <c r="M3" s="17" t="n">
        <v>12.88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28</v>
      </c>
      <c r="F4" s="6" t="n">
        <v>656.5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0.1861</v>
      </c>
      <c r="L4" s="17" t="n">
        <v>485.85</v>
      </c>
      <c r="M4" s="17" t="n">
        <v>8.66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70</v>
      </c>
      <c r="F5" s="6" t="n">
        <v>218.9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0.0489</v>
      </c>
      <c r="L5" s="17" t="n">
        <v>272.02</v>
      </c>
      <c r="M5" s="17" t="n">
        <v>7.22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170</v>
      </c>
      <c r="F6" s="6" t="n">
        <v>51.66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0.0675</v>
      </c>
      <c r="L6" s="17" t="n">
        <v>49.32</v>
      </c>
      <c r="M6" s="17" t="n">
        <v>4.14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4145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0.161</v>
      </c>
      <c r="L7" s="17" t="n">
        <v>3751.87</v>
      </c>
      <c r="M7" s="17" t="n">
        <v>3.9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</v>
      </c>
      <c r="F8" s="6" t="n">
        <v>1113.4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0.1573</v>
      </c>
      <c r="L8" s="17" t="n">
        <v>1059.22</v>
      </c>
      <c r="M8" s="17" t="n">
        <v>3.67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16</v>
      </c>
      <c r="F9" s="6" t="n">
        <v>438.7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-0.2847</v>
      </c>
      <c r="L9" s="17" t="n">
        <v>548.51</v>
      </c>
      <c r="M9" s="17" t="n">
        <v>3.31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60</v>
      </c>
      <c r="F10" s="6" t="n">
        <v>105.68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-0.1639</v>
      </c>
      <c r="L10" s="17" t="n">
        <v>121.75</v>
      </c>
      <c r="M10" s="17" t="n">
        <v>2.99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</v>
      </c>
      <c r="F11" s="6" t="n">
        <v>627.6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0.2601</v>
      </c>
      <c r="L11" s="17" t="n">
        <v>408.78</v>
      </c>
      <c r="M11" s="17" t="n">
        <v>2.96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</v>
      </c>
      <c r="F12" s="6" t="n">
        <v>309.63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0.1735</v>
      </c>
      <c r="L12" s="17" t="n">
        <v>196.42</v>
      </c>
      <c r="M12" s="17" t="n">
        <v>2.92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187.55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0.2183</v>
      </c>
      <c r="L13" s="17" t="n">
        <v>100.32</v>
      </c>
      <c r="M13" s="17" t="n">
        <v>1.77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30</v>
      </c>
      <c r="F14" s="6" t="n">
        <v>117.44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0.1029</v>
      </c>
      <c r="L14" s="17" t="n">
        <v>111.98</v>
      </c>
      <c r="M14" s="17" t="n">
        <v>1.66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3185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0.2849</v>
      </c>
      <c r="L15" s="17" t="n">
        <v>2577.82</v>
      </c>
      <c r="M15" s="17" t="n">
        <v>1.5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3093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-0.0344</v>
      </c>
      <c r="L16" s="17" t="n">
        <v>3202.88</v>
      </c>
      <c r="M16" s="17" t="n">
        <v>1.46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700</v>
      </c>
      <c r="F17" s="6" t="n">
        <v>3.598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0.004</v>
      </c>
      <c r="L17" s="17" t="n">
        <v>3.58</v>
      </c>
      <c r="M17" s="17" t="n">
        <v>1.19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26</v>
      </c>
      <c r="F18" s="6" t="n">
        <v>93.47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-0.0187</v>
      </c>
      <c r="L18" s="17" t="n">
        <v>95.25</v>
      </c>
      <c r="M18" s="17" t="n">
        <v>1.14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50</v>
      </c>
      <c r="F19" s="6" t="n">
        <v>46.69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-0.3325</v>
      </c>
      <c r="L19" s="17" t="n">
        <v>63.39</v>
      </c>
      <c r="M19" s="17" t="n">
        <v>1.1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1008.2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-0.1091</v>
      </c>
      <c r="L20" s="17" t="n">
        <v>1121</v>
      </c>
      <c r="M20" s="17" t="n">
        <v>0.95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15.745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-0.0125</v>
      </c>
      <c r="L21" s="17" t="n">
        <v>15.94</v>
      </c>
      <c r="M21" s="17" t="n">
        <v>0.74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50</v>
      </c>
      <c r="F22" s="6" t="n">
        <v>31.13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-0.1771</v>
      </c>
      <c r="L22" s="17" t="n">
        <v>35.83</v>
      </c>
      <c r="M22" s="17" t="n">
        <v>0.73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20</v>
      </c>
      <c r="F23" s="6" t="n">
        <v>66.59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-0.0704</v>
      </c>
      <c r="L23" s="17" t="n">
        <v>71.62</v>
      </c>
      <c r="M23" s="17" t="n">
        <v>0.63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30</v>
      </c>
      <c r="F24" s="6" t="n">
        <v>31.3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-0.0916</v>
      </c>
      <c r="L24" s="17" t="n">
        <v>34.45</v>
      </c>
      <c r="M24" s="17" t="n">
        <v>0.44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100</v>
      </c>
      <c r="F25" s="6" t="n">
        <v>6.258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-0.178</v>
      </c>
      <c r="L25" s="17" t="n">
        <v>7.61</v>
      </c>
      <c r="M25" s="17" t="n">
        <v>0.29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83</v>
      </c>
      <c r="C26" s="2" t="s">
        <v>84</v>
      </c>
      <c r="D26" s="2" t="s">
        <v>20</v>
      </c>
      <c r="E26" s="7" t="n">
        <v>14</v>
      </c>
      <c r="F26" s="6" t="n">
        <v>1122.4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0.0994</v>
      </c>
      <c r="L26" s="17" t="n">
        <v>925.04</v>
      </c>
      <c r="M26" s="17" t="n">
        <v>7.4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85</v>
      </c>
      <c r="B27" s="2" t="s">
        <v>83</v>
      </c>
      <c r="C27" s="2" t="s">
        <v>86</v>
      </c>
      <c r="D27" s="2" t="s">
        <v>20</v>
      </c>
      <c r="E27" s="7" t="n">
        <v>5</v>
      </c>
      <c r="F27" s="6" t="n">
        <v>1330.8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0.1078</v>
      </c>
      <c r="L27" s="17" t="n">
        <v>1050.95</v>
      </c>
      <c r="M27" s="17" t="n">
        <v>3.13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87</v>
      </c>
      <c r="I28" s="4"/>
      <c r="J28" s="5" t="s">
        <f>=SUM(J2:J27)</f>
      </c>
      <c r="K28" s="4"/>
      <c r="L28" s="4"/>
      <c r="M28" s="10" t="s">
        <f>=J28/J33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89</v>
      </c>
      <c r="C29" s="2" t="s">
        <v>90</v>
      </c>
      <c r="D29" s="2" t="s">
        <v>20</v>
      </c>
      <c r="E29" s="7" t="n">
        <v>15</v>
      </c>
      <c r="F29" s="6" t="n">
        <v>82.169</v>
      </c>
      <c r="G29" s="17" t="n">
        <v>1000</v>
      </c>
      <c r="H29" s="6" t="n">
        <v>9.04</v>
      </c>
      <c r="I29" s="2" t="s">
        <v>91</v>
      </c>
      <c r="J29" s="6" t="s">
        <f>=E29*((F29/100*G29)*Портфель!$Q$13 + H29*Портфель!$Q$13) </f>
      </c>
      <c r="K29" s="9" t="n">
        <v>0.0278</v>
      </c>
      <c r="L29" s="17" t="n">
        <v>937.81</v>
      </c>
      <c r="M29" s="17" t="n">
        <v>5.87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92</v>
      </c>
      <c r="I30" s="4"/>
      <c r="J30" s="5" t="s">
        <f>=SUM(J29:J29)</f>
      </c>
      <c r="K30" s="4"/>
      <c r="L30" s="4"/>
      <c r="M30" s="10" t="s">
        <f>=J30/J33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20</v>
      </c>
      <c r="B31" s="2" t="s">
        <v>3</v>
      </c>
      <c r="C31" s="2" t="s">
        <v>93</v>
      </c>
      <c r="D31" s="2" t="s">
        <v>20</v>
      </c>
      <c r="E31" s="7" t="n">
        <v>7.82</v>
      </c>
      <c r="F31" s="6" t="n">
        <v>1</v>
      </c>
      <c r="G31" s="17" t="n">
        <v>0</v>
      </c>
      <c r="H31" s="6" t="n">
        <v>0</v>
      </c>
      <c r="I31" s="2"/>
      <c r="J31" s="6" t="s">
        <f>=E31*F31</f>
      </c>
      <c r="K31" s="17"/>
      <c r="L31" s="17"/>
      <c r="M31" s="17"/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=SUM(J31:J31)</f>
      </c>
      <c r="K32" s="4"/>
      <c r="L32" s="4"/>
      <c r="M32" s="10" t="s">
        <f>=J32/J33</f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95</v>
      </c>
      <c r="I33" s="4"/>
      <c r="J33" s="5" t="s">
        <f>=J28+J30+J32</f>
      </c>
      <c r="K33" s="17"/>
      <c r="L33" s="17"/>
      <c r="M33" s="17"/>
      <c r="N33" s="2"/>
      <c r="O33" s="2"/>
      <c r="P33" s="17"/>
      <c r="Q33" s="17"/>
    </row>
  </sheetData>
  <mergeCells>
    <mergeCell ref="H28:I28"/>
    <mergeCell ref="H30:I30"/>
    <mergeCell ref="H32:I3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96</v>
      </c>
      <c r="B1" s="18" t="s">
        <v>9</v>
      </c>
      <c r="C1" s="18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  <c r="H1" s="18" t="s">
        <v>102</v>
      </c>
      <c r="I1" s="18" t="s">
        <v>103</v>
      </c>
    </row>
    <row collapsed="false" customFormat="false" customHeight="false" hidden="false" ht="12.1" outlineLevel="0" r="2">
      <c r="A2" s="14" t="n">
        <v>43969</v>
      </c>
      <c r="B2" s="6" t="n">
        <v>10000</v>
      </c>
      <c r="C2" s="6" t="n">
        <v>10000</v>
      </c>
      <c r="D2" s="2" t="s">
        <v>104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43983</v>
      </c>
      <c r="B3" s="6" t="n">
        <v>20000</v>
      </c>
      <c r="C3" s="6" t="n">
        <v>20000</v>
      </c>
      <c r="D3" s="2" t="s">
        <v>104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44000</v>
      </c>
      <c r="B4" s="6" t="n">
        <v>5000</v>
      </c>
      <c r="C4" s="6" t="n">
        <v>5000</v>
      </c>
      <c r="D4" s="2" t="s">
        <v>104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44015</v>
      </c>
      <c r="B5" s="6" t="n">
        <v>15000</v>
      </c>
      <c r="C5" s="6" t="n">
        <v>15000</v>
      </c>
      <c r="D5" s="2" t="s">
        <v>104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44019</v>
      </c>
      <c r="B6" s="6" t="n">
        <v>178.7</v>
      </c>
      <c r="C6" s="6" t="n">
        <v>178.7</v>
      </c>
      <c r="D6" s="2" t="s">
        <v>105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44021</v>
      </c>
      <c r="B7" s="6" t="n">
        <v>-178.7</v>
      </c>
      <c r="C7" s="6" t="n">
        <v>-178.7</v>
      </c>
      <c r="D7" s="2" t="s">
        <v>106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44105</v>
      </c>
      <c r="B8" s="6" t="n">
        <v>-326</v>
      </c>
      <c r="C8" s="6" t="n">
        <v>-326</v>
      </c>
      <c r="D8" s="2" t="s">
        <v>107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44105</v>
      </c>
      <c r="B9" s="6" t="n">
        <v>163</v>
      </c>
      <c r="C9" s="6" t="n">
        <v>163</v>
      </c>
      <c r="D9" s="2" t="s">
        <v>108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44105</v>
      </c>
      <c r="B10" s="6" t="n">
        <v>326</v>
      </c>
      <c r="C10" s="6" t="n">
        <v>326</v>
      </c>
      <c r="D10" s="2" t="s">
        <v>109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44109</v>
      </c>
      <c r="B11" s="6" t="n">
        <v>-163</v>
      </c>
      <c r="C11" s="6" t="n">
        <v>-163</v>
      </c>
      <c r="D11" s="2" t="s">
        <v>110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44112</v>
      </c>
      <c r="B12" s="6" t="n">
        <v>-156.6</v>
      </c>
      <c r="C12" s="6" t="n">
        <v>-156.6</v>
      </c>
      <c r="D12" s="2" t="s">
        <v>111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44112</v>
      </c>
      <c r="B13" s="6" t="n">
        <v>69.52</v>
      </c>
      <c r="C13" s="6" t="n">
        <v>69.52</v>
      </c>
      <c r="D13" s="2" t="s">
        <v>112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44112</v>
      </c>
      <c r="B14" s="6" t="n">
        <v>156.6</v>
      </c>
      <c r="C14" s="6" t="n">
        <v>156.6</v>
      </c>
      <c r="D14" s="2" t="s">
        <v>105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44116</v>
      </c>
      <c r="B15" s="6" t="n">
        <v>-69.52</v>
      </c>
      <c r="C15" s="6" t="n">
        <v>-69.52</v>
      </c>
      <c r="D15" s="2" t="s">
        <v>113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44118</v>
      </c>
      <c r="B16" s="6" t="n">
        <v>-149.6</v>
      </c>
      <c r="C16" s="6" t="n">
        <v>-149.6</v>
      </c>
      <c r="D16" s="2" t="s">
        <v>114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44118</v>
      </c>
      <c r="B17" s="6" t="n">
        <v>149.6</v>
      </c>
      <c r="C17" s="6" t="n">
        <v>149.6</v>
      </c>
      <c r="D17" s="2" t="s">
        <v>115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44174</v>
      </c>
      <c r="B18" s="6" t="n">
        <v>-258.3</v>
      </c>
      <c r="C18" s="6" t="n">
        <v>-258.3</v>
      </c>
      <c r="D18" s="2" t="s">
        <v>116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44174</v>
      </c>
      <c r="B19" s="6" t="n">
        <v>258.3</v>
      </c>
      <c r="C19" s="6" t="n">
        <v>258.3</v>
      </c>
      <c r="D19" s="2" t="s">
        <v>117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44176.904861111</v>
      </c>
      <c r="B20" s="6" t="n">
        <v>36.9</v>
      </c>
      <c r="C20" s="6" t="n">
        <v>36.9</v>
      </c>
      <c r="D20" s="2" t="s">
        <v>104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44181</v>
      </c>
      <c r="B21" s="6" t="n">
        <v>-139.6</v>
      </c>
      <c r="C21" s="6" t="n">
        <v>-139.6</v>
      </c>
      <c r="D21" s="2" t="s">
        <v>118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44181</v>
      </c>
      <c r="B22" s="6" t="n">
        <v>139.6</v>
      </c>
      <c r="C22" s="6" t="n">
        <v>139.6</v>
      </c>
      <c r="D22" s="2" t="s">
        <v>119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44201.85</v>
      </c>
      <c r="B23" s="6" t="n">
        <v>10000</v>
      </c>
      <c r="C23" s="6" t="n">
        <v>10000</v>
      </c>
      <c r="D23" s="2" t="s">
        <v>104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44241.822222222</v>
      </c>
      <c r="B24" s="6" t="n">
        <v>10000</v>
      </c>
      <c r="C24" s="6" t="n">
        <v>10000</v>
      </c>
      <c r="D24" s="2" t="s">
        <v>104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44288.835416667</v>
      </c>
      <c r="B25" s="6" t="n">
        <v>10000</v>
      </c>
      <c r="C25" s="6" t="n">
        <v>10000</v>
      </c>
      <c r="D25" s="2" t="s">
        <v>104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44300</v>
      </c>
      <c r="B26" s="6" t="n">
        <v>-149.6</v>
      </c>
      <c r="C26" s="6" t="n">
        <v>-149.6</v>
      </c>
      <c r="D26" s="2" t="s">
        <v>114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44300</v>
      </c>
      <c r="B27" s="6" t="n">
        <v>130.6</v>
      </c>
      <c r="C27" s="6" t="n">
        <v>130.6</v>
      </c>
      <c r="D27" s="2" t="s">
        <v>115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44308.895138889</v>
      </c>
      <c r="B28" s="6" t="n">
        <v>10000</v>
      </c>
      <c r="C28" s="6" t="n">
        <v>10000</v>
      </c>
      <c r="D28" s="2" t="s">
        <v>104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44323.424305556</v>
      </c>
      <c r="B29" s="6" t="n">
        <v>10000</v>
      </c>
      <c r="C29" s="6" t="n">
        <v>10000</v>
      </c>
      <c r="D29" s="2" t="s">
        <v>104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44326</v>
      </c>
      <c r="B30" s="6" t="n">
        <v>325</v>
      </c>
      <c r="C30" s="6" t="n">
        <v>325</v>
      </c>
      <c r="D30" s="2" t="s">
        <v>109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44326</v>
      </c>
      <c r="B31" s="6" t="n">
        <v>163</v>
      </c>
      <c r="C31" s="6" t="n">
        <v>163</v>
      </c>
      <c r="D31" s="2" t="s">
        <v>108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44328</v>
      </c>
      <c r="B32" s="6" t="n">
        <v>-325</v>
      </c>
      <c r="C32" s="6" t="n">
        <v>-325</v>
      </c>
      <c r="D32" s="2" t="s">
        <v>120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44328</v>
      </c>
      <c r="B33" s="6" t="n">
        <v>-163</v>
      </c>
      <c r="C33" s="6" t="n">
        <v>-163</v>
      </c>
      <c r="D33" s="2" t="s">
        <v>110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44328</v>
      </c>
      <c r="B34" s="6" t="n">
        <v>82.5</v>
      </c>
      <c r="C34" s="6" t="n">
        <v>82.5</v>
      </c>
      <c r="D34" s="2" t="s">
        <v>121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44330</v>
      </c>
      <c r="B35" s="6" t="n">
        <v>-82.5</v>
      </c>
      <c r="C35" s="6" t="n">
        <v>-82.5</v>
      </c>
      <c r="D35" s="2" t="s">
        <v>122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44335</v>
      </c>
      <c r="B36" s="6" t="n">
        <v>-214.92</v>
      </c>
      <c r="C36" s="6" t="n">
        <v>-214.92</v>
      </c>
      <c r="D36" s="2" t="s">
        <v>123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44335</v>
      </c>
      <c r="B37" s="6" t="n">
        <v>186.92</v>
      </c>
      <c r="C37" s="6" t="n">
        <v>186.92</v>
      </c>
      <c r="D37" s="2" t="s">
        <v>124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44356</v>
      </c>
      <c r="B38" s="6" t="n">
        <v>-258.3</v>
      </c>
      <c r="C38" s="6" t="n">
        <v>-258.3</v>
      </c>
      <c r="D38" s="2" t="s">
        <v>116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44356</v>
      </c>
      <c r="B39" s="6" t="n">
        <v>224.3</v>
      </c>
      <c r="C39" s="6" t="n">
        <v>224.3</v>
      </c>
      <c r="D39" s="2" t="s">
        <v>117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44363</v>
      </c>
      <c r="B40" s="6" t="n">
        <v>-139.6</v>
      </c>
      <c r="C40" s="6" t="n">
        <v>-139.6</v>
      </c>
      <c r="D40" s="2" t="s">
        <v>118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44363</v>
      </c>
      <c r="B41" s="6" t="n">
        <v>121.6</v>
      </c>
      <c r="C41" s="6" t="n">
        <v>121.6</v>
      </c>
      <c r="D41" s="2" t="s">
        <v>119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44384</v>
      </c>
      <c r="B42" s="6" t="n">
        <v>160.5</v>
      </c>
      <c r="C42" s="6" t="n">
        <v>160.5</v>
      </c>
      <c r="D42" s="2" t="s">
        <v>112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44385</v>
      </c>
      <c r="B43" s="6" t="n">
        <v>699.3</v>
      </c>
      <c r="C43" s="6" t="n">
        <v>699.3</v>
      </c>
      <c r="D43" s="2" t="s">
        <v>105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44385</v>
      </c>
      <c r="B44" s="6" t="n">
        <v>-699.3</v>
      </c>
      <c r="C44" s="6" t="n">
        <v>-699.3</v>
      </c>
      <c r="D44" s="2" t="s">
        <v>125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44386</v>
      </c>
      <c r="B45" s="6" t="n">
        <v>-160.5</v>
      </c>
      <c r="C45" s="6" t="n">
        <v>-160.5</v>
      </c>
      <c r="D45" s="2" t="s">
        <v>126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44405</v>
      </c>
      <c r="B46" s="6" t="n">
        <v>-314.1</v>
      </c>
      <c r="C46" s="6" t="n">
        <v>-314.1</v>
      </c>
      <c r="D46" s="2" t="s">
        <v>127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44405</v>
      </c>
      <c r="B47" s="6" t="n">
        <v>273.1</v>
      </c>
      <c r="C47" s="6" t="n">
        <v>273.1</v>
      </c>
      <c r="D47" s="2" t="s">
        <v>128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44414.652083333</v>
      </c>
      <c r="B48" s="6" t="n">
        <v>10000</v>
      </c>
      <c r="C48" s="6" t="n">
        <v>10000</v>
      </c>
      <c r="D48" s="2" t="s">
        <v>104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44477</v>
      </c>
      <c r="B49" s="6" t="n">
        <v>215.8</v>
      </c>
      <c r="C49" s="6" t="n">
        <v>215.8</v>
      </c>
      <c r="D49" s="2" t="s">
        <v>112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44477</v>
      </c>
      <c r="B50" s="6" t="n">
        <v>277.5</v>
      </c>
      <c r="C50" s="6" t="n">
        <v>277.5</v>
      </c>
      <c r="D50" s="2" t="s">
        <v>105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44477</v>
      </c>
      <c r="B51" s="6" t="n">
        <v>71.6</v>
      </c>
      <c r="C51" s="6" t="n">
        <v>71.6</v>
      </c>
      <c r="D51" s="2" t="s">
        <v>129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44477</v>
      </c>
      <c r="B52" s="6" t="n">
        <v>6692</v>
      </c>
      <c r="C52" s="6" t="n">
        <v>6692</v>
      </c>
      <c r="D52" s="2" t="s">
        <v>104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44477</v>
      </c>
      <c r="B53" s="6" t="n">
        <v>-6692</v>
      </c>
      <c r="C53" s="6" t="n">
        <v>0</v>
      </c>
      <c r="D53" s="2" t="s">
        <v>130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44481</v>
      </c>
      <c r="B54" s="6" t="n">
        <v>-215.8</v>
      </c>
      <c r="C54" s="6" t="n">
        <v>-215.8</v>
      </c>
      <c r="D54" s="2" t="s">
        <v>131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44481</v>
      </c>
      <c r="B55" s="6" t="n">
        <v>-71.6</v>
      </c>
      <c r="C55" s="6" t="n">
        <v>-71.6</v>
      </c>
      <c r="D55" s="2" t="s">
        <v>132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44481</v>
      </c>
      <c r="B56" s="6" t="n">
        <v>-277.5</v>
      </c>
      <c r="C56" s="6" t="n">
        <v>-277.5</v>
      </c>
      <c r="D56" s="2" t="s">
        <v>133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44482</v>
      </c>
      <c r="B57" s="6" t="n">
        <v>-149.6</v>
      </c>
      <c r="C57" s="6" t="n">
        <v>-149.6</v>
      </c>
      <c r="D57" s="2" t="s">
        <v>114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44482</v>
      </c>
      <c r="B58" s="6" t="n">
        <v>130.6</v>
      </c>
      <c r="C58" s="6" t="n">
        <v>130.6</v>
      </c>
      <c r="D58" s="2" t="s">
        <v>115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44495</v>
      </c>
      <c r="B59" s="6" t="n">
        <v>283.6</v>
      </c>
      <c r="C59" s="6" t="n">
        <v>283.6</v>
      </c>
      <c r="D59" s="2" t="s">
        <v>134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44495</v>
      </c>
      <c r="B60" s="6" t="n">
        <v>-326.6</v>
      </c>
      <c r="C60" s="6" t="n">
        <v>-326.6</v>
      </c>
      <c r="D60" s="2" t="s">
        <v>135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44517</v>
      </c>
      <c r="B61" s="6" t="n">
        <v>-208.26</v>
      </c>
      <c r="C61" s="6" t="n">
        <v>-208.26</v>
      </c>
      <c r="D61" s="2" t="s">
        <v>136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44517</v>
      </c>
      <c r="B62" s="6" t="n">
        <v>181.26</v>
      </c>
      <c r="C62" s="6" t="n">
        <v>181.26</v>
      </c>
      <c r="D62" s="2" t="s">
        <v>124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44523</v>
      </c>
      <c r="B63" s="6" t="n">
        <v>-40.14</v>
      </c>
      <c r="C63" s="6" t="n">
        <v>-40.14</v>
      </c>
      <c r="D63" s="2" t="s">
        <v>137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44523</v>
      </c>
      <c r="B64" s="6" t="n">
        <v>35.14</v>
      </c>
      <c r="C64" s="6" t="n">
        <v>35.14</v>
      </c>
      <c r="D64" s="2" t="s">
        <v>138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44538</v>
      </c>
      <c r="B65" s="6" t="n">
        <v>-258.3</v>
      </c>
      <c r="C65" s="6" t="n">
        <v>-258.3</v>
      </c>
      <c r="D65" s="2" t="s">
        <v>116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44538</v>
      </c>
      <c r="B66" s="6" t="n">
        <v>224.3</v>
      </c>
      <c r="C66" s="6" t="n">
        <v>224.3</v>
      </c>
      <c r="D66" s="2" t="s">
        <v>117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44544</v>
      </c>
      <c r="B67" s="6" t="n">
        <v>-4000</v>
      </c>
      <c r="C67" s="6" t="n">
        <v>-4000</v>
      </c>
      <c r="D67" s="2" t="s">
        <v>139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44545</v>
      </c>
      <c r="B68" s="6" t="n">
        <v>-139.6</v>
      </c>
      <c r="C68" s="6" t="n">
        <v>-139.6</v>
      </c>
      <c r="D68" s="2" t="s">
        <v>118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44545</v>
      </c>
      <c r="B69" s="6" t="n">
        <v>121.6</v>
      </c>
      <c r="C69" s="6" t="n">
        <v>121.6</v>
      </c>
      <c r="D69" s="2" t="s">
        <v>119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44545</v>
      </c>
      <c r="B70" s="6" t="n">
        <v>4000</v>
      </c>
      <c r="C70" s="6" t="n">
        <v>4000</v>
      </c>
      <c r="D70" s="2" t="s">
        <v>140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44554</v>
      </c>
      <c r="B71" s="6" t="n">
        <v>-40.14</v>
      </c>
      <c r="C71" s="6" t="n">
        <v>-40.14</v>
      </c>
      <c r="D71" s="2" t="s">
        <v>137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44554</v>
      </c>
      <c r="B72" s="6" t="n">
        <v>35.14</v>
      </c>
      <c r="C72" s="6" t="n">
        <v>35.14</v>
      </c>
      <c r="D72" s="2" t="s">
        <v>141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44571</v>
      </c>
      <c r="B73" s="6" t="n">
        <v>130.2</v>
      </c>
      <c r="C73" s="6" t="n">
        <v>130.2</v>
      </c>
      <c r="D73" s="2" t="s">
        <v>112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44571</v>
      </c>
      <c r="B74" s="6" t="n">
        <v>-130.2</v>
      </c>
      <c r="C74" s="6" t="n">
        <v>-130.2</v>
      </c>
      <c r="D74" s="2" t="s">
        <v>142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44571</v>
      </c>
      <c r="B75" s="6" t="n">
        <v>43.4</v>
      </c>
      <c r="C75" s="6" t="n">
        <v>43.4</v>
      </c>
      <c r="D75" s="2" t="s">
        <v>129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44571</v>
      </c>
      <c r="B76" s="6" t="n">
        <v>-43.4</v>
      </c>
      <c r="C76" s="6" t="n">
        <v>-43.4</v>
      </c>
      <c r="D76" s="2" t="s">
        <v>143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44585</v>
      </c>
      <c r="B77" s="6" t="n">
        <v>-40.14</v>
      </c>
      <c r="C77" s="6" t="n">
        <v>-40.14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44585</v>
      </c>
      <c r="B78" s="6" t="n">
        <v>35.14</v>
      </c>
      <c r="C78" s="6" t="n">
        <v>35.14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44587</v>
      </c>
      <c r="B79" s="6" t="n">
        <v>-314.1</v>
      </c>
      <c r="C79" s="6" t="n">
        <v>-314.1</v>
      </c>
      <c r="D79" s="2" t="s">
        <v>127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273.1</v>
      </c>
      <c r="C80" s="6" t="n">
        <v>273.1</v>
      </c>
      <c r="D80" s="2" t="s">
        <v>128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44613.431944444</v>
      </c>
      <c r="B81" s="6" t="n">
        <v>10000</v>
      </c>
      <c r="C81" s="6" t="n">
        <v>10000</v>
      </c>
      <c r="D81" s="2" t="s">
        <v>104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44616</v>
      </c>
      <c r="B82" s="6" t="n">
        <v>-40.14</v>
      </c>
      <c r="C82" s="6" t="n">
        <v>-40.14</v>
      </c>
      <c r="D82" s="2" t="s">
        <v>137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44616</v>
      </c>
      <c r="B83" s="6" t="n">
        <v>35.14</v>
      </c>
      <c r="C83" s="6" t="n">
        <v>35.14</v>
      </c>
      <c r="D83" s="2" t="s">
        <v>138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44629.431944444</v>
      </c>
      <c r="B84" s="6" t="n">
        <v>-9178</v>
      </c>
      <c r="C84" s="6" t="n">
        <v>0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44629.431944444</v>
      </c>
      <c r="B85" s="6" t="n">
        <v>9178</v>
      </c>
      <c r="C85" s="6" t="n">
        <v>9178</v>
      </c>
      <c r="D85" s="2" t="s">
        <v>104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44647</v>
      </c>
      <c r="B86" s="6" t="n">
        <v>-40.14</v>
      </c>
      <c r="C86" s="6" t="n">
        <v>-40.14</v>
      </c>
      <c r="D86" s="2" t="s">
        <v>137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44647</v>
      </c>
      <c r="B87" s="6" t="n">
        <v>35.14</v>
      </c>
      <c r="C87" s="6" t="n">
        <v>35.14</v>
      </c>
      <c r="D87" s="2" t="s">
        <v>138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44664</v>
      </c>
      <c r="B88" s="6" t="n">
        <v>-149.6</v>
      </c>
      <c r="C88" s="6" t="n">
        <v>-149.6</v>
      </c>
      <c r="D88" s="2" t="s">
        <v>114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44664</v>
      </c>
      <c r="B89" s="6" t="n">
        <v>129.6</v>
      </c>
      <c r="C89" s="6" t="n">
        <v>129.6</v>
      </c>
      <c r="D89" s="2" t="s">
        <v>115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44677</v>
      </c>
      <c r="B90" s="6" t="n">
        <v>-326.6</v>
      </c>
      <c r="C90" s="6" t="n">
        <v>-326.6</v>
      </c>
      <c r="D90" s="2" t="s">
        <v>135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44677</v>
      </c>
      <c r="B91" s="6" t="n">
        <v>284.6</v>
      </c>
      <c r="C91" s="6" t="n">
        <v>284.6</v>
      </c>
      <c r="D91" s="2" t="s">
        <v>134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44678</v>
      </c>
      <c r="B92" s="6" t="n">
        <v>-40.14</v>
      </c>
      <c r="C92" s="6" t="n">
        <v>-40.14</v>
      </c>
      <c r="D92" s="2" t="s">
        <v>137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44678</v>
      </c>
      <c r="B93" s="6" t="n">
        <v>35.14</v>
      </c>
      <c r="C93" s="6" t="n">
        <v>35.14</v>
      </c>
      <c r="D93" s="2" t="s">
        <v>138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44699</v>
      </c>
      <c r="B94" s="6" t="n">
        <v>253.79</v>
      </c>
      <c r="C94" s="6" t="n">
        <v>253.79</v>
      </c>
      <c r="D94" s="2" t="s">
        <v>124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44699</v>
      </c>
      <c r="B95" s="6" t="n">
        <v>-290.79</v>
      </c>
      <c r="C95" s="6" t="n">
        <v>-290.79</v>
      </c>
      <c r="D95" s="2" t="s">
        <v>145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44709</v>
      </c>
      <c r="B96" s="6" t="n">
        <v>-40.14</v>
      </c>
      <c r="C96" s="6" t="n">
        <v>-40.14</v>
      </c>
      <c r="D96" s="2" t="s">
        <v>137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44709</v>
      </c>
      <c r="B97" s="6" t="n">
        <v>34.14</v>
      </c>
      <c r="C97" s="6" t="n">
        <v>34.14</v>
      </c>
      <c r="D97" s="2" t="s">
        <v>138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44720</v>
      </c>
      <c r="B98" s="6" t="n">
        <v>-258.3</v>
      </c>
      <c r="C98" s="6" t="n">
        <v>-258.3</v>
      </c>
      <c r="D98" s="2" t="s">
        <v>116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44720</v>
      </c>
      <c r="B99" s="6" t="n">
        <v>225.3</v>
      </c>
      <c r="C99" s="6" t="n">
        <v>225.3</v>
      </c>
      <c r="D99" s="2" t="s">
        <v>117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44740</v>
      </c>
      <c r="B100" s="6" t="n">
        <v>-40.14</v>
      </c>
      <c r="C100" s="6" t="n">
        <v>-40.14</v>
      </c>
      <c r="D100" s="2" t="s">
        <v>137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44740</v>
      </c>
      <c r="B101" s="6" t="n">
        <v>35.14</v>
      </c>
      <c r="C101" s="6" t="n">
        <v>35.14</v>
      </c>
      <c r="D101" s="2" t="s">
        <v>138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44748</v>
      </c>
      <c r="B102" s="6" t="n">
        <v>211.1</v>
      </c>
      <c r="C102" s="6" t="n">
        <v>211.1</v>
      </c>
      <c r="D102" s="2" t="s">
        <v>112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44748</v>
      </c>
      <c r="B103" s="6" t="n">
        <v>140.4</v>
      </c>
      <c r="C103" s="6" t="n">
        <v>140.4</v>
      </c>
      <c r="D103" s="2" t="s">
        <v>129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44750</v>
      </c>
      <c r="B104" s="6" t="n">
        <v>-211.1</v>
      </c>
      <c r="C104" s="6" t="n">
        <v>-211.1</v>
      </c>
      <c r="D104" s="2" t="s">
        <v>146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44750</v>
      </c>
      <c r="B105" s="6" t="n">
        <v>-140.4</v>
      </c>
      <c r="C105" s="6" t="n">
        <v>-140.4</v>
      </c>
      <c r="D105" s="2" t="s">
        <v>147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44754</v>
      </c>
      <c r="B106" s="6" t="n">
        <v>-1186</v>
      </c>
      <c r="C106" s="6" t="n">
        <v>-1186</v>
      </c>
      <c r="D106" s="2" t="s">
        <v>148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44754</v>
      </c>
      <c r="B107" s="6" t="n">
        <v>1186</v>
      </c>
      <c r="C107" s="6" t="n">
        <v>1186</v>
      </c>
      <c r="D107" s="2" t="s">
        <v>105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44769</v>
      </c>
      <c r="B108" s="6" t="n">
        <v>-314.1</v>
      </c>
      <c r="C108" s="6" t="n">
        <v>-314.1</v>
      </c>
      <c r="D108" s="2" t="s">
        <v>127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44769</v>
      </c>
      <c r="B109" s="6" t="n">
        <v>273.1</v>
      </c>
      <c r="C109" s="6" t="n">
        <v>273.1</v>
      </c>
      <c r="D109" s="2" t="s">
        <v>128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44771</v>
      </c>
      <c r="B110" s="6" t="n">
        <v>-40.14</v>
      </c>
      <c r="C110" s="6" t="n">
        <v>-40.14</v>
      </c>
      <c r="D110" s="2" t="s">
        <v>137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44771</v>
      </c>
      <c r="B111" s="6" t="n">
        <v>35.14</v>
      </c>
      <c r="C111" s="6" t="n">
        <v>35.14</v>
      </c>
      <c r="D111" s="2" t="s">
        <v>138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44802</v>
      </c>
      <c r="B112" s="6" t="n">
        <v>-40.14</v>
      </c>
      <c r="C112" s="6" t="n">
        <v>-40.14</v>
      </c>
      <c r="D112" s="2" t="s">
        <v>137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44802</v>
      </c>
      <c r="B113" s="6" t="n">
        <v>34.14</v>
      </c>
      <c r="C113" s="6" t="n">
        <v>34.14</v>
      </c>
      <c r="D113" s="2" t="s">
        <v>138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44833</v>
      </c>
      <c r="B114" s="6" t="n">
        <v>-40.14</v>
      </c>
      <c r="C114" s="6" t="n">
        <v>-40.14</v>
      </c>
      <c r="D114" s="2" t="s">
        <v>137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44833</v>
      </c>
      <c r="B115" s="6" t="n">
        <v>35.14</v>
      </c>
      <c r="C115" s="6" t="n">
        <v>35.14</v>
      </c>
      <c r="D115" s="2" t="s">
        <v>138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44841</v>
      </c>
      <c r="B116" s="6" t="n">
        <v>484.07</v>
      </c>
      <c r="C116" s="6" t="n">
        <v>484.07</v>
      </c>
      <c r="D116" s="2" t="s">
        <v>112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44841</v>
      </c>
      <c r="B117" s="6" t="n">
        <v>284.1</v>
      </c>
      <c r="C117" s="6" t="n">
        <v>284.1</v>
      </c>
      <c r="D117" s="2" t="s">
        <v>129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44845</v>
      </c>
      <c r="B118" s="6" t="n">
        <v>-284.1</v>
      </c>
      <c r="C118" s="6" t="n">
        <v>-284.1</v>
      </c>
      <c r="D118" s="2" t="s">
        <v>149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44845</v>
      </c>
      <c r="B119" s="6" t="n">
        <v>-484.07</v>
      </c>
      <c r="C119" s="6" t="n">
        <v>-484.07</v>
      </c>
      <c r="D119" s="2" t="s">
        <v>150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44846</v>
      </c>
      <c r="B120" s="6" t="n">
        <v>-149.6</v>
      </c>
      <c r="C120" s="6" t="n">
        <v>-149.6</v>
      </c>
      <c r="D120" s="2" t="s">
        <v>114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44846</v>
      </c>
      <c r="B121" s="6" t="n">
        <v>130.6</v>
      </c>
      <c r="C121" s="6" t="n">
        <v>130.6</v>
      </c>
      <c r="D121" s="2" t="s">
        <v>115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44859</v>
      </c>
      <c r="B122" s="6" t="n">
        <v>-326.6</v>
      </c>
      <c r="C122" s="6" t="n">
        <v>-326.6</v>
      </c>
      <c r="D122" s="2" t="s">
        <v>135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44859</v>
      </c>
      <c r="B123" s="6" t="n">
        <v>283.6</v>
      </c>
      <c r="C123" s="6" t="n">
        <v>283.6</v>
      </c>
      <c r="D123" s="2" t="s">
        <v>134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44864</v>
      </c>
      <c r="B124" s="6" t="n">
        <v>-40.14</v>
      </c>
      <c r="C124" s="6" t="n">
        <v>-40.14</v>
      </c>
      <c r="D124" s="2" t="s">
        <v>137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44864</v>
      </c>
      <c r="B125" s="6" t="n">
        <v>35.14</v>
      </c>
      <c r="C125" s="6" t="n">
        <v>35.14</v>
      </c>
      <c r="D125" s="2" t="s">
        <v>138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44880</v>
      </c>
      <c r="B126" s="6" t="n">
        <v>-9000</v>
      </c>
      <c r="C126" s="6" t="n">
        <v>-9000</v>
      </c>
      <c r="D126" s="2" t="s">
        <v>151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44881</v>
      </c>
      <c r="B127" s="6" t="n">
        <v>-569.07</v>
      </c>
      <c r="C127" s="6" t="n">
        <v>-569.07</v>
      </c>
      <c r="D127" s="2" t="s">
        <v>152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44881</v>
      </c>
      <c r="B128" s="6" t="n">
        <v>495.07</v>
      </c>
      <c r="C128" s="6" t="n">
        <v>495.07</v>
      </c>
      <c r="D128" s="2" t="s">
        <v>124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44881</v>
      </c>
      <c r="B129" s="6" t="n">
        <v>9000</v>
      </c>
      <c r="C129" s="6" t="n">
        <v>9000</v>
      </c>
      <c r="D129" s="2" t="s">
        <v>153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44895</v>
      </c>
      <c r="B130" s="6" t="n">
        <v>-40.14</v>
      </c>
      <c r="C130" s="6" t="n">
        <v>-40.14</v>
      </c>
      <c r="D130" s="2" t="s">
        <v>137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44895</v>
      </c>
      <c r="B131" s="6" t="n">
        <v>35.14</v>
      </c>
      <c r="C131" s="6" t="n">
        <v>35.14</v>
      </c>
      <c r="D131" s="2" t="s">
        <v>138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44901</v>
      </c>
      <c r="B132" s="6" t="n">
        <v>-7000</v>
      </c>
      <c r="C132" s="6" t="n">
        <v>-7000</v>
      </c>
      <c r="D132" s="2" t="s">
        <v>154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44902</v>
      </c>
      <c r="B133" s="6" t="n">
        <v>-258.3</v>
      </c>
      <c r="C133" s="6" t="n">
        <v>-258.3</v>
      </c>
      <c r="D133" s="2" t="s">
        <v>116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44902</v>
      </c>
      <c r="B134" s="6" t="n">
        <v>224.3</v>
      </c>
      <c r="C134" s="6" t="n">
        <v>224.3</v>
      </c>
      <c r="D134" s="2" t="s">
        <v>117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44902</v>
      </c>
      <c r="B135" s="6" t="n">
        <v>7000</v>
      </c>
      <c r="C135" s="6" t="n">
        <v>7000</v>
      </c>
      <c r="D135" s="2" t="s">
        <v>155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44926</v>
      </c>
      <c r="B136" s="6" t="n">
        <v>-40.14</v>
      </c>
      <c r="C136" s="6" t="n">
        <v>-40.14</v>
      </c>
      <c r="D136" s="2" t="s">
        <v>137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44926</v>
      </c>
      <c r="B137" s="6" t="n">
        <v>35.14</v>
      </c>
      <c r="C137" s="6" t="n">
        <v>35.14</v>
      </c>
      <c r="D137" s="2" t="s">
        <v>138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44932</v>
      </c>
      <c r="B138" s="6" t="n">
        <v>113.34</v>
      </c>
      <c r="C138" s="6" t="n">
        <v>113.34</v>
      </c>
      <c r="D138" s="2" t="s">
        <v>112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44932</v>
      </c>
      <c r="B139" s="6" t="n">
        <v>59.6</v>
      </c>
      <c r="C139" s="6" t="n">
        <v>59.6</v>
      </c>
      <c r="D139" s="2" t="s">
        <v>129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44936</v>
      </c>
      <c r="B140" s="6" t="n">
        <v>-59.6</v>
      </c>
      <c r="C140" s="6" t="n">
        <v>-59.6</v>
      </c>
      <c r="D140" s="2" t="s">
        <v>156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44936</v>
      </c>
      <c r="B141" s="6" t="n">
        <v>-113.34</v>
      </c>
      <c r="C141" s="6" t="n">
        <v>-113.34</v>
      </c>
      <c r="D141" s="2" t="s">
        <v>157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44950</v>
      </c>
      <c r="B142" s="6" t="n">
        <v>-9000</v>
      </c>
      <c r="C142" s="6" t="n">
        <v>-9000</v>
      </c>
      <c r="D142" s="2" t="s">
        <v>158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44951</v>
      </c>
      <c r="B143" s="6" t="n">
        <v>-314.1</v>
      </c>
      <c r="C143" s="6" t="n">
        <v>-314.1</v>
      </c>
      <c r="D143" s="2" t="s">
        <v>127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44951</v>
      </c>
      <c r="B144" s="6" t="n">
        <v>273.1</v>
      </c>
      <c r="C144" s="6" t="n">
        <v>273.1</v>
      </c>
      <c r="D144" s="2" t="s">
        <v>128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44951</v>
      </c>
      <c r="B145" s="6" t="n">
        <v>9000</v>
      </c>
      <c r="C145" s="6" t="n">
        <v>9000</v>
      </c>
      <c r="D145" s="2" t="s">
        <v>159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44957</v>
      </c>
      <c r="B146" s="6" t="n">
        <v>-40.14</v>
      </c>
      <c r="C146" s="6" t="n">
        <v>-40.14</v>
      </c>
      <c r="D146" s="2" t="s">
        <v>137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44957</v>
      </c>
      <c r="B147" s="6" t="n">
        <v>35.14</v>
      </c>
      <c r="C147" s="6" t="n">
        <v>35.14</v>
      </c>
      <c r="D147" s="2" t="s">
        <v>138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44988</v>
      </c>
      <c r="B148" s="6" t="n">
        <v>-40.14</v>
      </c>
      <c r="C148" s="6" t="n">
        <v>-40.14</v>
      </c>
      <c r="D148" s="2" t="s">
        <v>137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44988</v>
      </c>
      <c r="B149" s="6" t="n">
        <v>35.14</v>
      </c>
      <c r="C149" s="6" t="n">
        <v>35.14</v>
      </c>
      <c r="D149" s="2" t="s">
        <v>138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45019</v>
      </c>
      <c r="B150" s="6" t="n">
        <v>-40.14</v>
      </c>
      <c r="C150" s="6" t="n">
        <v>-40.14</v>
      </c>
      <c r="D150" s="2" t="s">
        <v>137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45019</v>
      </c>
      <c r="B151" s="6" t="n">
        <v>35.14</v>
      </c>
      <c r="C151" s="6" t="n">
        <v>35.14</v>
      </c>
      <c r="D151" s="2" t="s">
        <v>138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45028</v>
      </c>
      <c r="B152" s="6" t="n">
        <v>-149.6</v>
      </c>
      <c r="C152" s="6" t="n">
        <v>-149.6</v>
      </c>
      <c r="D152" s="2" t="s">
        <v>114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45028</v>
      </c>
      <c r="B153" s="6" t="n">
        <v>130.6</v>
      </c>
      <c r="C153" s="6" t="n">
        <v>130.6</v>
      </c>
      <c r="D153" s="2" t="s">
        <v>115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45041</v>
      </c>
      <c r="B154" s="6" t="n">
        <v>-326.6</v>
      </c>
      <c r="C154" s="6" t="n">
        <v>-326.6</v>
      </c>
      <c r="D154" s="2" t="s">
        <v>135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45041</v>
      </c>
      <c r="B155" s="6" t="n">
        <v>284.6</v>
      </c>
      <c r="C155" s="6" t="n">
        <v>284.6</v>
      </c>
      <c r="D155" s="2" t="s">
        <v>134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45050</v>
      </c>
      <c r="B156" s="6" t="n">
        <v>-40.14</v>
      </c>
      <c r="C156" s="6" t="n">
        <v>-40.14</v>
      </c>
      <c r="D156" s="2" t="s">
        <v>137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45050</v>
      </c>
      <c r="B157" s="6" t="n">
        <v>35.14</v>
      </c>
      <c r="C157" s="6" t="n">
        <v>35.14</v>
      </c>
      <c r="D157" s="2" t="s">
        <v>138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45054</v>
      </c>
      <c r="B158" s="6" t="n">
        <v>435</v>
      </c>
      <c r="C158" s="6" t="n">
        <v>435</v>
      </c>
      <c r="D158" s="2" t="s">
        <v>109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45057</v>
      </c>
      <c r="B159" s="6" t="n">
        <v>-435</v>
      </c>
      <c r="C159" s="6" t="n">
        <v>-435</v>
      </c>
      <c r="D159" s="2" t="s">
        <v>160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45057</v>
      </c>
      <c r="B160" s="6" t="n">
        <v>-2395</v>
      </c>
      <c r="C160" s="6" t="n">
        <v>-2395</v>
      </c>
      <c r="D160" s="2" t="s">
        <v>161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45057</v>
      </c>
      <c r="B161" s="6" t="n">
        <v>2395</v>
      </c>
      <c r="C161" s="6" t="n">
        <v>2395</v>
      </c>
      <c r="D161" s="2" t="s">
        <v>108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45076</v>
      </c>
      <c r="B162" s="6" t="n">
        <v>172.94</v>
      </c>
      <c r="C162" s="6" t="n">
        <v>172.94</v>
      </c>
      <c r="D162" s="2" t="s">
        <v>162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45076</v>
      </c>
      <c r="B163" s="6" t="n">
        <v>-198.94</v>
      </c>
      <c r="C163" s="6" t="n">
        <v>-198.94</v>
      </c>
      <c r="D163" s="2" t="s">
        <v>163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45081</v>
      </c>
      <c r="B164" s="6" t="n">
        <v>-40.14</v>
      </c>
      <c r="C164" s="6" t="n">
        <v>-40.14</v>
      </c>
      <c r="D164" s="2" t="s">
        <v>137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45081</v>
      </c>
      <c r="B165" s="6" t="n">
        <v>35.14</v>
      </c>
      <c r="C165" s="6" t="n">
        <v>35.14</v>
      </c>
      <c r="D165" s="2" t="s">
        <v>138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83.8</v>
      </c>
      <c r="C166" s="6" t="n">
        <v>83.8</v>
      </c>
      <c r="D166" s="2" t="s">
        <v>121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45093</v>
      </c>
      <c r="B167" s="6" t="n">
        <v>-83.8</v>
      </c>
      <c r="C167" s="6" t="n">
        <v>-83.8</v>
      </c>
      <c r="D167" s="2" t="s">
        <v>164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45106</v>
      </c>
      <c r="B168" s="6" t="n">
        <v>2109.3</v>
      </c>
      <c r="C168" s="6" t="n">
        <v>2109.3</v>
      </c>
      <c r="D168" s="2" t="s">
        <v>105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45106</v>
      </c>
      <c r="B169" s="6" t="n">
        <v>-2109.3</v>
      </c>
      <c r="C169" s="6" t="n">
        <v>-2109.3</v>
      </c>
      <c r="D169" s="2" t="s">
        <v>165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45111</v>
      </c>
      <c r="B170" s="6" t="n">
        <v>-9000</v>
      </c>
      <c r="C170" s="6" t="n">
        <v>-9000</v>
      </c>
      <c r="D170" s="2" t="s">
        <v>166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45112</v>
      </c>
      <c r="B171" s="6" t="n">
        <v>-40.14</v>
      </c>
      <c r="C171" s="6" t="n">
        <v>-40.14</v>
      </c>
      <c r="D171" s="2" t="s">
        <v>137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45112</v>
      </c>
      <c r="B172" s="6" t="n">
        <v>35.14</v>
      </c>
      <c r="C172" s="6" t="n">
        <v>35.14</v>
      </c>
      <c r="D172" s="2" t="s">
        <v>138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9000</v>
      </c>
      <c r="C173" s="6" t="n">
        <v>9000</v>
      </c>
      <c r="D173" s="2" t="s">
        <v>167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45114</v>
      </c>
      <c r="B174" s="6" t="n">
        <v>458.49</v>
      </c>
      <c r="C174" s="6" t="n">
        <v>458.49</v>
      </c>
      <c r="D174" s="2" t="s">
        <v>112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45114</v>
      </c>
      <c r="B175" s="6" t="n">
        <v>241.1</v>
      </c>
      <c r="C175" s="6" t="n">
        <v>241.1</v>
      </c>
      <c r="D175" s="2" t="s">
        <v>129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45118</v>
      </c>
      <c r="B176" s="6" t="n">
        <v>-458.49</v>
      </c>
      <c r="C176" s="6" t="n">
        <v>-458.49</v>
      </c>
      <c r="D176" s="2" t="s">
        <v>168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45118</v>
      </c>
      <c r="B177" s="6" t="n">
        <v>-241.1</v>
      </c>
      <c r="C177" s="6" t="n">
        <v>-241.1</v>
      </c>
      <c r="D177" s="2" t="s">
        <v>169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45209</v>
      </c>
      <c r="B178" s="6" t="n">
        <v>646.58</v>
      </c>
      <c r="C178" s="6" t="n">
        <v>646.58</v>
      </c>
      <c r="D178" s="2" t="s">
        <v>112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45209</v>
      </c>
      <c r="B179" s="6" t="n">
        <v>239.4</v>
      </c>
      <c r="C179" s="6" t="n">
        <v>239.4</v>
      </c>
      <c r="D179" s="2" t="s">
        <v>129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45210</v>
      </c>
      <c r="B180" s="6" t="n">
        <v>-448.8</v>
      </c>
      <c r="C180" s="6" t="n">
        <v>-448.8</v>
      </c>
      <c r="D180" s="2" t="s">
        <v>170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45210</v>
      </c>
      <c r="B181" s="6" t="n">
        <v>-239.4</v>
      </c>
      <c r="C181" s="6" t="n">
        <v>-239.4</v>
      </c>
      <c r="D181" s="2" t="s">
        <v>171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45210</v>
      </c>
      <c r="B182" s="6" t="n">
        <v>-646.58</v>
      </c>
      <c r="C182" s="6" t="n">
        <v>-646.58</v>
      </c>
      <c r="D182" s="2" t="s">
        <v>172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45210</v>
      </c>
      <c r="B183" s="6" t="n">
        <v>390.8</v>
      </c>
      <c r="C183" s="6" t="n">
        <v>390.8</v>
      </c>
      <c r="D183" s="2" t="s">
        <v>115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45223</v>
      </c>
      <c r="B184" s="6" t="n">
        <v>-326.6</v>
      </c>
      <c r="C184" s="6" t="n">
        <v>-326.6</v>
      </c>
      <c r="D184" s="2" t="s">
        <v>135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45223</v>
      </c>
      <c r="B185" s="6" t="n">
        <v>283.6</v>
      </c>
      <c r="C185" s="6" t="n">
        <v>283.6</v>
      </c>
      <c r="D185" s="2" t="s">
        <v>134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45258</v>
      </c>
      <c r="B186" s="6" t="n">
        <v>-198.94</v>
      </c>
      <c r="C186" s="6" t="n">
        <v>-198.94</v>
      </c>
      <c r="D186" s="2" t="s">
        <v>163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45258.999988426</v>
      </c>
      <c r="B187" s="6" t="n">
        <v>198.94</v>
      </c>
      <c r="C187" s="6" t="n">
        <v>198.94</v>
      </c>
      <c r="D187" s="2" t="s">
        <v>173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45300</v>
      </c>
      <c r="B188" s="6" t="n">
        <v>-826.59</v>
      </c>
      <c r="C188" s="6" t="n">
        <v>-826.59</v>
      </c>
      <c r="D188" s="2" t="s">
        <v>174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45300</v>
      </c>
      <c r="B189" s="6" t="n">
        <v>-305.7</v>
      </c>
      <c r="C189" s="6" t="n">
        <v>-305.7</v>
      </c>
      <c r="D189" s="2" t="s">
        <v>175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45300</v>
      </c>
      <c r="B190" s="6" t="n">
        <v>826.59</v>
      </c>
      <c r="C190" s="6" t="n">
        <v>826.59</v>
      </c>
      <c r="D190" s="2" t="s">
        <v>176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45300</v>
      </c>
      <c r="B191" s="6" t="n">
        <v>305.7</v>
      </c>
      <c r="C191" s="6" t="n">
        <v>305.7</v>
      </c>
      <c r="D191" s="2" t="s">
        <v>177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45392</v>
      </c>
      <c r="B192" s="6" t="n">
        <v>-448.8</v>
      </c>
      <c r="C192" s="6" t="n">
        <v>-448.8</v>
      </c>
      <c r="D192" s="2" t="s">
        <v>170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45392</v>
      </c>
      <c r="B193" s="6" t="n">
        <v>448.8</v>
      </c>
      <c r="C193" s="6" t="n">
        <v>448.8</v>
      </c>
      <c r="D193" s="2" t="s">
        <v>178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45404</v>
      </c>
      <c r="B194" s="6" t="n">
        <v>-10000</v>
      </c>
      <c r="C194" s="6" t="n">
        <v>-10000</v>
      </c>
      <c r="D194" s="2" t="s">
        <v>179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45404</v>
      </c>
      <c r="B195" s="6" t="n">
        <v>10000</v>
      </c>
      <c r="C195" s="6" t="n">
        <v>10000</v>
      </c>
      <c r="D195" s="2" t="s">
        <v>180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45405</v>
      </c>
      <c r="B196" s="6" t="n">
        <v>-326.6</v>
      </c>
      <c r="C196" s="6" t="n">
        <v>-326.6</v>
      </c>
      <c r="D196" s="2" t="s">
        <v>135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45405</v>
      </c>
      <c r="B197" s="6" t="n">
        <v>326.6</v>
      </c>
      <c r="C197" s="6" t="n">
        <v>326.6</v>
      </c>
      <c r="D197" s="2" t="s">
        <v>178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45419</v>
      </c>
      <c r="B198" s="6" t="n">
        <v>-433</v>
      </c>
      <c r="C198" s="6" t="n">
        <v>-433</v>
      </c>
      <c r="D198" s="2" t="s">
        <v>181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45419</v>
      </c>
      <c r="B199" s="6" t="n">
        <v>433</v>
      </c>
      <c r="C199" s="6" t="n">
        <v>433</v>
      </c>
      <c r="D199" s="2" t="s">
        <v>182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45439</v>
      </c>
      <c r="B200" s="6" t="n">
        <v>-663.9</v>
      </c>
      <c r="C200" s="6" t="n">
        <v>-663.9</v>
      </c>
      <c r="D200" s="2" t="s">
        <v>183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45439</v>
      </c>
      <c r="B201" s="6" t="n">
        <v>663.9</v>
      </c>
      <c r="C201" s="6" t="n">
        <v>663.9</v>
      </c>
      <c r="D201" s="2" t="s">
        <v>184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45440</v>
      </c>
      <c r="B202" s="6" t="n">
        <v>-198.94</v>
      </c>
      <c r="C202" s="6" t="n">
        <v>-198.94</v>
      </c>
      <c r="D202" s="2" t="s">
        <v>163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45440</v>
      </c>
      <c r="B203" s="6" t="n">
        <v>198.94</v>
      </c>
      <c r="C203" s="6" t="n">
        <v>198.94</v>
      </c>
      <c r="D203" s="2" t="s">
        <v>173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45457</v>
      </c>
      <c r="B204" s="6" t="n">
        <v>-302</v>
      </c>
      <c r="C204" s="6" t="n">
        <v>-302</v>
      </c>
      <c r="D204" s="2" t="s">
        <v>185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45457</v>
      </c>
      <c r="B205" s="6" t="n">
        <v>302</v>
      </c>
      <c r="C205" s="6" t="n">
        <v>302</v>
      </c>
      <c r="D205" s="2" t="s">
        <v>186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45482</v>
      </c>
      <c r="B206" s="6" t="n">
        <v>-76.03</v>
      </c>
      <c r="C206" s="6" t="n">
        <v>-76.03</v>
      </c>
      <c r="D206" s="2" t="s">
        <v>187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45482</v>
      </c>
      <c r="B207" s="6" t="n">
        <v>-612.76</v>
      </c>
      <c r="C207" s="6" t="n">
        <v>-612.76</v>
      </c>
      <c r="D207" s="2" t="s">
        <v>188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45482</v>
      </c>
      <c r="B208" s="6" t="n">
        <v>-218.7</v>
      </c>
      <c r="C208" s="6" t="n">
        <v>-218.7</v>
      </c>
      <c r="D208" s="2" t="s">
        <v>189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45482</v>
      </c>
      <c r="B209" s="6" t="n">
        <v>218.7</v>
      </c>
      <c r="C209" s="6" t="n">
        <v>218.7</v>
      </c>
      <c r="D209" s="2" t="s">
        <v>177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45482</v>
      </c>
      <c r="B210" s="6" t="n">
        <v>612.76</v>
      </c>
      <c r="C210" s="6" t="n">
        <v>612.76</v>
      </c>
      <c r="D210" s="2" t="s">
        <v>176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45482</v>
      </c>
      <c r="B211" s="6" t="n">
        <v>76.03</v>
      </c>
      <c r="C211" s="6" t="n">
        <v>76.03</v>
      </c>
      <c r="D211" s="2" t="s">
        <v>190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45484</v>
      </c>
      <c r="B212" s="6" t="n">
        <v>-3188</v>
      </c>
      <c r="C212" s="6" t="n">
        <v>-3188</v>
      </c>
      <c r="D212" s="2" t="s">
        <v>191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6" t="n">
        <v>-579</v>
      </c>
      <c r="D213" s="2" t="s">
        <v>192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45484</v>
      </c>
      <c r="B214" s="6" t="n">
        <v>3188</v>
      </c>
      <c r="C214" s="6" t="n">
        <v>3188</v>
      </c>
      <c r="D214" s="2" t="s">
        <v>193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45484</v>
      </c>
      <c r="B215" s="6" t="n">
        <v>579</v>
      </c>
      <c r="C215" s="6" t="n">
        <v>579</v>
      </c>
      <c r="D215" s="2" t="s">
        <v>194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45489</v>
      </c>
      <c r="B216" s="6" t="n">
        <v>-2151</v>
      </c>
      <c r="C216" s="6" t="n">
        <v>-2151</v>
      </c>
      <c r="D216" s="2" t="s">
        <v>195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45489</v>
      </c>
      <c r="B217" s="6" t="n">
        <v>2151</v>
      </c>
      <c r="C217" s="6" t="n">
        <v>2151</v>
      </c>
      <c r="D217" s="2" t="s">
        <v>196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45573</v>
      </c>
      <c r="B218" s="6" t="n">
        <v>-332</v>
      </c>
      <c r="C218" s="6" t="n">
        <v>-332</v>
      </c>
      <c r="D218" s="2" t="s">
        <v>197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45573</v>
      </c>
      <c r="B219" s="6" t="n">
        <v>-930.6</v>
      </c>
      <c r="C219" s="6" t="n">
        <v>-930.6</v>
      </c>
      <c r="D219" s="2" t="s">
        <v>198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45573</v>
      </c>
      <c r="B220" s="6" t="n">
        <v>332</v>
      </c>
      <c r="C220" s="6" t="n">
        <v>332</v>
      </c>
      <c r="D220" s="2" t="s">
        <v>177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45573</v>
      </c>
      <c r="B221" s="6" t="n">
        <v>930.6</v>
      </c>
      <c r="C221" s="6" t="n">
        <v>930.6</v>
      </c>
      <c r="D221" s="2" t="s">
        <v>176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45574</v>
      </c>
      <c r="B222" s="6" t="n">
        <v>-448.8</v>
      </c>
      <c r="C222" s="6" t="n">
        <v>-448.8</v>
      </c>
      <c r="D222" s="2" t="s">
        <v>170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45574</v>
      </c>
      <c r="B223" s="6" t="n">
        <v>448.8</v>
      </c>
      <c r="C223" s="6" t="n">
        <v>448.8</v>
      </c>
      <c r="D223" s="2" t="s">
        <v>199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45576</v>
      </c>
      <c r="B224" s="6" t="n">
        <v>-124</v>
      </c>
      <c r="C224" s="6" t="n">
        <v>-124</v>
      </c>
      <c r="D224" s="2" t="s">
        <v>200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45576</v>
      </c>
      <c r="B225" s="6" t="n">
        <v>124</v>
      </c>
      <c r="C225" s="6" t="n">
        <v>124</v>
      </c>
      <c r="D225" s="2" t="s">
        <v>201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45584</v>
      </c>
      <c r="B226" s="6" t="n">
        <v>-64.7</v>
      </c>
      <c r="C226" s="6" t="n">
        <v>-64.7</v>
      </c>
      <c r="D226" s="2" t="s">
        <v>202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45584</v>
      </c>
      <c r="B227" s="6" t="n">
        <v>64.7</v>
      </c>
      <c r="C227" s="6" t="n">
        <v>64.7</v>
      </c>
      <c r="D227" s="2" t="s">
        <v>203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45621</v>
      </c>
      <c r="B228" s="6" t="n">
        <v>-80.5</v>
      </c>
      <c r="C228" s="6" t="n">
        <v>-80.5</v>
      </c>
      <c r="D228" s="2" t="s">
        <v>204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45622</v>
      </c>
      <c r="B229" s="6" t="n">
        <v>-198.94</v>
      </c>
      <c r="C229" s="6" t="n">
        <v>-198.94</v>
      </c>
      <c r="D229" s="2" t="s">
        <v>163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45622</v>
      </c>
      <c r="B230" s="6" t="n">
        <v>198.94</v>
      </c>
      <c r="C230" s="6" t="n">
        <v>198.94</v>
      </c>
      <c r="D230" s="2" t="s">
        <v>173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45623.5</v>
      </c>
      <c r="B231" s="6" t="n">
        <v>10000</v>
      </c>
      <c r="C231" s="6" t="n">
        <v>10000</v>
      </c>
      <c r="D231" s="2" t="s">
        <v>104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45636</v>
      </c>
      <c r="B232" s="6" t="n">
        <v>80.5</v>
      </c>
      <c r="C232" s="6" t="n">
        <v>80.5</v>
      </c>
      <c r="D232" s="2" t="s">
        <v>205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45643</v>
      </c>
      <c r="B233" s="6" t="n">
        <v>-894</v>
      </c>
      <c r="C233" s="6" t="n">
        <v>-894</v>
      </c>
      <c r="D233" s="2" t="s">
        <v>206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45643</v>
      </c>
      <c r="B234" s="6" t="n">
        <v>-43.06</v>
      </c>
      <c r="C234" s="6" t="n">
        <v>-43.06</v>
      </c>
      <c r="D234" s="2" t="s">
        <v>207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45643</v>
      </c>
      <c r="B235" s="6" t="n">
        <v>43.06</v>
      </c>
      <c r="C235" s="6" t="n">
        <v>43.06</v>
      </c>
      <c r="D235" s="2" t="s">
        <v>208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45643</v>
      </c>
      <c r="B236" s="6" t="n">
        <v>894</v>
      </c>
      <c r="C236" s="6" t="n">
        <v>894</v>
      </c>
      <c r="D236" s="2" t="s">
        <v>182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45665</v>
      </c>
      <c r="B237" s="6" t="n">
        <v>-423.92</v>
      </c>
      <c r="C237" s="6" t="n">
        <v>-423.92</v>
      </c>
      <c r="D237" s="2" t="s">
        <v>209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45665</v>
      </c>
      <c r="B238" s="6" t="n">
        <v>-150.9</v>
      </c>
      <c r="C238" s="6" t="n">
        <v>-150.9</v>
      </c>
      <c r="D238" s="2" t="s">
        <v>210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45665</v>
      </c>
      <c r="B239" s="6" t="n">
        <v>423.92</v>
      </c>
      <c r="C239" s="6" t="n">
        <v>423.92</v>
      </c>
      <c r="D239" s="2" t="s">
        <v>176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45665</v>
      </c>
      <c r="B240" s="6" t="n">
        <v>150.9</v>
      </c>
      <c r="C240" s="6" t="n">
        <v>150.9</v>
      </c>
      <c r="D240" s="2" t="s">
        <v>177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45667</v>
      </c>
      <c r="B241" s="6" t="n">
        <v>-190.82</v>
      </c>
      <c r="C241" s="6" t="n">
        <v>-190.82</v>
      </c>
      <c r="D241" s="2" t="s">
        <v>211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45678</v>
      </c>
      <c r="B242" s="6" t="n">
        <v>10000</v>
      </c>
      <c r="C242" s="6" t="n">
        <v>10000</v>
      </c>
      <c r="D242" s="2" t="s">
        <v>104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45684</v>
      </c>
      <c r="B243" s="6" t="n">
        <v>190.82</v>
      </c>
      <c r="C243" s="6" t="n">
        <v>190.82</v>
      </c>
      <c r="D243" s="2" t="s">
        <v>212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45747</v>
      </c>
      <c r="B244" s="6" t="n">
        <v>15000</v>
      </c>
      <c r="C244" s="6" t="n">
        <v>15000</v>
      </c>
      <c r="D244" s="2" t="s">
        <v>213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45756</v>
      </c>
      <c r="B245" s="6" t="n">
        <v>-448.8</v>
      </c>
      <c r="C245" s="6" t="n">
        <v>-448.8</v>
      </c>
      <c r="D245" s="2" t="s">
        <v>170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45756</v>
      </c>
      <c r="B246" s="6" t="n">
        <v>448.8</v>
      </c>
      <c r="C246" s="6" t="n">
        <v>448.8</v>
      </c>
      <c r="D246" s="2" t="s">
        <v>214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45774</v>
      </c>
      <c r="B247" s="6" t="n">
        <v>15000</v>
      </c>
      <c r="C247" s="6" t="n">
        <v>15000</v>
      </c>
      <c r="D247" s="2" t="s">
        <v>213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45775</v>
      </c>
      <c r="B248" s="6" t="n">
        <v>-70</v>
      </c>
      <c r="C248" s="6" t="n">
        <v>-70</v>
      </c>
      <c r="D248" s="2" t="s">
        <v>215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45775</v>
      </c>
      <c r="B249" s="6" t="n">
        <v>-284.55</v>
      </c>
      <c r="C249" s="6" t="n">
        <v>-284.55</v>
      </c>
      <c r="D249" s="2" t="s">
        <v>216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45775</v>
      </c>
      <c r="B250" s="6" t="n">
        <v>70</v>
      </c>
      <c r="C250" s="6" t="n">
        <v>70</v>
      </c>
      <c r="D250" s="2" t="s">
        <v>217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45793</v>
      </c>
      <c r="B251" s="6" t="n">
        <v>-28</v>
      </c>
      <c r="C251" s="6" t="n">
        <v>-28</v>
      </c>
      <c r="D251" s="2" t="s">
        <v>218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45796</v>
      </c>
      <c r="B252" s="6" t="n">
        <v>284.55</v>
      </c>
      <c r="C252" s="6" t="n">
        <v>284.55</v>
      </c>
      <c r="D252" s="2" t="s">
        <v>219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45803</v>
      </c>
      <c r="B253" s="6" t="n">
        <v>28</v>
      </c>
      <c r="C253" s="6" t="n">
        <v>28</v>
      </c>
      <c r="D253" s="2" t="s">
        <v>220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45803</v>
      </c>
      <c r="B254" s="6" t="n">
        <v>7000</v>
      </c>
      <c r="C254" s="6" t="n">
        <v>7000</v>
      </c>
      <c r="D254" s="2" t="s">
        <v>221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45803</v>
      </c>
      <c r="B255" s="6" t="n">
        <v>-7000</v>
      </c>
      <c r="C255" s="6" t="n">
        <v>-7000</v>
      </c>
      <c r="D255" s="2" t="s">
        <v>222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45804</v>
      </c>
      <c r="B256" s="6" t="n">
        <v>-198.94</v>
      </c>
      <c r="C256" s="6" t="n">
        <v>-198.94</v>
      </c>
      <c r="D256" s="2" t="s">
        <v>163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45804</v>
      </c>
      <c r="B257" s="6" t="n">
        <v>198.94</v>
      </c>
      <c r="C257" s="6" t="n">
        <v>198.94</v>
      </c>
      <c r="D257" s="2" t="s">
        <v>173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2" t="n">
        <v>45810.999988426</v>
      </c>
      <c r="B258" s="5" t="n">
        <v>-212303.49</v>
      </c>
      <c r="C258" s="5" t="n">
        <v>-212303.49</v>
      </c>
      <c r="D258" s="15" t="s">
        <v>223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/>
      <c r="B259" s="9" t="s">
        <f>=XIRR(B2:B258,A2:A258)</f>
      </c>
      <c r="C259" s="9" t="s">
        <f>=XIRR(C2:C258,A2:A258)</f>
      </c>
      <c r="D259" s="2" t="s">
        <v>224</v>
      </c>
      <c r="E259" s="2"/>
      <c r="F259" s="2"/>
      <c r="G259" s="7"/>
      <c r="H259" s="2" t="s">
        <v>225</v>
      </c>
      <c r="I259" s="6" t="s">
        <f>=SUM(I2:I258)/365</f>
      </c>
    </row>
    <row collapsed="false" customFormat="false" customHeight="false" hidden="false" ht="12.1" outlineLevel="0" r="260">
      <c r="A260" s="14"/>
      <c r="B260" s="5" t="s">
        <f>=-SUM(B2:B258)</f>
      </c>
      <c r="C260" s="5" t="s">
        <f>=-SUM(C2:C258)</f>
      </c>
      <c r="D260" s="2" t="s">
        <v>226</v>
      </c>
      <c r="E260" s="2"/>
      <c r="F260" s="2"/>
      <c r="G260" s="7"/>
      <c r="H260" s="15" t="s">
        <v>227</v>
      </c>
      <c r="I260" s="9" t="s">
        <f>=B260/I259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85</v>
      </c>
      <c r="BZ1" s="0"/>
      <c r="CA1" s="0"/>
      <c r="CB1" s="4" t="s">
        <v>88</v>
      </c>
      <c r="CC1" s="0"/>
    </row>
    <row collapsed="false" customFormat="false" customHeight="false" hidden="false" ht="12.1" outlineLevel="0" r="2">
      <c r="A2" s="11" t="n">
        <v>43985</v>
      </c>
      <c r="B2" s="6" t="n">
        <v>1961.36</v>
      </c>
      <c r="C2" s="0" t="s">
        <v>228</v>
      </c>
      <c r="D2" s="11" t="n">
        <v>45407</v>
      </c>
      <c r="E2" s="6" t="n">
        <v>7833.88</v>
      </c>
      <c r="F2" s="0" t="s">
        <v>228</v>
      </c>
      <c r="G2" s="11" t="n">
        <v>43972</v>
      </c>
      <c r="H2" s="6" t="n">
        <v>3320.3</v>
      </c>
      <c r="I2" s="0" t="s">
        <v>228</v>
      </c>
      <c r="J2" s="11" t="n">
        <v>43972</v>
      </c>
      <c r="K2" s="6" t="n">
        <v>3340.31</v>
      </c>
      <c r="L2" s="0" t="s">
        <v>228</v>
      </c>
      <c r="M2" s="11" t="n">
        <v>45537</v>
      </c>
      <c r="N2" s="6" t="n">
        <v>4619.27</v>
      </c>
      <c r="O2" s="0" t="s">
        <v>228</v>
      </c>
      <c r="P2" s="11" t="n">
        <v>45623</v>
      </c>
      <c r="Q2" s="6" t="n">
        <v>3377.02</v>
      </c>
      <c r="R2" s="0" t="s">
        <v>228</v>
      </c>
      <c r="S2" s="11" t="n">
        <v>45407</v>
      </c>
      <c r="T2" s="6" t="n">
        <v>1242.12</v>
      </c>
      <c r="U2" s="0" t="s">
        <v>228</v>
      </c>
      <c r="V2" s="11" t="n">
        <v>45405</v>
      </c>
      <c r="W2" s="6" t="n">
        <v>585.52</v>
      </c>
      <c r="X2" s="0" t="s">
        <v>228</v>
      </c>
      <c r="Y2" s="11" t="n">
        <v>45509</v>
      </c>
      <c r="Z2" s="6" t="n">
        <v>4974.87</v>
      </c>
      <c r="AA2" s="0" t="s">
        <v>228</v>
      </c>
      <c r="AB2" s="11" t="n">
        <v>44407</v>
      </c>
      <c r="AC2" s="6" t="n">
        <v>2291.58</v>
      </c>
      <c r="AD2" s="0" t="s">
        <v>228</v>
      </c>
      <c r="AE2" s="11" t="n">
        <v>43972</v>
      </c>
      <c r="AF2" s="6" t="n">
        <v>1955.35</v>
      </c>
      <c r="AG2" s="0" t="s">
        <v>228</v>
      </c>
      <c r="AH2" s="11" t="n">
        <v>44008</v>
      </c>
      <c r="AI2" s="6" t="n">
        <v>1129.78</v>
      </c>
      <c r="AJ2" s="0" t="s">
        <v>228</v>
      </c>
      <c r="AK2" s="11" t="n">
        <v>44909</v>
      </c>
      <c r="AL2" s="6" t="n">
        <v>2141.92</v>
      </c>
      <c r="AM2" s="0" t="s">
        <v>228</v>
      </c>
      <c r="AN2" s="11" t="n">
        <v>45530</v>
      </c>
      <c r="AO2" s="6" t="n">
        <v>2577.82</v>
      </c>
      <c r="AP2" s="0" t="s">
        <v>228</v>
      </c>
      <c r="AQ2" s="11" t="n">
        <v>45776</v>
      </c>
      <c r="AR2" s="6" t="n">
        <v>3202.88</v>
      </c>
      <c r="AS2" s="0" t="s">
        <v>228</v>
      </c>
      <c r="AT2" s="11" t="n">
        <v>45776</v>
      </c>
      <c r="AU2" s="6" t="n">
        <v>2155.64</v>
      </c>
      <c r="AV2" s="0" t="s">
        <v>228</v>
      </c>
      <c r="AW2" s="11" t="n">
        <v>45806</v>
      </c>
      <c r="AX2" s="6" t="n">
        <v>2476.42</v>
      </c>
      <c r="AY2" s="0" t="s">
        <v>228</v>
      </c>
      <c r="AZ2" s="11" t="n">
        <v>45456</v>
      </c>
      <c r="BA2" s="6" t="n">
        <v>1478.13</v>
      </c>
      <c r="BB2" s="0" t="s">
        <v>228</v>
      </c>
      <c r="BC2" s="11" t="n">
        <v>45588</v>
      </c>
      <c r="BD2" s="6" t="n">
        <v>1185.06</v>
      </c>
      <c r="BE2" s="0" t="s">
        <v>228</v>
      </c>
      <c r="BF2" s="11" t="n">
        <v>45776</v>
      </c>
      <c r="BG2" s="6" t="n">
        <v>1594.42</v>
      </c>
      <c r="BH2" s="0" t="s">
        <v>228</v>
      </c>
      <c r="BI2" s="11" t="n">
        <v>45581</v>
      </c>
      <c r="BJ2" s="6" t="n">
        <v>347.26</v>
      </c>
      <c r="BK2" s="0" t="s">
        <v>228</v>
      </c>
      <c r="BL2" s="11" t="n">
        <v>45776</v>
      </c>
      <c r="BM2" s="6" t="n">
        <v>1432.49</v>
      </c>
      <c r="BN2" s="0" t="s">
        <v>228</v>
      </c>
      <c r="BO2" s="11" t="n">
        <v>45776</v>
      </c>
      <c r="BP2" s="6" t="n">
        <v>1033.53</v>
      </c>
      <c r="BQ2" s="0" t="s">
        <v>228</v>
      </c>
      <c r="BR2" s="11" t="n">
        <v>45757</v>
      </c>
      <c r="BS2" s="6" t="n">
        <v>760.89</v>
      </c>
      <c r="BT2" s="0" t="s">
        <v>228</v>
      </c>
      <c r="BU2" s="11" t="n">
        <v>44963</v>
      </c>
      <c r="BV2" s="6" t="n">
        <v>1634.27</v>
      </c>
      <c r="BW2" s="0" t="s">
        <v>228</v>
      </c>
      <c r="BX2" s="11" t="n">
        <v>44909</v>
      </c>
      <c r="BY2" s="6" t="n">
        <v>5254.73</v>
      </c>
      <c r="BZ2" s="0" t="s">
        <v>228</v>
      </c>
      <c r="CA2" s="11" t="n">
        <v>44018</v>
      </c>
      <c r="CB2" s="6" t="s">
        <f>=5195.98</f>
      </c>
      <c r="CC2" s="0" t="s">
        <v>228</v>
      </c>
    </row>
    <row collapsed="false" customFormat="false" customHeight="false" hidden="false" ht="12.1" outlineLevel="0" r="3">
      <c r="A3" s="11" t="n">
        <v>44109</v>
      </c>
      <c r="B3" s="6" t="n">
        <v>-163</v>
      </c>
      <c r="C3" s="0" t="s">
        <v>110</v>
      </c>
      <c r="D3" s="11" t="n">
        <v>45419</v>
      </c>
      <c r="E3" s="6" t="n">
        <v>-433</v>
      </c>
      <c r="F3" s="0" t="s">
        <v>181</v>
      </c>
      <c r="G3" s="11" t="n">
        <v>44103</v>
      </c>
      <c r="H3" s="6" t="n">
        <v>934.65</v>
      </c>
      <c r="I3" s="0" t="s">
        <v>228</v>
      </c>
      <c r="J3" s="11" t="n">
        <v>44021</v>
      </c>
      <c r="K3" s="6" t="n">
        <v>-178.7</v>
      </c>
      <c r="L3" s="0" t="s">
        <v>106</v>
      </c>
      <c r="M3" s="11" t="n">
        <v>45776</v>
      </c>
      <c r="N3" s="6" t="n">
        <v>3765.89</v>
      </c>
      <c r="O3" s="0" t="s">
        <v>228</v>
      </c>
      <c r="P3" s="11" t="n">
        <v>45775</v>
      </c>
      <c r="Q3" s="6" t="n">
        <v>-70</v>
      </c>
      <c r="R3" s="0" t="s">
        <v>215</v>
      </c>
      <c r="S3" s="11" t="n">
        <v>45509</v>
      </c>
      <c r="T3" s="6" t="n">
        <v>1001.8</v>
      </c>
      <c r="U3" s="0" t="s">
        <v>228</v>
      </c>
      <c r="V3" s="11" t="n">
        <v>45407</v>
      </c>
      <c r="W3" s="6" t="n">
        <v>1157.64</v>
      </c>
      <c r="X3" s="0" t="s">
        <v>228</v>
      </c>
      <c r="Y3" s="11" t="n">
        <v>45679</v>
      </c>
      <c r="Z3" s="6" t="n">
        <v>1256.13</v>
      </c>
      <c r="AA3" s="0" t="s">
        <v>228</v>
      </c>
      <c r="AB3" s="11" t="n">
        <v>44481</v>
      </c>
      <c r="AC3" s="6" t="n">
        <v>-71.6</v>
      </c>
      <c r="AD3" s="0" t="s">
        <v>132</v>
      </c>
      <c r="AE3" s="11" t="n">
        <v>43972</v>
      </c>
      <c r="AF3" s="6" t="n">
        <v>1359.64</v>
      </c>
      <c r="AG3" s="0" t="s">
        <v>228</v>
      </c>
      <c r="AH3" s="11" t="n">
        <v>44330</v>
      </c>
      <c r="AI3" s="6" t="n">
        <v>-82.5</v>
      </c>
      <c r="AJ3" s="0" t="s">
        <v>122</v>
      </c>
      <c r="AK3" s="11" t="n">
        <v>44963</v>
      </c>
      <c r="AL3" s="6" t="n">
        <v>1217.33</v>
      </c>
      <c r="AM3" s="0" t="s">
        <v>228</v>
      </c>
      <c r="AN3" s="11" t="n">
        <v>45621</v>
      </c>
      <c r="AO3" s="6" t="n">
        <v>-80.5</v>
      </c>
      <c r="AP3" s="0" t="s">
        <v>204</v>
      </c>
      <c r="AQ3" s="11" t="n">
        <v>46141</v>
      </c>
      <c r="AR3" s="8" t="s">
        <f>=-Портфель!J16</f>
      </c>
      <c r="AS3" s="0" t="s">
        <v>229</v>
      </c>
      <c r="AT3" s="11" t="n">
        <v>45806</v>
      </c>
      <c r="AU3" s="6" t="n">
        <v>353.11</v>
      </c>
      <c r="AV3" s="0" t="s">
        <v>228</v>
      </c>
      <c r="AW3" s="11" t="n">
        <v>46171</v>
      </c>
      <c r="AX3" s="8" t="s">
        <f>=-Портфель!J18</f>
      </c>
      <c r="AY3" s="0" t="s">
        <v>229</v>
      </c>
      <c r="AZ3" s="11" t="n">
        <v>45581</v>
      </c>
      <c r="BA3" s="6" t="n">
        <v>554.5</v>
      </c>
      <c r="BB3" s="0" t="s">
        <v>228</v>
      </c>
      <c r="BC3" s="11" t="n">
        <v>45643</v>
      </c>
      <c r="BD3" s="6" t="n">
        <v>-43.06</v>
      </c>
      <c r="BE3" s="0" t="s">
        <v>207</v>
      </c>
      <c r="BF3" s="11" t="n">
        <v>46141</v>
      </c>
      <c r="BG3" s="8" t="s">
        <f>=-Портфель!J21</f>
      </c>
      <c r="BH3" s="0" t="s">
        <v>229</v>
      </c>
      <c r="BI3" s="11" t="n">
        <v>45679</v>
      </c>
      <c r="BJ3" s="6" t="n">
        <v>378.2</v>
      </c>
      <c r="BK3" s="0" t="s">
        <v>228</v>
      </c>
      <c r="BL3" s="11" t="n">
        <v>46141</v>
      </c>
      <c r="BM3" s="8" t="s">
        <f>=-Портфель!J23</f>
      </c>
      <c r="BN3" s="0" t="s">
        <v>229</v>
      </c>
      <c r="BO3" s="11" t="n">
        <v>46141</v>
      </c>
      <c r="BP3" s="8" t="s">
        <f>=-Портфель!J24</f>
      </c>
      <c r="BQ3" s="0" t="s">
        <v>229</v>
      </c>
      <c r="BR3" s="11" t="n">
        <v>46122</v>
      </c>
      <c r="BS3" s="8" t="s">
        <f>=-Портфель!J25</f>
      </c>
      <c r="BT3" s="0" t="s">
        <v>229</v>
      </c>
      <c r="BU3" s="11" t="n">
        <v>44963</v>
      </c>
      <c r="BV3" s="6" t="n">
        <v>817.53</v>
      </c>
      <c r="BW3" s="0" t="s">
        <v>228</v>
      </c>
      <c r="BX3" s="11" t="n">
        <v>45810</v>
      </c>
      <c r="BY3" s="8" t="s">
        <f>=-Портфель!J27</f>
      </c>
      <c r="BZ3" s="0" t="s">
        <v>229</v>
      </c>
      <c r="CA3" s="11" t="n">
        <v>44118</v>
      </c>
      <c r="CB3" s="6" t="s">
        <f>=-149.6</f>
      </c>
      <c r="CC3" s="0" t="s">
        <v>114</v>
      </c>
    </row>
    <row collapsed="false" customFormat="false" customHeight="false" hidden="false" ht="12.1" outlineLevel="0" r="4">
      <c r="A4" s="11" t="n">
        <v>44328</v>
      </c>
      <c r="B4" s="6" t="n">
        <v>-163</v>
      </c>
      <c r="C4" s="0" t="s">
        <v>110</v>
      </c>
      <c r="D4" s="11" t="n">
        <v>45623</v>
      </c>
      <c r="E4" s="6" t="n">
        <v>6915.15</v>
      </c>
      <c r="F4" s="0" t="s">
        <v>228</v>
      </c>
      <c r="G4" s="11" t="n">
        <v>44113</v>
      </c>
      <c r="H4" s="6" t="n">
        <v>912.24</v>
      </c>
      <c r="I4" s="0" t="s">
        <v>228</v>
      </c>
      <c r="J4" s="11" t="n">
        <v>44022</v>
      </c>
      <c r="K4" s="6" t="n">
        <v>3156.18</v>
      </c>
      <c r="L4" s="0" t="s">
        <v>228</v>
      </c>
      <c r="M4" s="11" t="n">
        <v>45902</v>
      </c>
      <c r="N4" s="8" t="s">
        <f>=-Портфель!J6</f>
      </c>
      <c r="O4" s="0" t="s">
        <v>229</v>
      </c>
      <c r="P4" s="11" t="n">
        <v>45806</v>
      </c>
      <c r="Q4" s="6" t="n">
        <v>4126.71</v>
      </c>
      <c r="R4" s="0" t="s">
        <v>228</v>
      </c>
      <c r="S4" s="11" t="n">
        <v>45530</v>
      </c>
      <c r="T4" s="6" t="n">
        <v>2021.42</v>
      </c>
      <c r="U4" s="0" t="s">
        <v>228</v>
      </c>
      <c r="V4" s="11" t="n">
        <v>45482</v>
      </c>
      <c r="W4" s="6" t="n">
        <v>-76.03</v>
      </c>
      <c r="X4" s="0" t="s">
        <v>187</v>
      </c>
      <c r="Y4" s="11" t="n">
        <v>45806</v>
      </c>
      <c r="Z4" s="6" t="n">
        <v>1073.78</v>
      </c>
      <c r="AA4" s="0" t="s">
        <v>228</v>
      </c>
      <c r="AB4" s="11" t="n">
        <v>44571</v>
      </c>
      <c r="AC4" s="6" t="n">
        <v>-43.4</v>
      </c>
      <c r="AD4" s="0" t="s">
        <v>143</v>
      </c>
      <c r="AE4" s="11" t="n">
        <v>44000</v>
      </c>
      <c r="AF4" s="6" t="n">
        <v>613.32</v>
      </c>
      <c r="AG4" s="0" t="s">
        <v>228</v>
      </c>
      <c r="AH4" s="11" t="n">
        <v>44909</v>
      </c>
      <c r="AI4" s="6" t="n">
        <v>876.69</v>
      </c>
      <c r="AJ4" s="0" t="s">
        <v>228</v>
      </c>
      <c r="AK4" s="11" t="n">
        <v>45439</v>
      </c>
      <c r="AL4" s="6" t="n">
        <v>-663.9</v>
      </c>
      <c r="AM4" s="0" t="s">
        <v>183</v>
      </c>
      <c r="AN4" s="11" t="n">
        <v>45793</v>
      </c>
      <c r="AO4" s="6" t="n">
        <v>-28</v>
      </c>
      <c r="AP4" s="0" t="s">
        <v>218</v>
      </c>
      <c r="AQ4" s="0"/>
      <c r="AR4" s="10" t="s">
        <f>=XIRR(AR2:AR3,AQ2:AQ3)</f>
      </c>
      <c r="AS4" s="0"/>
      <c r="AT4" s="11" t="n">
        <v>46141</v>
      </c>
      <c r="AU4" s="8" t="s">
        <f>=-Портфель!J17</f>
      </c>
      <c r="AV4" s="0" t="s">
        <v>229</v>
      </c>
      <c r="AW4" s="0"/>
      <c r="AX4" s="10" t="s">
        <f>=XIRR(AX2:AX3,AW2:AW3)</f>
      </c>
      <c r="AY4" s="0"/>
      <c r="AZ4" s="11" t="n">
        <v>45584</v>
      </c>
      <c r="BA4" s="6" t="n">
        <v>-64.7</v>
      </c>
      <c r="BB4" s="0" t="s">
        <v>202</v>
      </c>
      <c r="BC4" s="11" t="n">
        <v>45776</v>
      </c>
      <c r="BD4" s="6" t="n">
        <v>1056.94</v>
      </c>
      <c r="BE4" s="0" t="s">
        <v>228</v>
      </c>
      <c r="BF4" s="0"/>
      <c r="BG4" s="10" t="s">
        <f>=XIRR(BG2:BG3,BF2:BF3)</f>
      </c>
      <c r="BH4" s="0"/>
      <c r="BI4" s="11" t="n">
        <v>45684</v>
      </c>
      <c r="BJ4" s="6" t="n">
        <v>720.54</v>
      </c>
      <c r="BK4" s="0" t="s">
        <v>228</v>
      </c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0"/>
      <c r="BS4" s="10" t="s">
        <f>=XIRR(BS2:BS3,BR2:BR3)</f>
      </c>
      <c r="BT4" s="0"/>
      <c r="BU4" s="11" t="n">
        <v>44963</v>
      </c>
      <c r="BV4" s="6" t="n">
        <v>5733.96</v>
      </c>
      <c r="BW4" s="0" t="s">
        <v>228</v>
      </c>
      <c r="BX4" s="0"/>
      <c r="BY4" s="10" t="s">
        <f>=XIRR(BY2:BY3,BX2:BX3)</f>
      </c>
      <c r="BZ4" s="0"/>
      <c r="CA4" s="11" t="n">
        <v>44300</v>
      </c>
      <c r="CB4" s="6" t="s">
        <f>=-149.6</f>
      </c>
      <c r="CC4" s="0" t="s">
        <v>114</v>
      </c>
    </row>
    <row collapsed="false" customFormat="false" customHeight="false" hidden="false" ht="12.1" outlineLevel="0" r="5">
      <c r="A5" s="11" t="n">
        <v>44595</v>
      </c>
      <c r="B5" s="6" t="n">
        <v>4799.33</v>
      </c>
      <c r="C5" s="0" t="s">
        <v>228</v>
      </c>
      <c r="D5" s="11" t="n">
        <v>45643</v>
      </c>
      <c r="E5" s="6" t="n">
        <v>-894</v>
      </c>
      <c r="F5" s="0" t="s">
        <v>206</v>
      </c>
      <c r="G5" s="11" t="n">
        <v>44116</v>
      </c>
      <c r="H5" s="6" t="n">
        <v>-69.52</v>
      </c>
      <c r="I5" s="0" t="s">
        <v>113</v>
      </c>
      <c r="J5" s="11" t="n">
        <v>44112</v>
      </c>
      <c r="K5" s="6" t="n">
        <v>-156.6</v>
      </c>
      <c r="L5" s="0" t="s">
        <v>111</v>
      </c>
      <c r="M5" s="0"/>
      <c r="N5" s="10" t="s">
        <f>=XIRR(N2:N4,M2:M4)</f>
      </c>
      <c r="O5" s="0"/>
      <c r="P5" s="11" t="n">
        <v>45988</v>
      </c>
      <c r="Q5" s="8" t="s">
        <f>=-Портфель!J7</f>
      </c>
      <c r="R5" s="0" t="s">
        <v>229</v>
      </c>
      <c r="S5" s="11" t="n">
        <v>45576</v>
      </c>
      <c r="T5" s="6" t="n">
        <v>-124</v>
      </c>
      <c r="U5" s="0" t="s">
        <v>200</v>
      </c>
      <c r="V5" s="11" t="n">
        <v>45497</v>
      </c>
      <c r="W5" s="6" t="n">
        <v>534.18</v>
      </c>
      <c r="X5" s="0" t="s">
        <v>228</v>
      </c>
      <c r="Y5" s="11" t="n">
        <v>45874</v>
      </c>
      <c r="Z5" s="8" t="s">
        <f>=-Портфель!J10</f>
      </c>
      <c r="AA5" s="0" t="s">
        <v>229</v>
      </c>
      <c r="AB5" s="11" t="n">
        <v>44614</v>
      </c>
      <c r="AC5" s="6" t="n">
        <v>1796.25</v>
      </c>
      <c r="AD5" s="0" t="s">
        <v>228</v>
      </c>
      <c r="AE5" s="11" t="n">
        <v>44105</v>
      </c>
      <c r="AF5" s="6" t="n">
        <v>-326</v>
      </c>
      <c r="AG5" s="0" t="s">
        <v>107</v>
      </c>
      <c r="AH5" s="11" t="n">
        <v>45093</v>
      </c>
      <c r="AI5" s="6" t="n">
        <v>-83.8</v>
      </c>
      <c r="AJ5" s="0" t="s">
        <v>164</v>
      </c>
      <c r="AK5" s="11" t="n">
        <v>45810</v>
      </c>
      <c r="AL5" s="8" t="s">
        <f>=-Портфель!J14</f>
      </c>
      <c r="AM5" s="0" t="s">
        <v>229</v>
      </c>
      <c r="AN5" s="11" t="n">
        <v>45895</v>
      </c>
      <c r="AO5" s="8" t="s">
        <f>=-Портфель!J15</f>
      </c>
      <c r="AP5" s="0" t="s">
        <v>229</v>
      </c>
      <c r="AQ5" s="0"/>
      <c r="AR5" s="8" t="s">
        <f>=-SUM(AR2:AR3)</f>
      </c>
      <c r="AS5" s="0" t="s">
        <v>230</v>
      </c>
      <c r="AT5" s="0"/>
      <c r="AU5" s="10" t="s">
        <f>=XIRR(AU2:AU4,AT2:AT4)</f>
      </c>
      <c r="AV5" s="0"/>
      <c r="AW5" s="0"/>
      <c r="AX5" s="8" t="s">
        <f>=-SUM(AX2:AX3)</f>
      </c>
      <c r="AY5" s="0" t="s">
        <v>230</v>
      </c>
      <c r="AZ5" s="11" t="n">
        <v>45679</v>
      </c>
      <c r="BA5" s="6" t="n">
        <v>1137.03</v>
      </c>
      <c r="BB5" s="0" t="s">
        <v>228</v>
      </c>
      <c r="BC5" s="11" t="n">
        <v>45953</v>
      </c>
      <c r="BD5" s="8" t="s">
        <f>=-Портфель!J20</f>
      </c>
      <c r="BE5" s="0" t="s">
        <v>229</v>
      </c>
      <c r="BF5" s="0"/>
      <c r="BG5" s="8" t="s">
        <f>=-SUM(BG2:BG3)</f>
      </c>
      <c r="BH5" s="0" t="s">
        <v>230</v>
      </c>
      <c r="BI5" s="11" t="n">
        <v>45776</v>
      </c>
      <c r="BJ5" s="6" t="n">
        <v>345.65</v>
      </c>
      <c r="BK5" s="0" t="s">
        <v>228</v>
      </c>
      <c r="BL5" s="0"/>
      <c r="BM5" s="8" t="s">
        <f>=-SUM(BM2:BM3)</f>
      </c>
      <c r="BN5" s="0" t="s">
        <v>230</v>
      </c>
      <c r="BO5" s="0"/>
      <c r="BP5" s="8" t="s">
        <f>=-SUM(BP2:BP3)</f>
      </c>
      <c r="BQ5" s="0" t="s">
        <v>230</v>
      </c>
      <c r="BR5" s="0"/>
      <c r="BS5" s="8" t="s">
        <f>=-SUM(BS2:BS3)</f>
      </c>
      <c r="BT5" s="0" t="s">
        <v>230</v>
      </c>
      <c r="BU5" s="11" t="n">
        <v>45125</v>
      </c>
      <c r="BV5" s="6" t="n">
        <v>2181.71</v>
      </c>
      <c r="BW5" s="0" t="s">
        <v>228</v>
      </c>
      <c r="BX5" s="0"/>
      <c r="BY5" s="8" t="s">
        <f>=-SUM(BY2:BY3)</f>
      </c>
      <c r="BZ5" s="0" t="s">
        <v>230</v>
      </c>
      <c r="CA5" s="11" t="n">
        <v>44482</v>
      </c>
      <c r="CB5" s="6" t="s">
        <f>=-149.6</f>
      </c>
      <c r="CC5" s="0" t="s">
        <v>114</v>
      </c>
    </row>
    <row collapsed="false" customFormat="false" customHeight="false" hidden="false" ht="12.1" outlineLevel="0" r="6">
      <c r="A6" s="11" t="n">
        <v>44614</v>
      </c>
      <c r="B6" s="6" t="n">
        <v>5730.37</v>
      </c>
      <c r="C6" s="0" t="s">
        <v>228</v>
      </c>
      <c r="D6" s="11" t="n">
        <v>45750</v>
      </c>
      <c r="E6" s="6" t="n">
        <v>13522.16</v>
      </c>
      <c r="F6" s="0" t="s">
        <v>228</v>
      </c>
      <c r="G6" s="11" t="n">
        <v>44123</v>
      </c>
      <c r="H6" s="6" t="n">
        <v>1293.89</v>
      </c>
      <c r="I6" s="0" t="s">
        <v>228</v>
      </c>
      <c r="J6" s="11" t="n">
        <v>44252</v>
      </c>
      <c r="K6" s="6" t="n">
        <v>3166.2</v>
      </c>
      <c r="L6" s="0" t="s">
        <v>228</v>
      </c>
      <c r="M6" s="0"/>
      <c r="N6" s="8" t="s">
        <f>=-SUM(N2:N4)</f>
      </c>
      <c r="O6" s="0" t="s">
        <v>230</v>
      </c>
      <c r="P6" s="0"/>
      <c r="Q6" s="10" t="s">
        <f>=XIRR(Q2:Q5,P2:P5)</f>
      </c>
      <c r="R6" s="0"/>
      <c r="S6" s="11" t="n">
        <v>45581</v>
      </c>
      <c r="T6" s="6" t="n">
        <v>976.48</v>
      </c>
      <c r="U6" s="0" t="s">
        <v>228</v>
      </c>
      <c r="V6" s="11" t="n">
        <v>45497</v>
      </c>
      <c r="W6" s="6" t="n">
        <v>534.13</v>
      </c>
      <c r="X6" s="0" t="s">
        <v>228</v>
      </c>
      <c r="Y6" s="0"/>
      <c r="Z6" s="10" t="s">
        <f>=XIRR(Z2:Z5,Y2:Y5)</f>
      </c>
      <c r="AA6" s="0"/>
      <c r="AB6" s="11" t="n">
        <v>44750</v>
      </c>
      <c r="AC6" s="6" t="n">
        <v>-140.4</v>
      </c>
      <c r="AD6" s="0" t="s">
        <v>147</v>
      </c>
      <c r="AE6" s="11" t="n">
        <v>44328</v>
      </c>
      <c r="AF6" s="6" t="n">
        <v>-325</v>
      </c>
      <c r="AG6" s="0" t="s">
        <v>120</v>
      </c>
      <c r="AH6" s="11" t="n">
        <v>45457</v>
      </c>
      <c r="AI6" s="6" t="n">
        <v>-302</v>
      </c>
      <c r="AJ6" s="0" t="s">
        <v>185</v>
      </c>
      <c r="AK6" s="0"/>
      <c r="AL6" s="10" t="s">
        <f>=XIRR(AL2:AL5,AK2:AK5)</f>
      </c>
      <c r="AM6" s="0"/>
      <c r="AN6" s="0"/>
      <c r="AO6" s="10" t="s">
        <f>=XIRR(AO2:AO5,AN2:AN5)</f>
      </c>
      <c r="AP6" s="0"/>
      <c r="AQ6" s="0"/>
      <c r="AR6" s="0"/>
      <c r="AS6" s="0"/>
      <c r="AT6" s="0"/>
      <c r="AU6" s="8" t="s">
        <f>=-SUM(AU2:AU4)</f>
      </c>
      <c r="AV6" s="0" t="s">
        <v>230</v>
      </c>
      <c r="AW6" s="0"/>
      <c r="AX6" s="0"/>
      <c r="AY6" s="0"/>
      <c r="AZ6" s="11" t="n">
        <v>45821</v>
      </c>
      <c r="BA6" s="8" t="s">
        <f>=-Портфель!J19</f>
      </c>
      <c r="BB6" s="0" t="s">
        <v>229</v>
      </c>
      <c r="BC6" s="0"/>
      <c r="BD6" s="10" t="s">
        <f>=XIRR(BD2:BD5,BC2:BC5)</f>
      </c>
      <c r="BE6" s="0"/>
      <c r="BF6" s="0"/>
      <c r="BG6" s="0"/>
      <c r="BH6" s="0"/>
      <c r="BI6" s="11" t="n">
        <v>45946</v>
      </c>
      <c r="BJ6" s="8" t="s">
        <f>=-Портфель!J22</f>
      </c>
      <c r="BK6" s="0" t="s">
        <v>229</v>
      </c>
      <c r="BL6" s="0"/>
      <c r="BM6" s="0"/>
      <c r="BN6" s="0"/>
      <c r="BO6" s="0"/>
      <c r="BP6" s="0"/>
      <c r="BQ6" s="0"/>
      <c r="BR6" s="0"/>
      <c r="BS6" s="0"/>
      <c r="BT6" s="0"/>
      <c r="BU6" s="11" t="n">
        <v>45358</v>
      </c>
      <c r="BV6" s="6" t="n">
        <v>1290.75</v>
      </c>
      <c r="BW6" s="0" t="s">
        <v>228</v>
      </c>
      <c r="BX6" s="0"/>
      <c r="BY6" s="0"/>
      <c r="BZ6" s="0"/>
      <c r="CA6" s="11" t="n">
        <v>44664</v>
      </c>
      <c r="CB6" s="6" t="s">
        <f>=-149.6</f>
      </c>
      <c r="CC6" s="0" t="s">
        <v>114</v>
      </c>
    </row>
    <row collapsed="false" customFormat="false" customHeight="false" hidden="false" ht="12.1" outlineLevel="0" r="7">
      <c r="A7" s="11" t="n">
        <v>44816</v>
      </c>
      <c r="B7" s="6" t="n">
        <v>6628.58</v>
      </c>
      <c r="C7" s="0" t="s">
        <v>228</v>
      </c>
      <c r="D7" s="11" t="n">
        <v>45810</v>
      </c>
      <c r="E7" s="8" t="s">
        <f>=-Портфель!J3</f>
      </c>
      <c r="F7" s="0" t="s">
        <v>229</v>
      </c>
      <c r="G7" s="11" t="n">
        <v>44123</v>
      </c>
      <c r="H7" s="6" t="n">
        <v>860.6</v>
      </c>
      <c r="I7" s="0" t="s">
        <v>228</v>
      </c>
      <c r="J7" s="11" t="n">
        <v>44385</v>
      </c>
      <c r="K7" s="6" t="n">
        <v>-699.3</v>
      </c>
      <c r="L7" s="0" t="s">
        <v>125</v>
      </c>
      <c r="M7" s="0"/>
      <c r="N7" s="0"/>
      <c r="O7" s="0"/>
      <c r="P7" s="0"/>
      <c r="Q7" s="8" t="s">
        <f>=-SUM(Q2:Q5)</f>
      </c>
      <c r="R7" s="0" t="s">
        <v>230</v>
      </c>
      <c r="S7" s="11" t="n">
        <v>45581</v>
      </c>
      <c r="T7" s="6" t="n">
        <v>976.47</v>
      </c>
      <c r="U7" s="0" t="s">
        <v>228</v>
      </c>
      <c r="V7" s="11" t="n">
        <v>45537</v>
      </c>
      <c r="W7" s="6" t="n">
        <v>469.82</v>
      </c>
      <c r="X7" s="0" t="s">
        <v>228</v>
      </c>
      <c r="Y7" s="0"/>
      <c r="Z7" s="8" t="s">
        <f>=-SUM(Z2:Z5)</f>
      </c>
      <c r="AA7" s="0" t="s">
        <v>230</v>
      </c>
      <c r="AB7" s="11" t="n">
        <v>44845</v>
      </c>
      <c r="AC7" s="6" t="n">
        <v>-284.1</v>
      </c>
      <c r="AD7" s="0" t="s">
        <v>149</v>
      </c>
      <c r="AE7" s="11" t="n">
        <v>45057</v>
      </c>
      <c r="AF7" s="6" t="n">
        <v>-435</v>
      </c>
      <c r="AG7" s="0" t="s">
        <v>160</v>
      </c>
      <c r="AH7" s="11" t="n">
        <v>45810</v>
      </c>
      <c r="AI7" s="8" t="s">
        <f>=-Портфель!J13</f>
      </c>
      <c r="AJ7" s="0" t="s">
        <v>229</v>
      </c>
      <c r="AK7" s="0"/>
      <c r="AL7" s="8" t="s">
        <f>=-SUM(AL2:AL5)</f>
      </c>
      <c r="AM7" s="0" t="s">
        <v>230</v>
      </c>
      <c r="AN7" s="0"/>
      <c r="AO7" s="8" t="s">
        <f>=-SUM(AO2:AO5)</f>
      </c>
      <c r="AP7" s="0" t="s">
        <v>230</v>
      </c>
      <c r="AQ7" s="0"/>
      <c r="AR7" s="0"/>
      <c r="AS7" s="0"/>
      <c r="AT7" s="0"/>
      <c r="AU7" s="0"/>
      <c r="AV7" s="0"/>
      <c r="AW7" s="0"/>
      <c r="AX7" s="0"/>
      <c r="AY7" s="0"/>
      <c r="AZ7" s="0"/>
      <c r="BA7" s="10" t="s">
        <f>=XIRR(BA2:BA6,AZ2:AZ6)</f>
      </c>
      <c r="BB7" s="0"/>
      <c r="BC7" s="0"/>
      <c r="BD7" s="8" t="s">
        <f>=-SUM(BD2:BD5)</f>
      </c>
      <c r="BE7" s="0" t="s">
        <v>230</v>
      </c>
      <c r="BF7" s="0"/>
      <c r="BG7" s="0"/>
      <c r="BH7" s="0"/>
      <c r="BI7" s="0"/>
      <c r="BJ7" s="10" t="s">
        <f>=XIRR(BJ2:BJ6,BI2:BI6)</f>
      </c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45358</v>
      </c>
      <c r="BV7" s="6" t="n">
        <v>1292.36</v>
      </c>
      <c r="BW7" s="0" t="s">
        <v>228</v>
      </c>
      <c r="BX7" s="0"/>
      <c r="BY7" s="0"/>
      <c r="BZ7" s="0"/>
      <c r="CA7" s="11" t="n">
        <v>44846</v>
      </c>
      <c r="CB7" s="6" t="s">
        <f>=-149.6</f>
      </c>
      <c r="CC7" s="0" t="s">
        <v>114</v>
      </c>
    </row>
    <row collapsed="false" customFormat="false" customHeight="false" hidden="false" ht="12.1" outlineLevel="0" r="8">
      <c r="A8" s="11" t="n">
        <v>45057</v>
      </c>
      <c r="B8" s="6" t="n">
        <v>-2395</v>
      </c>
      <c r="C8" s="0" t="s">
        <v>161</v>
      </c>
      <c r="D8" s="0"/>
      <c r="E8" s="10" t="s">
        <f>=XIRR(E2:E7,D2:D7)</f>
      </c>
      <c r="F8" s="0"/>
      <c r="G8" s="11" t="n">
        <v>44386</v>
      </c>
      <c r="H8" s="6" t="n">
        <v>-160.5</v>
      </c>
      <c r="I8" s="0" t="s">
        <v>126</v>
      </c>
      <c r="J8" s="11" t="n">
        <v>44481</v>
      </c>
      <c r="K8" s="6" t="n">
        <v>-277.5</v>
      </c>
      <c r="L8" s="0" t="s">
        <v>133</v>
      </c>
      <c r="M8" s="0"/>
      <c r="N8" s="0"/>
      <c r="O8" s="0"/>
      <c r="P8" s="0"/>
      <c r="Q8" s="0"/>
      <c r="R8" s="0"/>
      <c r="S8" s="11" t="n">
        <v>45750</v>
      </c>
      <c r="T8" s="6" t="n">
        <v>1196.27</v>
      </c>
      <c r="U8" s="0" t="s">
        <v>228</v>
      </c>
      <c r="V8" s="11" t="n">
        <v>45667</v>
      </c>
      <c r="W8" s="6" t="n">
        <v>-190.82</v>
      </c>
      <c r="X8" s="0" t="s">
        <v>211</v>
      </c>
      <c r="Y8" s="0"/>
      <c r="Z8" s="0"/>
      <c r="AA8" s="0"/>
      <c r="AB8" s="11" t="n">
        <v>44936</v>
      </c>
      <c r="AC8" s="6" t="n">
        <v>-59.6</v>
      </c>
      <c r="AD8" s="0" t="s">
        <v>156</v>
      </c>
      <c r="AE8" s="11" t="n">
        <v>45484</v>
      </c>
      <c r="AF8" s="6" t="n">
        <v>-579</v>
      </c>
      <c r="AG8" s="0" t="s">
        <v>192</v>
      </c>
      <c r="AH8" s="0"/>
      <c r="AI8" s="10" t="s">
        <f>=XIRR(AI2:AI7,AH2:AH7)</f>
      </c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8" t="s">
        <f>=-SUM(BA2:BA6)</f>
      </c>
      <c r="BB8" s="0" t="s">
        <v>230</v>
      </c>
      <c r="BC8" s="0"/>
      <c r="BD8" s="0"/>
      <c r="BE8" s="0"/>
      <c r="BF8" s="0"/>
      <c r="BG8" s="0"/>
      <c r="BH8" s="0"/>
      <c r="BI8" s="0"/>
      <c r="BJ8" s="8" t="s">
        <f>=-SUM(BJ2:BJ6)</f>
      </c>
      <c r="BK8" s="0" t="s">
        <v>230</v>
      </c>
      <c r="BL8" s="0"/>
      <c r="BM8" s="0"/>
      <c r="BN8" s="0"/>
      <c r="BO8" s="0"/>
      <c r="BP8" s="0"/>
      <c r="BQ8" s="0"/>
      <c r="BR8" s="0"/>
      <c r="BS8" s="0"/>
      <c r="BT8" s="0"/>
      <c r="BU8" s="11" t="n">
        <v>45810</v>
      </c>
      <c r="BV8" s="8" t="s">
        <f>=-Портфель!J26</f>
      </c>
      <c r="BW8" s="0" t="s">
        <v>229</v>
      </c>
      <c r="BX8" s="0"/>
      <c r="BY8" s="0"/>
      <c r="BZ8" s="0"/>
      <c r="CA8" s="11" t="n">
        <v>45028</v>
      </c>
      <c r="CB8" s="6" t="s">
        <f>=-149.6</f>
      </c>
      <c r="CC8" s="0" t="s">
        <v>114</v>
      </c>
    </row>
    <row collapsed="false" customFormat="false" customHeight="false" hidden="false" ht="12.1" outlineLevel="0" r="9">
      <c r="A9" s="11" t="n">
        <v>45484</v>
      </c>
      <c r="B9" s="6" t="n">
        <v>-3188</v>
      </c>
      <c r="C9" s="0" t="s">
        <v>191</v>
      </c>
      <c r="D9" s="0"/>
      <c r="E9" s="8" t="s">
        <f>=-SUM(E2:E7)</f>
      </c>
      <c r="F9" s="0" t="s">
        <v>230</v>
      </c>
      <c r="G9" s="11" t="n">
        <v>44481</v>
      </c>
      <c r="H9" s="6" t="n">
        <v>-215.8</v>
      </c>
      <c r="I9" s="0" t="s">
        <v>131</v>
      </c>
      <c r="J9" s="11" t="n">
        <v>44614</v>
      </c>
      <c r="K9" s="6" t="n">
        <v>2371.64</v>
      </c>
      <c r="L9" s="0" t="s">
        <v>228</v>
      </c>
      <c r="M9" s="0"/>
      <c r="N9" s="0"/>
      <c r="O9" s="0"/>
      <c r="P9" s="0"/>
      <c r="Q9" s="0"/>
      <c r="R9" s="0"/>
      <c r="S9" s="11" t="n">
        <v>45775</v>
      </c>
      <c r="T9" s="6" t="n">
        <v>-284.55</v>
      </c>
      <c r="U9" s="0" t="s">
        <v>216</v>
      </c>
      <c r="V9" s="11" t="n">
        <v>45679</v>
      </c>
      <c r="W9" s="6" t="n">
        <v>5494.94</v>
      </c>
      <c r="X9" s="0" t="s">
        <v>228</v>
      </c>
      <c r="Y9" s="0"/>
      <c r="Z9" s="0"/>
      <c r="AA9" s="0"/>
      <c r="AB9" s="11" t="n">
        <v>45118</v>
      </c>
      <c r="AC9" s="6" t="n">
        <v>-241.1</v>
      </c>
      <c r="AD9" s="0" t="s">
        <v>169</v>
      </c>
      <c r="AE9" s="11" t="n">
        <v>45810</v>
      </c>
      <c r="AF9" s="8" t="s">
        <f>=-Портфель!J12</f>
      </c>
      <c r="AG9" s="0" t="s">
        <v>229</v>
      </c>
      <c r="AH9" s="0"/>
      <c r="AI9" s="8" t="s">
        <f>=-SUM(AI2:AI7)</f>
      </c>
      <c r="AJ9" s="0" t="s">
        <v>230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11" t="n">
        <v>45125</v>
      </c>
      <c r="CB9" s="6" t="s">
        <f>=8871.12</f>
      </c>
      <c r="CC9" s="0" t="s">
        <v>228</v>
      </c>
    </row>
    <row collapsed="false" customFormat="false" customHeight="false" hidden="false" ht="12.1" outlineLevel="0" r="10">
      <c r="A10" s="11" t="n">
        <v>45679</v>
      </c>
      <c r="B10" s="6" t="n">
        <v>2837.4</v>
      </c>
      <c r="C10" s="0" t="s">
        <v>228</v>
      </c>
      <c r="D10" s="0"/>
      <c r="E10" s="0"/>
      <c r="F10" s="0"/>
      <c r="G10" s="11" t="n">
        <v>44571</v>
      </c>
      <c r="H10" s="6" t="n">
        <v>-130.2</v>
      </c>
      <c r="I10" s="0" t="s">
        <v>142</v>
      </c>
      <c r="J10" s="11" t="n">
        <v>44754</v>
      </c>
      <c r="K10" s="6" t="n">
        <v>-1186</v>
      </c>
      <c r="L10" s="0" t="s">
        <v>148</v>
      </c>
      <c r="M10" s="0"/>
      <c r="N10" s="0"/>
      <c r="O10" s="0"/>
      <c r="P10" s="0"/>
      <c r="Q10" s="0"/>
      <c r="R10" s="0"/>
      <c r="S10" s="11" t="n">
        <v>45810</v>
      </c>
      <c r="T10" s="8" t="s">
        <f>=-Портфель!J8</f>
      </c>
      <c r="U10" s="0" t="s">
        <v>229</v>
      </c>
      <c r="V10" s="11" t="n">
        <v>45810</v>
      </c>
      <c r="W10" s="8" t="s">
        <f>=-Портфель!J9</f>
      </c>
      <c r="X10" s="0" t="s">
        <v>229</v>
      </c>
      <c r="Y10" s="0"/>
      <c r="Z10" s="0"/>
      <c r="AA10" s="0"/>
      <c r="AB10" s="11" t="n">
        <v>45210</v>
      </c>
      <c r="AC10" s="6" t="n">
        <v>-239.4</v>
      </c>
      <c r="AD10" s="0" t="s">
        <v>171</v>
      </c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230</v>
      </c>
      <c r="BX10" s="0"/>
      <c r="BY10" s="0"/>
      <c r="BZ10" s="0"/>
      <c r="CA10" s="11" t="n">
        <v>45210</v>
      </c>
      <c r="CB10" s="6" t="s">
        <f>=-448.8</f>
      </c>
      <c r="CC10" s="0" t="s">
        <v>170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229</v>
      </c>
      <c r="D11" s="0"/>
      <c r="E11" s="0"/>
      <c r="F11" s="0"/>
      <c r="G11" s="11" t="n">
        <v>44750</v>
      </c>
      <c r="H11" s="6" t="n">
        <v>-211.1</v>
      </c>
      <c r="I11" s="0" t="s">
        <v>146</v>
      </c>
      <c r="J11" s="11" t="n">
        <v>44823</v>
      </c>
      <c r="K11" s="6" t="n">
        <v>4720.27</v>
      </c>
      <c r="L11" s="0" t="s">
        <v>228</v>
      </c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0"/>
      <c r="Z11" s="0"/>
      <c r="AA11" s="0"/>
      <c r="AB11" s="11" t="n">
        <v>45300</v>
      </c>
      <c r="AC11" s="6" t="n">
        <v>-305.7</v>
      </c>
      <c r="AD11" s="0" t="s">
        <v>175</v>
      </c>
      <c r="AE11" s="0"/>
      <c r="AF11" s="8" t="s">
        <f>=-SUM(AF2:AF9)</f>
      </c>
      <c r="AG11" s="0" t="s">
        <v>230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11" t="n">
        <v>45392</v>
      </c>
      <c r="CB11" s="6" t="s">
        <f>=-448.8</f>
      </c>
      <c r="CC11" s="0" t="s">
        <v>170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44823</v>
      </c>
      <c r="H12" s="6" t="n">
        <v>438.3</v>
      </c>
      <c r="I12" s="0" t="s">
        <v>228</v>
      </c>
      <c r="J12" s="11" t="n">
        <v>44909</v>
      </c>
      <c r="K12" s="6" t="n">
        <v>2287.05</v>
      </c>
      <c r="L12" s="0" t="s">
        <v>228</v>
      </c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230</v>
      </c>
      <c r="V12" s="0"/>
      <c r="W12" s="8" t="s">
        <f>=-SUM(W2:W10)</f>
      </c>
      <c r="X12" s="0" t="s">
        <v>230</v>
      </c>
      <c r="Y12" s="0"/>
      <c r="Z12" s="0"/>
      <c r="AA12" s="0"/>
      <c r="AB12" s="11" t="n">
        <v>45482</v>
      </c>
      <c r="AC12" s="6" t="n">
        <v>-218.7</v>
      </c>
      <c r="AD12" s="0" t="s">
        <v>189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45574</v>
      </c>
      <c r="CB12" s="6" t="s">
        <f>=-448.8</f>
      </c>
      <c r="CC12" s="0" t="s">
        <v>170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230</v>
      </c>
      <c r="D13" s="0"/>
      <c r="E13" s="0"/>
      <c r="F13" s="0"/>
      <c r="G13" s="11" t="n">
        <v>44838</v>
      </c>
      <c r="H13" s="6" t="n">
        <v>399.88</v>
      </c>
      <c r="I13" s="0" t="s">
        <v>228</v>
      </c>
      <c r="J13" s="11" t="n">
        <v>45106</v>
      </c>
      <c r="K13" s="6" t="n">
        <v>-2109.3</v>
      </c>
      <c r="L13" s="0" t="s">
        <v>165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45573</v>
      </c>
      <c r="AC13" s="6" t="n">
        <v>-332</v>
      </c>
      <c r="AD13" s="0" t="s">
        <v>197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45756</v>
      </c>
      <c r="CB13" s="6" t="s">
        <f>=-448.8</f>
      </c>
      <c r="CC13" s="0" t="s">
        <v>170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44845</v>
      </c>
      <c r="H14" s="6" t="n">
        <v>-484.07</v>
      </c>
      <c r="I14" s="0" t="s">
        <v>150</v>
      </c>
      <c r="J14" s="11" t="n">
        <v>45489</v>
      </c>
      <c r="K14" s="6" t="n">
        <v>-2151</v>
      </c>
      <c r="L14" s="0" t="s">
        <v>195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45665</v>
      </c>
      <c r="AC14" s="6" t="n">
        <v>-150.9</v>
      </c>
      <c r="AD14" s="0" t="s">
        <v>210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45810</v>
      </c>
      <c r="CB14" s="8" t="s">
        <f>=-Портфель!J29</f>
      </c>
      <c r="CC14" s="0" t="s">
        <v>229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44909</v>
      </c>
      <c r="H15" s="6" t="n">
        <v>715.64</v>
      </c>
      <c r="I15" s="0" t="s">
        <v>228</v>
      </c>
      <c r="J15" s="11" t="n">
        <v>45810</v>
      </c>
      <c r="K15" s="8" t="s">
        <f>=-Портфель!J5</f>
      </c>
      <c r="L15" s="0" t="s">
        <v>229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45810</v>
      </c>
      <c r="AC15" s="8" t="s">
        <f>=-Портфель!J11</f>
      </c>
      <c r="AD15" s="0" t="s">
        <v>229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10" t="s">
        <f>=XIRR(CB2:CB14,CA2:CA14)</f>
      </c>
      <c r="CC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44936</v>
      </c>
      <c r="H16" s="6" t="n">
        <v>-113.34</v>
      </c>
      <c r="I16" s="0" t="s">
        <v>157</v>
      </c>
      <c r="J16" s="0"/>
      <c r="K16" s="10" t="s">
        <f>=XIRR(K2:K15,J2:J15)</f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10" t="s">
        <f>=XIRR(AC2:AC15,AB2:AB15)</f>
      </c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8" t="s">
        <f>=-SUM(CB2:CB14)</f>
      </c>
      <c r="CC16" s="0" t="s">
        <v>230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45118</v>
      </c>
      <c r="H17" s="6" t="n">
        <v>-458.49</v>
      </c>
      <c r="I17" s="0" t="s">
        <v>168</v>
      </c>
      <c r="J17" s="0"/>
      <c r="K17" s="8" t="s">
        <f>=-SUM(K2:K15)</f>
      </c>
      <c r="L17" s="0" t="s">
        <v>230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8" t="s">
        <f>=-SUM(AC2:AC15)</f>
      </c>
      <c r="AD17" s="0" t="s">
        <v>230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45125</v>
      </c>
      <c r="H18" s="6" t="n">
        <v>3977.58</v>
      </c>
      <c r="I18" s="0" t="s">
        <v>228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45210</v>
      </c>
      <c r="H19" s="6" t="n">
        <v>-646.58</v>
      </c>
      <c r="I19" s="0" t="s">
        <v>172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45300</v>
      </c>
      <c r="H20" s="6" t="n">
        <v>-826.59</v>
      </c>
      <c r="I20" s="0" t="s">
        <v>174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45358</v>
      </c>
      <c r="H21" s="6" t="n">
        <v>750.68</v>
      </c>
      <c r="I21" s="0" t="s">
        <v>228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45482</v>
      </c>
      <c r="H22" s="6" t="n">
        <v>-612.76</v>
      </c>
      <c r="I22" s="0" t="s">
        <v>188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45573</v>
      </c>
      <c r="H23" s="6" t="n">
        <v>-930.6</v>
      </c>
      <c r="I23" s="0" t="s">
        <v>198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45665</v>
      </c>
      <c r="H24" s="6" t="n">
        <v>-423.92</v>
      </c>
      <c r="I24" s="0" t="s">
        <v>209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8" t="s">
        <f>=-Портфель!J4</f>
      </c>
      <c r="I25" s="0" t="s">
        <v>229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10" t="s">
        <f>=XIRR(H2:H25,G2:G25)</f>
      </c>
      <c r="I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8" t="s">
        <f>=-SUM(H2:H25)</f>
      </c>
      <c r="I27" s="0" t="s">
        <v>230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231</v>
      </c>
      <c r="C1" s="0"/>
      <c r="D1" s="0"/>
      <c r="E1" s="4" t="s">
        <v>232</v>
      </c>
      <c r="F1" s="0"/>
      <c r="G1" s="0"/>
      <c r="H1" s="4" t="s">
        <v>233</v>
      </c>
      <c r="I1" s="0"/>
      <c r="J1" s="0"/>
      <c r="K1" s="4" t="s">
        <v>234</v>
      </c>
      <c r="L1" s="0"/>
      <c r="M1" s="0"/>
      <c r="N1" s="4" t="s">
        <v>235</v>
      </c>
      <c r="O1" s="0"/>
      <c r="P1" s="0"/>
      <c r="Q1" s="4" t="s">
        <v>236</v>
      </c>
      <c r="R1" s="0"/>
      <c r="S1" s="0"/>
      <c r="T1" s="4" t="s">
        <v>237</v>
      </c>
      <c r="U1" s="0"/>
      <c r="V1" s="0"/>
      <c r="W1" s="4" t="s">
        <v>238</v>
      </c>
      <c r="X1" s="0"/>
      <c r="Y1" s="0"/>
      <c r="Z1" s="4" t="s">
        <v>239</v>
      </c>
      <c r="AA1" s="0"/>
      <c r="AB1" s="0"/>
      <c r="AC1" s="4" t="s">
        <v>240</v>
      </c>
      <c r="AD1" s="0"/>
      <c r="AE1" s="0"/>
      <c r="AF1" s="4" t="s">
        <v>241</v>
      </c>
      <c r="AG1" s="0"/>
      <c r="AH1" s="0"/>
      <c r="AI1" s="4" t="s">
        <v>242</v>
      </c>
      <c r="AJ1" s="0"/>
    </row>
    <row collapsed="false" customFormat="false" customHeight="false" hidden="false" ht="12.1" outlineLevel="0" r="2">
      <c r="A2" s="11" t="n">
        <v>43984</v>
      </c>
      <c r="B2" s="6" t="n">
        <v>2846.97</v>
      </c>
      <c r="C2" s="0" t="s">
        <v>228</v>
      </c>
      <c r="D2" s="11" t="n">
        <v>43990</v>
      </c>
      <c r="E2" s="6" t="n">
        <v>6759.69</v>
      </c>
      <c r="F2" s="0" t="s">
        <v>228</v>
      </c>
      <c r="G2" s="11" t="n">
        <v>43993</v>
      </c>
      <c r="H2" s="6" t="n">
        <v>7453.28</v>
      </c>
      <c r="I2" s="0" t="s">
        <v>228</v>
      </c>
      <c r="J2" s="11" t="n">
        <v>44000</v>
      </c>
      <c r="K2" s="6" t="n">
        <v>4150.83</v>
      </c>
      <c r="L2" s="0" t="s">
        <v>228</v>
      </c>
      <c r="M2" s="11" t="n">
        <v>44202</v>
      </c>
      <c r="N2" s="6" t="n">
        <v>3632.51</v>
      </c>
      <c r="O2" s="0" t="s">
        <v>228</v>
      </c>
      <c r="P2" s="11" t="n">
        <v>44202</v>
      </c>
      <c r="Q2" s="6" t="n">
        <v>1893.3</v>
      </c>
      <c r="R2" s="0" t="s">
        <v>228</v>
      </c>
      <c r="S2" s="11" t="n">
        <v>44292</v>
      </c>
      <c r="T2" s="6" t="n">
        <v>8309.18</v>
      </c>
      <c r="U2" s="0" t="s">
        <v>228</v>
      </c>
      <c r="V2" s="11" t="n">
        <v>44292</v>
      </c>
      <c r="W2" s="6" t="n">
        <v>9146.42</v>
      </c>
      <c r="X2" s="0" t="s">
        <v>228</v>
      </c>
      <c r="Y2" s="11" t="n">
        <v>44309</v>
      </c>
      <c r="Z2" s="6" t="n">
        <v>5723.97</v>
      </c>
      <c r="AA2" s="0" t="s">
        <v>228</v>
      </c>
      <c r="AB2" s="11" t="n">
        <v>44418</v>
      </c>
      <c r="AC2" s="6" t="n">
        <v>10073.76</v>
      </c>
      <c r="AD2" s="0" t="s">
        <v>228</v>
      </c>
      <c r="AE2" s="11" t="n">
        <v>44519</v>
      </c>
      <c r="AF2" s="6" t="n">
        <v>8531.13</v>
      </c>
      <c r="AG2" s="0" t="s">
        <v>228</v>
      </c>
      <c r="AH2" s="11" t="n">
        <v>44909</v>
      </c>
      <c r="AI2" s="6" t="n">
        <v>6540.63</v>
      </c>
      <c r="AJ2" s="0" t="s">
        <v>228</v>
      </c>
    </row>
    <row collapsed="false" customFormat="false" customHeight="false" hidden="false" ht="12.1" outlineLevel="0" r="3">
      <c r="A3" s="11" t="n">
        <v>45441</v>
      </c>
      <c r="B3" s="6" t="n">
        <v>-4108.71</v>
      </c>
      <c r="C3" s="0" t="s">
        <v>243</v>
      </c>
      <c r="D3" s="11" t="n">
        <v>44673</v>
      </c>
      <c r="E3" s="6" t="n">
        <v>-0.01</v>
      </c>
      <c r="F3" s="0" t="s">
        <v>243</v>
      </c>
      <c r="G3" s="11" t="n">
        <v>44174</v>
      </c>
      <c r="H3" s="6" t="n">
        <v>-258.3</v>
      </c>
      <c r="I3" s="0" t="s">
        <v>116</v>
      </c>
      <c r="J3" s="11" t="n">
        <v>44181</v>
      </c>
      <c r="K3" s="6" t="n">
        <v>-139.6</v>
      </c>
      <c r="L3" s="0" t="s">
        <v>118</v>
      </c>
      <c r="M3" s="11" t="n">
        <v>44242</v>
      </c>
      <c r="N3" s="6" t="n">
        <v>1822.26</v>
      </c>
      <c r="O3" s="0" t="s">
        <v>228</v>
      </c>
      <c r="P3" s="11" t="n">
        <v>44208</v>
      </c>
      <c r="Q3" s="6" t="n">
        <v>1891.3</v>
      </c>
      <c r="R3" s="0" t="s">
        <v>228</v>
      </c>
      <c r="S3" s="11" t="n">
        <v>44292</v>
      </c>
      <c r="T3" s="6" t="n">
        <v>1038.64</v>
      </c>
      <c r="U3" s="0" t="s">
        <v>228</v>
      </c>
      <c r="V3" s="11" t="n">
        <v>44335</v>
      </c>
      <c r="W3" s="6" t="n">
        <v>-214.92</v>
      </c>
      <c r="X3" s="0" t="s">
        <v>123</v>
      </c>
      <c r="Y3" s="11" t="n">
        <v>44323</v>
      </c>
      <c r="Z3" s="6" t="n">
        <v>5697.95</v>
      </c>
      <c r="AA3" s="0" t="s">
        <v>228</v>
      </c>
      <c r="AB3" s="11" t="n">
        <v>44495</v>
      </c>
      <c r="AC3" s="6" t="n">
        <v>-326.6</v>
      </c>
      <c r="AD3" s="0" t="s">
        <v>135</v>
      </c>
      <c r="AE3" s="11" t="n">
        <v>44523</v>
      </c>
      <c r="AF3" s="6" t="n">
        <v>-40.14</v>
      </c>
      <c r="AG3" s="0" t="s">
        <v>137</v>
      </c>
      <c r="AH3" s="11" t="n">
        <v>45076</v>
      </c>
      <c r="AI3" s="6" t="n">
        <v>-198.94</v>
      </c>
      <c r="AJ3" s="0" t="s">
        <v>163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44356</v>
      </c>
      <c r="H4" s="6" t="n">
        <v>-258.3</v>
      </c>
      <c r="I4" s="0" t="s">
        <v>116</v>
      </c>
      <c r="J4" s="11" t="n">
        <v>44363</v>
      </c>
      <c r="K4" s="6" t="n">
        <v>-139.6</v>
      </c>
      <c r="L4" s="0" t="s">
        <v>118</v>
      </c>
      <c r="M4" s="11" t="n">
        <v>44243</v>
      </c>
      <c r="N4" s="6" t="n">
        <v>1821.26</v>
      </c>
      <c r="O4" s="0" t="s">
        <v>228</v>
      </c>
      <c r="P4" s="11" t="n">
        <v>44217</v>
      </c>
      <c r="Q4" s="6" t="n">
        <v>942.66</v>
      </c>
      <c r="R4" s="0" t="s">
        <v>228</v>
      </c>
      <c r="S4" s="11" t="n">
        <v>44405</v>
      </c>
      <c r="T4" s="6" t="n">
        <v>-314.1</v>
      </c>
      <c r="U4" s="0" t="s">
        <v>127</v>
      </c>
      <c r="V4" s="11" t="n">
        <v>44517</v>
      </c>
      <c r="W4" s="6" t="n">
        <v>-208.26</v>
      </c>
      <c r="X4" s="0" t="s">
        <v>136</v>
      </c>
      <c r="Y4" s="11" t="n">
        <v>44407</v>
      </c>
      <c r="Z4" s="6" t="n">
        <v>5907.55</v>
      </c>
      <c r="AA4" s="0" t="s">
        <v>228</v>
      </c>
      <c r="AB4" s="11" t="n">
        <v>44677</v>
      </c>
      <c r="AC4" s="6" t="n">
        <v>-326.6</v>
      </c>
      <c r="AD4" s="0" t="s">
        <v>135</v>
      </c>
      <c r="AE4" s="11" t="n">
        <v>44554</v>
      </c>
      <c r="AF4" s="6" t="n">
        <v>-40.14</v>
      </c>
      <c r="AG4" s="0" t="s">
        <v>137</v>
      </c>
      <c r="AH4" s="11" t="n">
        <v>45258</v>
      </c>
      <c r="AI4" s="6" t="n">
        <v>-198.94</v>
      </c>
      <c r="AJ4" s="0" t="s">
        <v>163</v>
      </c>
    </row>
    <row collapsed="false" customFormat="false" customHeight="false" hidden="false" ht="12.1" outlineLevel="0" r="5">
      <c r="A5" s="0"/>
      <c r="B5" s="8" t="s">
        <f>=-SUM(B2:B3)</f>
      </c>
      <c r="C5" s="0" t="s">
        <v>230</v>
      </c>
      <c r="D5" s="0"/>
      <c r="E5" s="8" t="s">
        <f>=-SUM(E2:E3)</f>
      </c>
      <c r="F5" s="0" t="s">
        <v>230</v>
      </c>
      <c r="G5" s="11" t="n">
        <v>44538</v>
      </c>
      <c r="H5" s="6" t="n">
        <v>-258.3</v>
      </c>
      <c r="I5" s="0" t="s">
        <v>116</v>
      </c>
      <c r="J5" s="11" t="n">
        <v>44545</v>
      </c>
      <c r="K5" s="6" t="n">
        <v>-139.6</v>
      </c>
      <c r="L5" s="0" t="s">
        <v>118</v>
      </c>
      <c r="M5" s="11" t="n">
        <v>44588</v>
      </c>
      <c r="N5" s="6" t="n">
        <v>543.77</v>
      </c>
      <c r="O5" s="0" t="s">
        <v>228</v>
      </c>
      <c r="P5" s="11" t="n">
        <v>44407</v>
      </c>
      <c r="Q5" s="6" t="n">
        <v>1890.17</v>
      </c>
      <c r="R5" s="0" t="s">
        <v>228</v>
      </c>
      <c r="S5" s="11" t="n">
        <v>44587</v>
      </c>
      <c r="T5" s="6" t="n">
        <v>-314.1</v>
      </c>
      <c r="U5" s="0" t="s">
        <v>127</v>
      </c>
      <c r="V5" s="11" t="n">
        <v>44699</v>
      </c>
      <c r="W5" s="6" t="n">
        <v>-290.79</v>
      </c>
      <c r="X5" s="0" t="s">
        <v>145</v>
      </c>
      <c r="Y5" s="11" t="n">
        <v>44614</v>
      </c>
      <c r="Z5" s="6" t="n">
        <v>248.85</v>
      </c>
      <c r="AA5" s="0" t="s">
        <v>228</v>
      </c>
      <c r="AB5" s="11" t="n">
        <v>44859</v>
      </c>
      <c r="AC5" s="6" t="n">
        <v>-326.6</v>
      </c>
      <c r="AD5" s="0" t="s">
        <v>135</v>
      </c>
      <c r="AE5" s="11" t="n">
        <v>44585</v>
      </c>
      <c r="AF5" s="6" t="n">
        <v>-40.14</v>
      </c>
      <c r="AG5" s="0" t="s">
        <v>137</v>
      </c>
      <c r="AH5" s="11" t="n">
        <v>45440</v>
      </c>
      <c r="AI5" s="6" t="n">
        <v>-198.94</v>
      </c>
      <c r="AJ5" s="0" t="s">
        <v>163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44720</v>
      </c>
      <c r="H6" s="6" t="n">
        <v>-258.3</v>
      </c>
      <c r="I6" s="0" t="s">
        <v>116</v>
      </c>
      <c r="J6" s="11" t="n">
        <v>44544</v>
      </c>
      <c r="K6" s="6" t="n">
        <v>-4000</v>
      </c>
      <c r="L6" s="0" t="s">
        <v>139</v>
      </c>
      <c r="M6" s="0"/>
      <c r="N6" s="10" t="s">
        <f>=XIRR(N2:N5,M2:M5)</f>
      </c>
      <c r="O6" s="0"/>
      <c r="P6" s="11" t="n">
        <v>44673</v>
      </c>
      <c r="Q6" s="6" t="n">
        <v>-0.01</v>
      </c>
      <c r="R6" s="0" t="s">
        <v>243</v>
      </c>
      <c r="S6" s="11" t="n">
        <v>44769</v>
      </c>
      <c r="T6" s="6" t="n">
        <v>-314.1</v>
      </c>
      <c r="U6" s="0" t="s">
        <v>127</v>
      </c>
      <c r="V6" s="11" t="n">
        <v>44881</v>
      </c>
      <c r="W6" s="6" t="n">
        <v>-569.07</v>
      </c>
      <c r="X6" s="0" t="s">
        <v>152</v>
      </c>
      <c r="Y6" s="11" t="n">
        <v>44673</v>
      </c>
      <c r="Z6" s="6" t="n">
        <v>-0.01</v>
      </c>
      <c r="AA6" s="0" t="s">
        <v>243</v>
      </c>
      <c r="AB6" s="11" t="n">
        <v>45041</v>
      </c>
      <c r="AC6" s="6" t="n">
        <v>-326.6</v>
      </c>
      <c r="AD6" s="0" t="s">
        <v>135</v>
      </c>
      <c r="AE6" s="11" t="n">
        <v>44616</v>
      </c>
      <c r="AF6" s="6" t="n">
        <v>-40.14</v>
      </c>
      <c r="AG6" s="0" t="s">
        <v>137</v>
      </c>
      <c r="AH6" s="11" t="n">
        <v>45622</v>
      </c>
      <c r="AI6" s="6" t="n">
        <v>-198.94</v>
      </c>
      <c r="AJ6" s="0" t="s">
        <v>163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44902</v>
      </c>
      <c r="H7" s="6" t="n">
        <v>-258.3</v>
      </c>
      <c r="I7" s="0" t="s">
        <v>116</v>
      </c>
      <c r="J7" s="0"/>
      <c r="K7" s="10" t="s">
        <f>=XIRR(K2:K6,J2:J6)</f>
      </c>
      <c r="L7" s="0"/>
      <c r="M7" s="0"/>
      <c r="N7" s="8" t="s">
        <f>=-SUM(N2:N5)</f>
      </c>
      <c r="O7" s="0" t="s">
        <v>230</v>
      </c>
      <c r="P7" s="0"/>
      <c r="Q7" s="10" t="s">
        <f>=XIRR(Q2:Q6,P2:P6)</f>
      </c>
      <c r="R7" s="0"/>
      <c r="S7" s="11" t="n">
        <v>44951</v>
      </c>
      <c r="T7" s="6" t="n">
        <v>-314.1</v>
      </c>
      <c r="U7" s="0" t="s">
        <v>127</v>
      </c>
      <c r="V7" s="11" t="n">
        <v>44880</v>
      </c>
      <c r="W7" s="6" t="n">
        <v>-9000</v>
      </c>
      <c r="X7" s="0" t="s">
        <v>151</v>
      </c>
      <c r="Y7" s="11" t="n">
        <v>45516</v>
      </c>
      <c r="Z7" s="6" t="n">
        <v>-6222.44</v>
      </c>
      <c r="AA7" s="0" t="s">
        <v>243</v>
      </c>
      <c r="AB7" s="11" t="n">
        <v>45223</v>
      </c>
      <c r="AC7" s="6" t="n">
        <v>-326.6</v>
      </c>
      <c r="AD7" s="0" t="s">
        <v>135</v>
      </c>
      <c r="AE7" s="11" t="n">
        <v>44647</v>
      </c>
      <c r="AF7" s="6" t="n">
        <v>-40.14</v>
      </c>
      <c r="AG7" s="0" t="s">
        <v>137</v>
      </c>
      <c r="AH7" s="11" t="n">
        <v>45804</v>
      </c>
      <c r="AI7" s="6" t="n">
        <v>-198.94</v>
      </c>
      <c r="AJ7" s="0" t="s">
        <v>163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44901</v>
      </c>
      <c r="H8" s="6" t="n">
        <v>-7000</v>
      </c>
      <c r="I8" s="0" t="s">
        <v>154</v>
      </c>
      <c r="J8" s="0"/>
      <c r="K8" s="8" t="s">
        <f>=-SUM(K2:K6)</f>
      </c>
      <c r="L8" s="0" t="s">
        <v>230</v>
      </c>
      <c r="M8" s="0"/>
      <c r="N8" s="0"/>
      <c r="O8" s="0"/>
      <c r="P8" s="0"/>
      <c r="Q8" s="8" t="s">
        <f>=-SUM(Q2:Q6)</f>
      </c>
      <c r="R8" s="0" t="s">
        <v>230</v>
      </c>
      <c r="S8" s="11" t="n">
        <v>44950</v>
      </c>
      <c r="T8" s="6" t="n">
        <v>-9000</v>
      </c>
      <c r="U8" s="0" t="s">
        <v>158</v>
      </c>
      <c r="V8" s="0"/>
      <c r="W8" s="10" t="s">
        <f>=XIRR(W2:W7,V2:V7)</f>
      </c>
      <c r="X8" s="0"/>
      <c r="Y8" s="11" t="n">
        <v>45580</v>
      </c>
      <c r="Z8" s="6" t="n">
        <v>-2116.46</v>
      </c>
      <c r="AA8" s="0" t="s">
        <v>243</v>
      </c>
      <c r="AB8" s="11" t="n">
        <v>45405</v>
      </c>
      <c r="AC8" s="6" t="n">
        <v>-326.6</v>
      </c>
      <c r="AD8" s="0" t="s">
        <v>135</v>
      </c>
      <c r="AE8" s="11" t="n">
        <v>44678</v>
      </c>
      <c r="AF8" s="6" t="n">
        <v>-40.14</v>
      </c>
      <c r="AG8" s="0" t="s">
        <v>137</v>
      </c>
      <c r="AH8" s="11" t="n">
        <v>45803</v>
      </c>
      <c r="AI8" s="6" t="n">
        <v>-7000</v>
      </c>
      <c r="AJ8" s="0" t="s">
        <v>222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0"/>
      <c r="W9" s="8" t="s">
        <f>=-SUM(W2:W7)</f>
      </c>
      <c r="X9" s="0" t="s">
        <v>230</v>
      </c>
      <c r="Y9" s="0"/>
      <c r="Z9" s="10" t="s">
        <f>=XIRR(Z2:Z8,Y2:Y8)</f>
      </c>
      <c r="AA9" s="0"/>
      <c r="AB9" s="11" t="n">
        <v>45404</v>
      </c>
      <c r="AC9" s="6" t="n">
        <v>-10000</v>
      </c>
      <c r="AD9" s="0" t="s">
        <v>179</v>
      </c>
      <c r="AE9" s="11" t="n">
        <v>44709</v>
      </c>
      <c r="AF9" s="6" t="n">
        <v>-40.14</v>
      </c>
      <c r="AG9" s="0" t="s">
        <v>137</v>
      </c>
      <c r="AH9" s="0"/>
      <c r="AI9" s="10" t="s">
        <f>=XIRR(AI2:AI8,AH2:AH8)</f>
      </c>
      <c r="AJ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230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230</v>
      </c>
      <c r="V10" s="0"/>
      <c r="W10" s="0"/>
      <c r="X10" s="0"/>
      <c r="Y10" s="0"/>
      <c r="Z10" s="8" t="s">
        <f>=-SUM(Z2:Z8)</f>
      </c>
      <c r="AA10" s="0" t="s">
        <v>230</v>
      </c>
      <c r="AB10" s="0"/>
      <c r="AC10" s="10" t="s">
        <f>=XIRR(AC2:AC9,AB2:AB9)</f>
      </c>
      <c r="AD10" s="0"/>
      <c r="AE10" s="11" t="n">
        <v>44740</v>
      </c>
      <c r="AF10" s="6" t="n">
        <v>-40.14</v>
      </c>
      <c r="AG10" s="0" t="s">
        <v>137</v>
      </c>
      <c r="AH10" s="0"/>
      <c r="AI10" s="8" t="s">
        <f>=-SUM(AI2:AI8)</f>
      </c>
      <c r="AJ10" s="0" t="s">
        <v>230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230</v>
      </c>
      <c r="AE11" s="11" t="n">
        <v>44771</v>
      </c>
      <c r="AF11" s="6" t="n">
        <v>-40.14</v>
      </c>
      <c r="AG11" s="0" t="s">
        <v>137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44802</v>
      </c>
      <c r="AF12" s="6" t="n">
        <v>-40.14</v>
      </c>
      <c r="AG12" s="0" t="s">
        <v>137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44833</v>
      </c>
      <c r="AF13" s="6" t="n">
        <v>-40.14</v>
      </c>
      <c r="AG13" s="0" t="s">
        <v>137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44864</v>
      </c>
      <c r="AF14" s="6" t="n">
        <v>-40.14</v>
      </c>
      <c r="AG14" s="0" t="s">
        <v>137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44895</v>
      </c>
      <c r="AF15" s="6" t="n">
        <v>-40.14</v>
      </c>
      <c r="AG15" s="0" t="s">
        <v>137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44926</v>
      </c>
      <c r="AF16" s="6" t="n">
        <v>-40.14</v>
      </c>
      <c r="AG16" s="0" t="s">
        <v>137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44957</v>
      </c>
      <c r="AF17" s="6" t="n">
        <v>-40.14</v>
      </c>
      <c r="AG17" s="0" t="s">
        <v>137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44988</v>
      </c>
      <c r="AF18" s="6" t="n">
        <v>-40.14</v>
      </c>
      <c r="AG18" s="0" t="s">
        <v>137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45019</v>
      </c>
      <c r="AF19" s="6" t="n">
        <v>-40.14</v>
      </c>
      <c r="AG19" s="0" t="s">
        <v>137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45050</v>
      </c>
      <c r="AF20" s="6" t="n">
        <v>-40.14</v>
      </c>
      <c r="AG20" s="0" t="s">
        <v>137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45081</v>
      </c>
      <c r="AF21" s="6" t="n">
        <v>-40.14</v>
      </c>
      <c r="AG21" s="0" t="s">
        <v>137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45112</v>
      </c>
      <c r="AF22" s="6" t="n">
        <v>-40.14</v>
      </c>
      <c r="AG22" s="0" t="s">
        <v>137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45111</v>
      </c>
      <c r="AF23" s="6" t="n">
        <v>-9000</v>
      </c>
      <c r="AG23" s="0" t="s">
        <v>166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10" t="s">
        <f>=XIRR(AF2:AF23,AE2:AE23)</f>
      </c>
      <c r="AG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244</v>
      </c>
      <c r="C1" s="0"/>
      <c r="D1" s="0"/>
      <c r="E1" s="3" t="s">
        <v>245</v>
      </c>
      <c r="F1" s="0"/>
      <c r="G1" s="0"/>
      <c r="H1" s="3" t="s">
        <v>246</v>
      </c>
      <c r="I1" s="0"/>
      <c r="J1" s="0"/>
      <c r="K1" s="3" t="s">
        <v>247</v>
      </c>
      <c r="L1" s="0"/>
      <c r="M1" s="0"/>
      <c r="N1" s="3" t="s">
        <v>248</v>
      </c>
      <c r="O1" s="0"/>
      <c r="P1" s="0"/>
      <c r="Q1" s="3" t="s">
        <v>249</v>
      </c>
      <c r="R1" s="0"/>
      <c r="S1" s="0"/>
      <c r="T1" s="3" t="s">
        <v>250</v>
      </c>
      <c r="U1" s="0"/>
      <c r="V1" s="0"/>
      <c r="W1" s="3" t="s">
        <v>251</v>
      </c>
      <c r="X1" s="0"/>
      <c r="Y1" s="0"/>
      <c r="Z1" s="3" t="s">
        <v>252</v>
      </c>
      <c r="AA1" s="0"/>
      <c r="AB1" s="0"/>
      <c r="AC1" s="3" t="s">
        <v>253</v>
      </c>
      <c r="AD1" s="0"/>
      <c r="AE1" s="0"/>
      <c r="AF1" s="3" t="s">
        <v>254</v>
      </c>
      <c r="AG1" s="0"/>
      <c r="AH1" s="0"/>
      <c r="AI1" s="3" t="s">
        <v>255</v>
      </c>
      <c r="AJ1" s="0"/>
      <c r="AK1" s="0"/>
      <c r="AL1" s="3" t="s">
        <v>256</v>
      </c>
      <c r="AM1" s="0"/>
      <c r="AN1" s="0"/>
      <c r="AO1" s="3" t="s">
        <v>257</v>
      </c>
      <c r="AP1" s="0"/>
      <c r="AQ1" s="0"/>
      <c r="AR1" s="3" t="s">
        <v>258</v>
      </c>
      <c r="AS1" s="0"/>
      <c r="AT1" s="0"/>
      <c r="AU1" s="3" t="s">
        <v>259</v>
      </c>
      <c r="AV1" s="0"/>
      <c r="AW1" s="0"/>
      <c r="AX1" s="3" t="s">
        <v>260</v>
      </c>
      <c r="AY1" s="0"/>
      <c r="AZ1" s="0"/>
      <c r="BA1" s="3" t="s">
        <v>261</v>
      </c>
      <c r="BB1" s="0"/>
      <c r="BC1" s="0"/>
      <c r="BD1" s="3" t="s">
        <v>262</v>
      </c>
      <c r="BE1" s="0"/>
      <c r="BF1" s="0"/>
      <c r="BG1" s="3" t="s">
        <v>263</v>
      </c>
      <c r="BH1" s="0"/>
      <c r="BI1" s="0"/>
      <c r="BJ1" s="3" t="s">
        <v>264</v>
      </c>
      <c r="BK1" s="0"/>
      <c r="BL1" s="0"/>
      <c r="BM1" s="3" t="s">
        <v>265</v>
      </c>
      <c r="BN1" s="0"/>
      <c r="BO1" s="0"/>
      <c r="BP1" s="3" t="s">
        <v>266</v>
      </c>
      <c r="BQ1" s="0"/>
      <c r="BR1" s="0"/>
      <c r="BS1" s="3" t="s">
        <v>267</v>
      </c>
      <c r="BT1" s="0"/>
      <c r="BU1" s="0"/>
      <c r="BV1" s="3" t="s">
        <v>268</v>
      </c>
      <c r="BW1" s="0"/>
      <c r="BX1" s="0"/>
      <c r="BY1" s="3" t="s">
        <v>269</v>
      </c>
      <c r="BZ1" s="0"/>
      <c r="CA1" s="0"/>
      <c r="CB1" s="3" t="s">
        <v>270</v>
      </c>
      <c r="CC1" s="0"/>
    </row>
    <row collapsed="false" customFormat="false" customHeight="false" hidden="false" ht="12.1" outlineLevel="0" r="2">
      <c r="A2" s="11" t="n">
        <v>43985</v>
      </c>
      <c r="B2" s="6" t="n">
        <v>10</v>
      </c>
      <c r="C2" s="6" t="n">
        <v>1961.36</v>
      </c>
      <c r="D2" s="11" t="n">
        <v>45407</v>
      </c>
      <c r="E2" s="6" t="n">
        <v>1</v>
      </c>
      <c r="F2" s="6" t="n">
        <v>7833.88</v>
      </c>
      <c r="G2" s="11" t="n">
        <v>43972</v>
      </c>
      <c r="H2" s="6" t="n">
        <v>6</v>
      </c>
      <c r="I2" s="6" t="n">
        <v>3320.3</v>
      </c>
      <c r="J2" s="11" t="n">
        <v>43972</v>
      </c>
      <c r="K2" s="6" t="n">
        <v>10</v>
      </c>
      <c r="L2" s="6" t="n">
        <v>3340.31</v>
      </c>
      <c r="M2" s="11" t="n">
        <v>45537</v>
      </c>
      <c r="N2" s="6" t="n">
        <v>100</v>
      </c>
      <c r="O2" s="6" t="n">
        <v>4619.27</v>
      </c>
      <c r="P2" s="11" t="n">
        <v>45623</v>
      </c>
      <c r="Q2" s="6" t="n">
        <v>1</v>
      </c>
      <c r="R2" s="6" t="n">
        <v>3377.02</v>
      </c>
      <c r="S2" s="11" t="n">
        <v>45407</v>
      </c>
      <c r="T2" s="6" t="n">
        <v>1</v>
      </c>
      <c r="U2" s="6" t="n">
        <v>1242.12</v>
      </c>
      <c r="V2" s="11" t="n">
        <v>45405</v>
      </c>
      <c r="W2" s="6" t="n">
        <v>1</v>
      </c>
      <c r="X2" s="6" t="n">
        <v>585.52</v>
      </c>
      <c r="Y2" s="11" t="n">
        <v>45509</v>
      </c>
      <c r="Z2" s="6" t="n">
        <v>40</v>
      </c>
      <c r="AA2" s="6" t="n">
        <v>4974.87</v>
      </c>
      <c r="AB2" s="11" t="n">
        <v>44407</v>
      </c>
      <c r="AC2" s="6" t="n">
        <v>5</v>
      </c>
      <c r="AD2" s="6" t="n">
        <v>2291.58</v>
      </c>
      <c r="AE2" s="11" t="n">
        <v>43972</v>
      </c>
      <c r="AF2" s="6" t="n">
        <v>10</v>
      </c>
      <c r="AG2" s="6" t="n">
        <v>1955.35</v>
      </c>
      <c r="AH2" s="11" t="n">
        <v>44008</v>
      </c>
      <c r="AI2" s="6" t="n">
        <v>10</v>
      </c>
      <c r="AJ2" s="6" t="n">
        <v>1129.78</v>
      </c>
      <c r="AK2" s="11" t="n">
        <v>44909</v>
      </c>
      <c r="AL2" s="6" t="n">
        <v>20</v>
      </c>
      <c r="AM2" s="6" t="n">
        <v>2141.92</v>
      </c>
      <c r="AN2" s="11" t="n">
        <v>45530</v>
      </c>
      <c r="AO2" s="6" t="n">
        <v>1</v>
      </c>
      <c r="AP2" s="6" t="n">
        <v>2577.82</v>
      </c>
      <c r="AQ2" s="11" t="n">
        <v>45776</v>
      </c>
      <c r="AR2" s="6" t="n">
        <v>1</v>
      </c>
      <c r="AS2" s="6" t="n">
        <v>3202.88</v>
      </c>
      <c r="AT2" s="11" t="n">
        <v>45776</v>
      </c>
      <c r="AU2" s="6" t="n">
        <v>600</v>
      </c>
      <c r="AV2" s="6" t="n">
        <v>2155.64</v>
      </c>
      <c r="AW2" s="11" t="n">
        <v>45806</v>
      </c>
      <c r="AX2" s="6" t="n">
        <v>26</v>
      </c>
      <c r="AY2" s="6" t="n">
        <v>2476.42</v>
      </c>
      <c r="AZ2" s="11" t="n">
        <v>45456</v>
      </c>
      <c r="BA2" s="6" t="n">
        <v>20</v>
      </c>
      <c r="BB2" s="6" t="n">
        <v>1478.13</v>
      </c>
      <c r="BC2" s="11" t="n">
        <v>45588</v>
      </c>
      <c r="BD2" s="6" t="n">
        <v>1</v>
      </c>
      <c r="BE2" s="6" t="n">
        <v>1185.06</v>
      </c>
      <c r="BF2" s="11" t="n">
        <v>45776</v>
      </c>
      <c r="BG2" s="6" t="n">
        <v>100</v>
      </c>
      <c r="BH2" s="6" t="n">
        <v>1594.42</v>
      </c>
      <c r="BI2" s="11" t="n">
        <v>45581</v>
      </c>
      <c r="BJ2" s="6" t="n">
        <v>10</v>
      </c>
      <c r="BK2" s="6" t="n">
        <v>347.26</v>
      </c>
      <c r="BL2" s="11" t="n">
        <v>45776</v>
      </c>
      <c r="BM2" s="6" t="n">
        <v>20</v>
      </c>
      <c r="BN2" s="6" t="n">
        <v>1432.49</v>
      </c>
      <c r="BO2" s="11" t="n">
        <v>45776</v>
      </c>
      <c r="BP2" s="6" t="n">
        <v>30</v>
      </c>
      <c r="BQ2" s="6" t="n">
        <v>1033.53</v>
      </c>
      <c r="BR2" s="11" t="n">
        <v>45757</v>
      </c>
      <c r="BS2" s="6" t="n">
        <v>100</v>
      </c>
      <c r="BT2" s="6" t="n">
        <v>760.89</v>
      </c>
      <c r="BU2" s="11" t="n">
        <v>44963</v>
      </c>
      <c r="BV2" s="6" t="n">
        <v>2</v>
      </c>
      <c r="BW2" s="6" t="n">
        <v>1634.27</v>
      </c>
      <c r="BX2" s="11" t="n">
        <v>44909</v>
      </c>
      <c r="BY2" s="6" t="n">
        <v>5</v>
      </c>
      <c r="BZ2" s="6" t="n">
        <v>5254.73</v>
      </c>
      <c r="CA2" s="11" t="n">
        <v>44018</v>
      </c>
      <c r="CB2" s="6" t="n">
        <v>5</v>
      </c>
      <c r="CC2" s="6" t="n">
        <v>5195.98</v>
      </c>
    </row>
    <row collapsed="false" customFormat="false" customHeight="false" hidden="false" ht="12.1" outlineLevel="0" r="3">
      <c r="A3" s="11" t="n">
        <v>44595</v>
      </c>
      <c r="B3" s="6" t="n">
        <v>20</v>
      </c>
      <c r="C3" s="6" t="n">
        <v>4799.33</v>
      </c>
      <c r="D3" s="11" t="n">
        <v>45623</v>
      </c>
      <c r="E3" s="6" t="n">
        <v>1</v>
      </c>
      <c r="F3" s="6" t="n">
        <v>6915.15</v>
      </c>
      <c r="G3" s="11" t="n">
        <v>44103</v>
      </c>
      <c r="H3" s="6" t="n">
        <v>2</v>
      </c>
      <c r="I3" s="6" t="n">
        <v>934.65</v>
      </c>
      <c r="J3" s="11" t="n">
        <v>44022</v>
      </c>
      <c r="K3" s="6" t="n">
        <v>10</v>
      </c>
      <c r="L3" s="6" t="n">
        <v>3156.18</v>
      </c>
      <c r="M3" s="11" t="n">
        <v>45776</v>
      </c>
      <c r="N3" s="6" t="n">
        <v>70</v>
      </c>
      <c r="O3" s="6" t="n">
        <v>3765.89</v>
      </c>
      <c r="P3" s="11" t="n">
        <v>45806</v>
      </c>
      <c r="Q3" s="6" t="n">
        <v>1</v>
      </c>
      <c r="R3" s="6" t="n">
        <v>4126.71</v>
      </c>
      <c r="S3" s="11" t="n">
        <v>45509</v>
      </c>
      <c r="T3" s="6" t="n">
        <v>1</v>
      </c>
      <c r="U3" s="6" t="n">
        <v>1001.8</v>
      </c>
      <c r="V3" s="11" t="n">
        <v>45407</v>
      </c>
      <c r="W3" s="6" t="n">
        <v>2</v>
      </c>
      <c r="X3" s="6" t="n">
        <v>1157.64</v>
      </c>
      <c r="Y3" s="11" t="n">
        <v>45679</v>
      </c>
      <c r="Z3" s="6" t="n">
        <v>10</v>
      </c>
      <c r="AA3" s="6" t="n">
        <v>1256.13</v>
      </c>
      <c r="AB3" s="11" t="n">
        <v>44614</v>
      </c>
      <c r="AC3" s="6" t="n">
        <v>5</v>
      </c>
      <c r="AD3" s="6" t="n">
        <v>1796.25</v>
      </c>
      <c r="AE3" s="11" t="n">
        <v>43972</v>
      </c>
      <c r="AF3" s="6" t="n">
        <v>7</v>
      </c>
      <c r="AG3" s="6" t="n">
        <v>1359.64</v>
      </c>
      <c r="AH3" s="11" t="n">
        <v>44909</v>
      </c>
      <c r="AI3" s="6" t="n">
        <v>10</v>
      </c>
      <c r="AJ3" s="6" t="n">
        <v>876.69</v>
      </c>
      <c r="AK3" s="11" t="n">
        <v>44963</v>
      </c>
      <c r="AL3" s="6" t="n">
        <v>10</v>
      </c>
      <c r="AM3" s="6" t="n">
        <v>1217.33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45806</v>
      </c>
      <c r="AU3" s="6" t="n">
        <v>100</v>
      </c>
      <c r="AV3" s="6" t="n">
        <v>353.11</v>
      </c>
      <c r="AW3" s="0"/>
      <c r="AX3" s="5" t="s">
        <f>=SUM(AY2:AY2)/SUM(AX2:AX2)</f>
      </c>
      <c r="AY3" s="0" t="s">
        <v>11</v>
      </c>
      <c r="AZ3" s="11" t="n">
        <v>45581</v>
      </c>
      <c r="BA3" s="6" t="n">
        <v>10</v>
      </c>
      <c r="BB3" s="6" t="n">
        <v>554.5</v>
      </c>
      <c r="BC3" s="11" t="n">
        <v>45776</v>
      </c>
      <c r="BD3" s="6" t="n">
        <v>1</v>
      </c>
      <c r="BE3" s="6" t="n">
        <v>1056.94</v>
      </c>
      <c r="BF3" s="0"/>
      <c r="BG3" s="5" t="s">
        <f>=SUM(BH2:BH2)/SUM(BG2:BG2)</f>
      </c>
      <c r="BH3" s="0" t="s">
        <v>11</v>
      </c>
      <c r="BI3" s="11" t="n">
        <v>45679</v>
      </c>
      <c r="BJ3" s="6" t="n">
        <v>10</v>
      </c>
      <c r="BK3" s="6" t="n">
        <v>378.2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44963</v>
      </c>
      <c r="BV3" s="6" t="n">
        <v>1</v>
      </c>
      <c r="BW3" s="6" t="n">
        <v>817.53</v>
      </c>
      <c r="BX3" s="0"/>
      <c r="BY3" s="5" t="s">
        <f>=SUM(BZ2:BZ2)/SUM(BY2:BY2)</f>
      </c>
      <c r="BZ3" s="0" t="s">
        <v>11</v>
      </c>
      <c r="CA3" s="11" t="n">
        <v>44118</v>
      </c>
      <c r="CB3" s="6" t="n">
        <v>10</v>
      </c>
      <c r="CC3" s="6" t="n">
        <v>8871.12</v>
      </c>
    </row>
    <row collapsed="false" customFormat="false" customHeight="false" hidden="false" ht="12.1" outlineLevel="0" r="4">
      <c r="A4" s="11" t="n">
        <v>44614</v>
      </c>
      <c r="B4" s="6" t="n">
        <v>30</v>
      </c>
      <c r="C4" s="6" t="n">
        <v>5730.37</v>
      </c>
      <c r="D4" s="11" t="n">
        <v>45750</v>
      </c>
      <c r="E4" s="6" t="n">
        <v>2</v>
      </c>
      <c r="F4" s="6" t="n">
        <v>13522.16</v>
      </c>
      <c r="G4" s="11" t="n">
        <v>44113</v>
      </c>
      <c r="H4" s="6" t="n">
        <v>2</v>
      </c>
      <c r="I4" s="6" t="n">
        <v>912.24</v>
      </c>
      <c r="J4" s="11" t="n">
        <v>44252</v>
      </c>
      <c r="K4" s="6" t="n">
        <v>10</v>
      </c>
      <c r="L4" s="6" t="n">
        <v>3166.2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11" t="n">
        <v>45530</v>
      </c>
      <c r="T4" s="6" t="n">
        <v>2</v>
      </c>
      <c r="U4" s="6" t="n">
        <v>2021.42</v>
      </c>
      <c r="V4" s="11" t="n">
        <v>45497</v>
      </c>
      <c r="W4" s="6" t="n">
        <v>1</v>
      </c>
      <c r="X4" s="6" t="n">
        <v>534.13</v>
      </c>
      <c r="Y4" s="11" t="n">
        <v>45806</v>
      </c>
      <c r="Z4" s="6" t="n">
        <v>10</v>
      </c>
      <c r="AA4" s="6" t="n">
        <v>1073.78</v>
      </c>
      <c r="AB4" s="0"/>
      <c r="AC4" s="5" t="s">
        <f>=SUM(AD2:AD3)/SUM(AC2:AC3)</f>
      </c>
      <c r="AD4" s="0" t="s">
        <v>11</v>
      </c>
      <c r="AE4" s="11" t="n">
        <v>44000</v>
      </c>
      <c r="AF4" s="6" t="n">
        <v>3</v>
      </c>
      <c r="AG4" s="6" t="n">
        <v>613.32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  <c r="AN4" s="0"/>
      <c r="AO4" s="6" t="n">
        <v>3185</v>
      </c>
      <c r="AP4" s="0" t="s">
        <v>271</v>
      </c>
      <c r="AQ4" s="0"/>
      <c r="AR4" s="6" t="n">
        <v>3093</v>
      </c>
      <c r="AS4" s="0" t="s">
        <v>271</v>
      </c>
      <c r="AT4" s="0"/>
      <c r="AU4" s="5" t="s">
        <f>=SUM(AV2:AV3)/SUM(AU2:AU3)</f>
      </c>
      <c r="AV4" s="0" t="s">
        <v>11</v>
      </c>
      <c r="AW4" s="0"/>
      <c r="AX4" s="6" t="n">
        <v>93.47</v>
      </c>
      <c r="AY4" s="0" t="s">
        <v>271</v>
      </c>
      <c r="AZ4" s="11" t="n">
        <v>45679</v>
      </c>
      <c r="BA4" s="6" t="n">
        <v>20</v>
      </c>
      <c r="BB4" s="6" t="n">
        <v>1137.03</v>
      </c>
      <c r="BC4" s="0"/>
      <c r="BD4" s="5" t="s">
        <f>=SUM(BE2:BE3)/SUM(BD2:BD3)</f>
      </c>
      <c r="BE4" s="0" t="s">
        <v>11</v>
      </c>
      <c r="BF4" s="0"/>
      <c r="BG4" s="6" t="n">
        <v>15.745</v>
      </c>
      <c r="BH4" s="0" t="s">
        <v>271</v>
      </c>
      <c r="BI4" s="11" t="n">
        <v>45684</v>
      </c>
      <c r="BJ4" s="6" t="n">
        <v>20</v>
      </c>
      <c r="BK4" s="6" t="n">
        <v>720.54</v>
      </c>
      <c r="BL4" s="0"/>
      <c r="BM4" s="6" t="n">
        <v>66.59</v>
      </c>
      <c r="BN4" s="0" t="s">
        <v>271</v>
      </c>
      <c r="BO4" s="0"/>
      <c r="BP4" s="6" t="n">
        <v>31.3</v>
      </c>
      <c r="BQ4" s="0" t="s">
        <v>271</v>
      </c>
      <c r="BR4" s="0"/>
      <c r="BS4" s="6" t="n">
        <v>6.258</v>
      </c>
      <c r="BT4" s="0" t="s">
        <v>271</v>
      </c>
      <c r="BU4" s="11" t="n">
        <v>44963</v>
      </c>
      <c r="BV4" s="6" t="n">
        <v>7</v>
      </c>
      <c r="BW4" s="6" t="n">
        <v>5733.96</v>
      </c>
      <c r="BX4" s="0"/>
      <c r="BY4" s="6" t="n">
        <v>1330.8</v>
      </c>
      <c r="BZ4" s="0" t="s">
        <v>271</v>
      </c>
      <c r="CA4" s="0"/>
      <c r="CB4" s="5" t="s">
        <f>=SUM(CC2:CC3)/SUM(CB2:CB3)</f>
      </c>
      <c r="CC4" s="0" t="s">
        <v>11</v>
      </c>
    </row>
    <row collapsed="false" customFormat="false" customHeight="false" hidden="false" ht="12.1" outlineLevel="0" r="5">
      <c r="A5" s="11" t="n">
        <v>44816</v>
      </c>
      <c r="B5" s="6" t="n">
        <v>50</v>
      </c>
      <c r="C5" s="6" t="n">
        <v>6628.58</v>
      </c>
      <c r="D5" s="0"/>
      <c r="E5" s="5" t="s">
        <f>=SUM(F2:F4)/SUM(E2:E4)</f>
      </c>
      <c r="F5" s="0" t="s">
        <v>11</v>
      </c>
      <c r="G5" s="11" t="n">
        <v>44123</v>
      </c>
      <c r="H5" s="6" t="n">
        <v>3</v>
      </c>
      <c r="I5" s="6" t="n">
        <v>1293.89</v>
      </c>
      <c r="J5" s="11" t="n">
        <v>44614</v>
      </c>
      <c r="K5" s="6" t="n">
        <v>10</v>
      </c>
      <c r="L5" s="6" t="n">
        <v>2371.64</v>
      </c>
      <c r="M5" s="0"/>
      <c r="N5" s="6" t="n">
        <v>51.66</v>
      </c>
      <c r="O5" s="0" t="s">
        <v>271</v>
      </c>
      <c r="P5" s="0"/>
      <c r="Q5" s="6" t="n">
        <v>4145</v>
      </c>
      <c r="R5" s="0" t="s">
        <v>271</v>
      </c>
      <c r="S5" s="11" t="n">
        <v>45581</v>
      </c>
      <c r="T5" s="6" t="n">
        <v>1</v>
      </c>
      <c r="U5" s="6" t="n">
        <v>976.48</v>
      </c>
      <c r="V5" s="11" t="n">
        <v>45497</v>
      </c>
      <c r="W5" s="6" t="n">
        <v>1</v>
      </c>
      <c r="X5" s="6" t="n">
        <v>534.18</v>
      </c>
      <c r="Y5" s="0"/>
      <c r="Z5" s="5" t="s">
        <f>=SUM(AA2:AA4)/SUM(Z2:Z4)</f>
      </c>
      <c r="AA5" s="0" t="s">
        <v>11</v>
      </c>
      <c r="AB5" s="0"/>
      <c r="AC5" s="6" t="n">
        <v>627.6</v>
      </c>
      <c r="AD5" s="0" t="s">
        <v>271</v>
      </c>
      <c r="AE5" s="0"/>
      <c r="AF5" s="5" t="s">
        <f>=SUM(AG2:AG4)/SUM(AF2:AF4)</f>
      </c>
      <c r="AG5" s="0" t="s">
        <v>11</v>
      </c>
      <c r="AH5" s="0"/>
      <c r="AI5" s="6" t="n">
        <v>187.55</v>
      </c>
      <c r="AJ5" s="0" t="s">
        <v>271</v>
      </c>
      <c r="AK5" s="0"/>
      <c r="AL5" s="6" t="n">
        <v>117.44</v>
      </c>
      <c r="AM5" s="0" t="s">
        <v>271</v>
      </c>
      <c r="AN5" s="0"/>
      <c r="AO5" s="6" t="n">
        <v>1</v>
      </c>
      <c r="AP5" s="0" t="s">
        <v>272</v>
      </c>
      <c r="AQ5" s="0"/>
      <c r="AR5" s="6" t="n">
        <v>1</v>
      </c>
      <c r="AS5" s="0" t="s">
        <v>272</v>
      </c>
      <c r="AT5" s="0"/>
      <c r="AU5" s="6" t="n">
        <v>3.598</v>
      </c>
      <c r="AV5" s="0" t="s">
        <v>271</v>
      </c>
      <c r="AW5" s="0"/>
      <c r="AX5" s="6" t="n">
        <v>26</v>
      </c>
      <c r="AY5" s="0" t="s">
        <v>272</v>
      </c>
      <c r="AZ5" s="0"/>
      <c r="BA5" s="5" t="s">
        <f>=SUM(BB2:BB4)/SUM(BA2:BA4)</f>
      </c>
      <c r="BB5" s="0" t="s">
        <v>11</v>
      </c>
      <c r="BC5" s="0"/>
      <c r="BD5" s="6" t="n">
        <v>1008.2</v>
      </c>
      <c r="BE5" s="0" t="s">
        <v>271</v>
      </c>
      <c r="BF5" s="0"/>
      <c r="BG5" s="6" t="n">
        <v>100</v>
      </c>
      <c r="BH5" s="0" t="s">
        <v>272</v>
      </c>
      <c r="BI5" s="11" t="n">
        <v>45776</v>
      </c>
      <c r="BJ5" s="6" t="n">
        <v>10</v>
      </c>
      <c r="BK5" s="6" t="n">
        <v>345.65</v>
      </c>
      <c r="BL5" s="0"/>
      <c r="BM5" s="6" t="n">
        <v>20</v>
      </c>
      <c r="BN5" s="0" t="s">
        <v>272</v>
      </c>
      <c r="BO5" s="0"/>
      <c r="BP5" s="6" t="n">
        <v>30</v>
      </c>
      <c r="BQ5" s="0" t="s">
        <v>272</v>
      </c>
      <c r="BR5" s="0"/>
      <c r="BS5" s="6" t="n">
        <v>100</v>
      </c>
      <c r="BT5" s="0" t="s">
        <v>272</v>
      </c>
      <c r="BU5" s="11" t="n">
        <v>45125</v>
      </c>
      <c r="BV5" s="6" t="n">
        <v>2</v>
      </c>
      <c r="BW5" s="6" t="n">
        <v>2181.71</v>
      </c>
      <c r="BX5" s="0"/>
      <c r="BY5" s="6" t="n">
        <v>5</v>
      </c>
      <c r="BZ5" s="0" t="s">
        <v>272</v>
      </c>
      <c r="CA5" s="0"/>
      <c r="CB5" s="6" t="n">
        <v>82.169</v>
      </c>
      <c r="CC5" s="0" t="s">
        <v>271</v>
      </c>
    </row>
    <row collapsed="false" customFormat="false" customHeight="false" hidden="false" ht="12.1" outlineLevel="0" r="6">
      <c r="A6" s="11" t="n">
        <v>45679</v>
      </c>
      <c r="B6" s="6" t="n">
        <v>10</v>
      </c>
      <c r="C6" s="6" t="n">
        <v>2837.4</v>
      </c>
      <c r="D6" s="0"/>
      <c r="E6" s="6" t="n">
        <v>6834</v>
      </c>
      <c r="F6" s="0" t="s">
        <v>271</v>
      </c>
      <c r="G6" s="11" t="n">
        <v>44123</v>
      </c>
      <c r="H6" s="6" t="n">
        <v>2</v>
      </c>
      <c r="I6" s="6" t="n">
        <v>860.6</v>
      </c>
      <c r="J6" s="11" t="n">
        <v>44823</v>
      </c>
      <c r="K6" s="6" t="n">
        <v>20</v>
      </c>
      <c r="L6" s="6" t="n">
        <v>4720.27</v>
      </c>
      <c r="M6" s="0"/>
      <c r="N6" s="6" t="n">
        <v>170</v>
      </c>
      <c r="O6" s="0" t="s">
        <v>272</v>
      </c>
      <c r="P6" s="0"/>
      <c r="Q6" s="6" t="n">
        <v>2</v>
      </c>
      <c r="R6" s="0" t="s">
        <v>272</v>
      </c>
      <c r="S6" s="11" t="n">
        <v>45581</v>
      </c>
      <c r="T6" s="6" t="n">
        <v>1</v>
      </c>
      <c r="U6" s="6" t="n">
        <v>976.47</v>
      </c>
      <c r="V6" s="11" t="n">
        <v>45537</v>
      </c>
      <c r="W6" s="6" t="n">
        <v>1</v>
      </c>
      <c r="X6" s="6" t="n">
        <v>469.82</v>
      </c>
      <c r="Y6" s="0"/>
      <c r="Z6" s="6" t="n">
        <v>105.68</v>
      </c>
      <c r="AA6" s="0" t="s">
        <v>271</v>
      </c>
      <c r="AB6" s="0"/>
      <c r="AC6" s="6" t="n">
        <v>10</v>
      </c>
      <c r="AD6" s="0" t="s">
        <v>272</v>
      </c>
      <c r="AE6" s="0"/>
      <c r="AF6" s="6" t="n">
        <v>309.63</v>
      </c>
      <c r="AG6" s="0" t="s">
        <v>271</v>
      </c>
      <c r="AH6" s="0"/>
      <c r="AI6" s="6" t="n">
        <v>20</v>
      </c>
      <c r="AJ6" s="0" t="s">
        <v>272</v>
      </c>
      <c r="AK6" s="0"/>
      <c r="AL6" s="6" t="n">
        <v>30</v>
      </c>
      <c r="AM6" s="0" t="s">
        <v>272</v>
      </c>
      <c r="AN6" s="0"/>
      <c r="AO6" s="5" t="s">
        <f>=AO5*(ABS(AO4)-ABS(AO3))</f>
      </c>
      <c r="AP6" s="0" t="s">
        <v>273</v>
      </c>
      <c r="AQ6" s="0"/>
      <c r="AR6" s="5" t="s">
        <f>=AR5*(ABS(AR4)-ABS(AR3))</f>
      </c>
      <c r="AS6" s="0" t="s">
        <v>273</v>
      </c>
      <c r="AT6" s="0"/>
      <c r="AU6" s="6" t="n">
        <v>700</v>
      </c>
      <c r="AV6" s="0" t="s">
        <v>272</v>
      </c>
      <c r="AW6" s="0"/>
      <c r="AX6" s="5" t="s">
        <f>=AX5*(ABS(AX4)-ABS(AX3))</f>
      </c>
      <c r="AY6" s="0" t="s">
        <v>273</v>
      </c>
      <c r="AZ6" s="0"/>
      <c r="BA6" s="6" t="n">
        <v>46.69</v>
      </c>
      <c r="BB6" s="0" t="s">
        <v>271</v>
      </c>
      <c r="BC6" s="0"/>
      <c r="BD6" s="6" t="n">
        <v>2</v>
      </c>
      <c r="BE6" s="0" t="s">
        <v>272</v>
      </c>
      <c r="BF6" s="0"/>
      <c r="BG6" s="5" t="s">
        <f>=BG5*(ABS(BG4)-ABS(BG3))</f>
      </c>
      <c r="BH6" s="0" t="s">
        <v>273</v>
      </c>
      <c r="BI6" s="0"/>
      <c r="BJ6" s="5" t="s">
        <f>=SUM(BK2:BK5)/SUM(BJ2:BJ5)</f>
      </c>
      <c r="BK6" s="0" t="s">
        <v>11</v>
      </c>
      <c r="BL6" s="0"/>
      <c r="BM6" s="5" t="s">
        <f>=BM5*(ABS(BM4)-ABS(BM3))</f>
      </c>
      <c r="BN6" s="0" t="s">
        <v>273</v>
      </c>
      <c r="BO6" s="0"/>
      <c r="BP6" s="5" t="s">
        <f>=BP5*(ABS(BP4)-ABS(BP3))</f>
      </c>
      <c r="BQ6" s="0" t="s">
        <v>273</v>
      </c>
      <c r="BR6" s="0"/>
      <c r="BS6" s="5" t="s">
        <f>=BS5*(ABS(BS4)-ABS(BS3))</f>
      </c>
      <c r="BT6" s="0" t="s">
        <v>273</v>
      </c>
      <c r="BU6" s="11" t="n">
        <v>45358</v>
      </c>
      <c r="BV6" s="6" t="n">
        <v>1</v>
      </c>
      <c r="BW6" s="6" t="n">
        <v>1290.75</v>
      </c>
      <c r="BX6" s="0"/>
      <c r="BY6" s="5" t="s">
        <f>=BY5*(ABS(BY4)-ABS(BY3))</f>
      </c>
      <c r="BZ6" s="0" t="s">
        <v>273</v>
      </c>
      <c r="CA6" s="0"/>
      <c r="CB6" s="6" t="n">
        <v>15</v>
      </c>
      <c r="CC6" s="0" t="s">
        <v>272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4</v>
      </c>
      <c r="F7" s="0" t="s">
        <v>272</v>
      </c>
      <c r="G7" s="11" t="n">
        <v>44823</v>
      </c>
      <c r="H7" s="6" t="n">
        <v>1</v>
      </c>
      <c r="I7" s="6" t="n">
        <v>438.3</v>
      </c>
      <c r="J7" s="11" t="n">
        <v>44909</v>
      </c>
      <c r="K7" s="6" t="n">
        <v>10</v>
      </c>
      <c r="L7" s="6" t="n">
        <v>2287.05</v>
      </c>
      <c r="M7" s="0"/>
      <c r="N7" s="5" t="s">
        <f>=N6*(ABS(N5)-ABS(N4))</f>
      </c>
      <c r="O7" s="0" t="s">
        <v>273</v>
      </c>
      <c r="P7" s="0"/>
      <c r="Q7" s="5" t="s">
        <f>=Q6*(ABS(Q5)-ABS(Q4))</f>
      </c>
      <c r="R7" s="0" t="s">
        <v>273</v>
      </c>
      <c r="S7" s="11" t="n">
        <v>45750</v>
      </c>
      <c r="T7" s="6" t="n">
        <v>1</v>
      </c>
      <c r="U7" s="6" t="n">
        <v>1196.27</v>
      </c>
      <c r="V7" s="11" t="n">
        <v>45679</v>
      </c>
      <c r="W7" s="6" t="n">
        <v>10</v>
      </c>
      <c r="X7" s="6" t="n">
        <v>5494.94</v>
      </c>
      <c r="Y7" s="0"/>
      <c r="Z7" s="6" t="n">
        <v>60</v>
      </c>
      <c r="AA7" s="0" t="s">
        <v>272</v>
      </c>
      <c r="AB7" s="0"/>
      <c r="AC7" s="5" t="s">
        <f>=AC6*(ABS(AC5)-ABS(AC4))</f>
      </c>
      <c r="AD7" s="0" t="s">
        <v>273</v>
      </c>
      <c r="AE7" s="0"/>
      <c r="AF7" s="6" t="n">
        <v>20</v>
      </c>
      <c r="AG7" s="0" t="s">
        <v>272</v>
      </c>
      <c r="AH7" s="0"/>
      <c r="AI7" s="5" t="s">
        <f>=AI6*(ABS(AI5)-ABS(AI4))</f>
      </c>
      <c r="AJ7" s="0" t="s">
        <v>273</v>
      </c>
      <c r="AK7" s="0"/>
      <c r="AL7" s="5" t="s">
        <f>=AL6*(ABS(AL5)-ABS(AL4))</f>
      </c>
      <c r="AM7" s="0" t="s">
        <v>273</v>
      </c>
      <c r="AN7" s="0"/>
      <c r="AO7" s="0"/>
      <c r="AP7" s="0"/>
      <c r="AQ7" s="0"/>
      <c r="AR7" s="0"/>
      <c r="AS7" s="0"/>
      <c r="AT7" s="0"/>
      <c r="AU7" s="5" t="s">
        <f>=AU6*(ABS(AU5)-ABS(AU4))</f>
      </c>
      <c r="AV7" s="0" t="s">
        <v>273</v>
      </c>
      <c r="AW7" s="0"/>
      <c r="AX7" s="0"/>
      <c r="AY7" s="0"/>
      <c r="AZ7" s="0"/>
      <c r="BA7" s="6" t="n">
        <v>50</v>
      </c>
      <c r="BB7" s="0" t="s">
        <v>272</v>
      </c>
      <c r="BC7" s="0"/>
      <c r="BD7" s="5" t="s">
        <f>=BD6*(ABS(BD5)-ABS(BD4))</f>
      </c>
      <c r="BE7" s="0" t="s">
        <v>273</v>
      </c>
      <c r="BF7" s="0"/>
      <c r="BG7" s="0"/>
      <c r="BH7" s="0"/>
      <c r="BI7" s="0"/>
      <c r="BJ7" s="6" t="n">
        <v>31.13</v>
      </c>
      <c r="BK7" s="0" t="s">
        <v>271</v>
      </c>
      <c r="BL7" s="0"/>
      <c r="BM7" s="0"/>
      <c r="BN7" s="0"/>
      <c r="BO7" s="0"/>
      <c r="BP7" s="0"/>
      <c r="BQ7" s="0"/>
      <c r="BR7" s="0"/>
      <c r="BS7" s="0"/>
      <c r="BT7" s="0"/>
      <c r="BU7" s="11" t="n">
        <v>45358</v>
      </c>
      <c r="BV7" s="6" t="n">
        <v>1</v>
      </c>
      <c r="BW7" s="6" t="n">
        <v>1292.36</v>
      </c>
      <c r="BX7" s="0"/>
      <c r="BY7" s="0"/>
      <c r="BZ7" s="0"/>
      <c r="CA7" s="0"/>
      <c r="CB7" s="6" t="s">
        <f>=Портфель!G29*Портфель!$Q$13</f>
      </c>
      <c r="CC7" s="0" t="s">
        <v>6</v>
      </c>
    </row>
    <row collapsed="false" customFormat="false" customHeight="false" hidden="false" ht="12.1" outlineLevel="0" r="8">
      <c r="A8" s="0"/>
      <c r="B8" s="6" t="n">
        <v>307.1</v>
      </c>
      <c r="C8" s="0" t="s">
        <v>271</v>
      </c>
      <c r="D8" s="0"/>
      <c r="E8" s="5" t="s">
        <f>=E7*(ABS(E6)-ABS(E5))</f>
      </c>
      <c r="F8" s="0" t="s">
        <v>273</v>
      </c>
      <c r="G8" s="11" t="n">
        <v>44838</v>
      </c>
      <c r="H8" s="6" t="n">
        <v>1</v>
      </c>
      <c r="I8" s="6" t="n">
        <v>399.88</v>
      </c>
      <c r="J8" s="0"/>
      <c r="K8" s="5" t="s">
        <f>=SUM(L2:L7)/SUM(K2:K7)</f>
      </c>
      <c r="L8" s="0" t="s">
        <v>11</v>
      </c>
      <c r="M8" s="0"/>
      <c r="N8" s="0"/>
      <c r="O8" s="0"/>
      <c r="P8" s="0"/>
      <c r="Q8" s="0"/>
      <c r="R8" s="0"/>
      <c r="S8" s="0"/>
      <c r="T8" s="5" t="s">
        <f>=SUM(U2:U7)/SUM(T2:T7)</f>
      </c>
      <c r="U8" s="0" t="s">
        <v>11</v>
      </c>
      <c r="V8" s="0"/>
      <c r="W8" s="5" t="s">
        <f>=SUM(X2:X7)/SUM(W2:W7)</f>
      </c>
      <c r="X8" s="0" t="s">
        <v>11</v>
      </c>
      <c r="Y8" s="0"/>
      <c r="Z8" s="5" t="s">
        <f>=Z7*(ABS(Z6)-ABS(Z5))</f>
      </c>
      <c r="AA8" s="0" t="s">
        <v>273</v>
      </c>
      <c r="AB8" s="0"/>
      <c r="AC8" s="0"/>
      <c r="AD8" s="0"/>
      <c r="AE8" s="0"/>
      <c r="AF8" s="5" t="s">
        <f>=AF7*(ABS(AF6)-ABS(AF5))</f>
      </c>
      <c r="AG8" s="0" t="s">
        <v>273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5" t="s">
        <f>=BA7*(ABS(BA6)-ABS(BA5))</f>
      </c>
      <c r="BB8" s="0" t="s">
        <v>273</v>
      </c>
      <c r="BC8" s="0"/>
      <c r="BD8" s="0"/>
      <c r="BE8" s="0"/>
      <c r="BF8" s="0"/>
      <c r="BG8" s="0"/>
      <c r="BH8" s="0"/>
      <c r="BI8" s="0"/>
      <c r="BJ8" s="6" t="n">
        <v>50</v>
      </c>
      <c r="BK8" s="0" t="s">
        <v>272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5" t="s">
        <f>=SUM(BW2:BW7)/SUM(BV2:BV7)</f>
      </c>
      <c r="BW8" s="0" t="s">
        <v>11</v>
      </c>
      <c r="BX8" s="0"/>
      <c r="BY8" s="0"/>
      <c r="BZ8" s="0"/>
      <c r="CA8" s="0"/>
      <c r="CB8" s="6" t="s">
        <f>=Портфель!H29*Портфель!$Q$13</f>
      </c>
      <c r="CC8" s="0" t="s">
        <v>7</v>
      </c>
    </row>
    <row collapsed="false" customFormat="false" customHeight="false" hidden="false" ht="12.1" outlineLevel="0" r="9">
      <c r="A9" s="0"/>
      <c r="B9" s="6" t="n">
        <v>120</v>
      </c>
      <c r="C9" s="0" t="s">
        <v>272</v>
      </c>
      <c r="D9" s="0"/>
      <c r="E9" s="0"/>
      <c r="F9" s="0"/>
      <c r="G9" s="11" t="n">
        <v>44909</v>
      </c>
      <c r="H9" s="6" t="n">
        <v>2</v>
      </c>
      <c r="I9" s="6" t="n">
        <v>715.64</v>
      </c>
      <c r="J9" s="0"/>
      <c r="K9" s="6" t="n">
        <v>218.9</v>
      </c>
      <c r="L9" s="0" t="s">
        <v>271</v>
      </c>
      <c r="M9" s="0"/>
      <c r="N9" s="0"/>
      <c r="O9" s="0"/>
      <c r="P9" s="0"/>
      <c r="Q9" s="0"/>
      <c r="R9" s="0"/>
      <c r="S9" s="0"/>
      <c r="T9" s="6" t="n">
        <v>1113.4</v>
      </c>
      <c r="U9" s="0" t="s">
        <v>271</v>
      </c>
      <c r="V9" s="0"/>
      <c r="W9" s="6" t="n">
        <v>438.7</v>
      </c>
      <c r="X9" s="0" t="s">
        <v>271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5" t="s">
        <f>=BJ8*(ABS(BJ7)-ABS(BJ6))</f>
      </c>
      <c r="BK9" s="0" t="s">
        <v>273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6" t="n">
        <v>1122.4</v>
      </c>
      <c r="BW9" s="0" t="s">
        <v>271</v>
      </c>
      <c r="BX9" s="0"/>
      <c r="BY9" s="0"/>
      <c r="BZ9" s="0"/>
      <c r="CA9" s="0"/>
      <c r="CB9" s="5" t="s">
        <f>=CB6*(CB7*CB5/100-CB4+CB8)</f>
      </c>
      <c r="CC9" s="0" t="s">
        <v>273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273</v>
      </c>
      <c r="D10" s="0"/>
      <c r="E10" s="0"/>
      <c r="F10" s="0"/>
      <c r="G10" s="11" t="n">
        <v>45125</v>
      </c>
      <c r="H10" s="6" t="n">
        <v>8</v>
      </c>
      <c r="I10" s="6" t="n">
        <v>3977.58</v>
      </c>
      <c r="J10" s="0"/>
      <c r="K10" s="6" t="n">
        <v>70</v>
      </c>
      <c r="L10" s="0" t="s">
        <v>272</v>
      </c>
      <c r="M10" s="0"/>
      <c r="N10" s="0"/>
      <c r="O10" s="0"/>
      <c r="P10" s="0"/>
      <c r="Q10" s="0"/>
      <c r="R10" s="0"/>
      <c r="S10" s="0"/>
      <c r="T10" s="6" t="n">
        <v>7</v>
      </c>
      <c r="U10" s="0" t="s">
        <v>272</v>
      </c>
      <c r="V10" s="0"/>
      <c r="W10" s="6" t="n">
        <v>16</v>
      </c>
      <c r="X10" s="0" t="s">
        <v>272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6" t="n">
        <v>14</v>
      </c>
      <c r="BW10" s="0" t="s">
        <v>272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45358</v>
      </c>
      <c r="H11" s="6" t="n">
        <v>1</v>
      </c>
      <c r="I11" s="6" t="n">
        <v>750.68</v>
      </c>
      <c r="J11" s="0"/>
      <c r="K11" s="5" t="s">
        <f>=K10*(ABS(K9)-ABS(K8))</f>
      </c>
      <c r="L11" s="0" t="s">
        <v>273</v>
      </c>
      <c r="M11" s="0"/>
      <c r="N11" s="0"/>
      <c r="O11" s="0"/>
      <c r="P11" s="0"/>
      <c r="Q11" s="0"/>
      <c r="R11" s="0"/>
      <c r="S11" s="0"/>
      <c r="T11" s="5" t="s">
        <f>=T10*(ABS(T9)-ABS(T8))</f>
      </c>
      <c r="U11" s="0" t="s">
        <v>273</v>
      </c>
      <c r="V11" s="0"/>
      <c r="W11" s="5" t="s">
        <f>=W10*(ABS(W9)-ABS(W8))</f>
      </c>
      <c r="X11" s="0" t="s">
        <v>273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5" t="s">
        <f>=BV10*(ABS(BV9)-ABS(BV8))</f>
      </c>
      <c r="BW11" s="0" t="s">
        <v>273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=SUM(I2:I11)/SUM(H2:H11)</f>
      </c>
      <c r="I12" s="0" t="s">
        <v>11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656.5</v>
      </c>
      <c r="I13" s="0" t="s">
        <v>271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28</v>
      </c>
      <c r="I14" s="0" t="s">
        <v>272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5" t="s">
        <f>=H14*(ABS(H13)-ABS(H12))</f>
      </c>
      <c r="I15" s="0" t="s">
        <v>273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96</v>
      </c>
      <c r="B1" s="18" t="s">
        <v>0</v>
      </c>
      <c r="C1" s="18" t="s">
        <v>2</v>
      </c>
      <c r="D1" s="18" t="s">
        <v>274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275</v>
      </c>
      <c r="L1" s="18" t="s">
        <v>276</v>
      </c>
      <c r="M1" s="18" t="s">
        <v>20</v>
      </c>
      <c r="N1" s="18" t="s">
        <v>277</v>
      </c>
    </row>
    <row collapsed="false" customFormat="false" customHeight="false" hidden="false" ht="12.1" outlineLevel="0" r="2">
      <c r="A2" s="21" t="n">
        <v>43969</v>
      </c>
      <c r="B2" s="22" t="s">
        <v>278</v>
      </c>
      <c r="C2" s="22" t="s">
        <v>104</v>
      </c>
      <c r="D2" s="22" t="s">
        <v>278</v>
      </c>
      <c r="E2" s="22" t="s">
        <v>278</v>
      </c>
      <c r="F2" s="22" t="s">
        <v>20</v>
      </c>
      <c r="G2" s="23" t="n">
        <v>10000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43972.444444444</v>
      </c>
      <c r="B3" s="2" t="s">
        <v>49</v>
      </c>
      <c r="C3" s="2" t="s">
        <v>279</v>
      </c>
      <c r="D3" s="2" t="s">
        <v>228</v>
      </c>
      <c r="E3" s="2" t="s">
        <v>18</v>
      </c>
      <c r="F3" s="2" t="s">
        <v>20</v>
      </c>
      <c r="G3" s="7" t="n">
        <v>10</v>
      </c>
      <c r="H3" s="6" t="n">
        <v>195.4</v>
      </c>
      <c r="I3" s="6" t="n">
        <v>-1954</v>
      </c>
      <c r="J3" s="6" t="n">
        <v>0</v>
      </c>
      <c r="K3" s="6" t="n">
        <v>-1.35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43972.505555556</v>
      </c>
      <c r="B4" s="2" t="s">
        <v>28</v>
      </c>
      <c r="C4" s="2" t="s">
        <v>280</v>
      </c>
      <c r="D4" s="2" t="s">
        <v>228</v>
      </c>
      <c r="E4" s="2" t="s">
        <v>18</v>
      </c>
      <c r="F4" s="2" t="s">
        <v>20</v>
      </c>
      <c r="G4" s="7" t="n">
        <v>10</v>
      </c>
      <c r="H4" s="6" t="n">
        <v>333.8</v>
      </c>
      <c r="I4" s="6" t="n">
        <v>-3338</v>
      </c>
      <c r="J4" s="6" t="n">
        <v>0</v>
      </c>
      <c r="K4" s="6" t="n">
        <v>-2.31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43972.506944444</v>
      </c>
      <c r="B5" s="2" t="s">
        <v>25</v>
      </c>
      <c r="C5" s="2" t="s">
        <v>281</v>
      </c>
      <c r="D5" s="2" t="s">
        <v>228</v>
      </c>
      <c r="E5" s="2" t="s">
        <v>18</v>
      </c>
      <c r="F5" s="2" t="s">
        <v>20</v>
      </c>
      <c r="G5" s="7" t="n">
        <v>6</v>
      </c>
      <c r="H5" s="6" t="n">
        <v>553</v>
      </c>
      <c r="I5" s="6" t="n">
        <v>-3318</v>
      </c>
      <c r="J5" s="6" t="n">
        <v>0</v>
      </c>
      <c r="K5" s="6" t="n">
        <v>-2.3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43972.663194444</v>
      </c>
      <c r="B6" s="2" t="s">
        <v>49</v>
      </c>
      <c r="C6" s="2" t="s">
        <v>279</v>
      </c>
      <c r="D6" s="2" t="s">
        <v>228</v>
      </c>
      <c r="E6" s="2" t="s">
        <v>18</v>
      </c>
      <c r="F6" s="2" t="s">
        <v>20</v>
      </c>
      <c r="G6" s="7" t="n">
        <v>7</v>
      </c>
      <c r="H6" s="6" t="n">
        <v>194.1</v>
      </c>
      <c r="I6" s="6" t="n">
        <v>-1358.7</v>
      </c>
      <c r="J6" s="6" t="n">
        <v>0</v>
      </c>
      <c r="K6" s="6" t="n">
        <v>-0.94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43983</v>
      </c>
      <c r="B7" s="22" t="s">
        <v>278</v>
      </c>
      <c r="C7" s="22" t="s">
        <v>104</v>
      </c>
      <c r="D7" s="22" t="s">
        <v>278</v>
      </c>
      <c r="E7" s="22" t="s">
        <v>278</v>
      </c>
      <c r="F7" s="22" t="s">
        <v>20</v>
      </c>
      <c r="G7" s="23" t="n">
        <v>20000</v>
      </c>
      <c r="H7" s="24" t="n">
        <v>1</v>
      </c>
      <c r="I7" s="24" t="n">
        <v>20000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43984.661805556</v>
      </c>
      <c r="B8" s="2" t="s">
        <v>231</v>
      </c>
      <c r="C8" s="2" t="s">
        <v>282</v>
      </c>
      <c r="D8" s="2" t="s">
        <v>228</v>
      </c>
      <c r="E8" s="2" t="s">
        <v>18</v>
      </c>
      <c r="F8" s="2" t="s">
        <v>20</v>
      </c>
      <c r="G8" s="7" t="n">
        <v>1</v>
      </c>
      <c r="H8" s="6" t="n">
        <v>2845</v>
      </c>
      <c r="I8" s="6" t="n">
        <v>-2845</v>
      </c>
      <c r="J8" s="6" t="n">
        <v>0</v>
      </c>
      <c r="K8" s="6" t="n">
        <v>-1.97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43985.5</v>
      </c>
      <c r="B9" s="2" t="s">
        <v>17</v>
      </c>
      <c r="C9" s="2" t="s">
        <v>283</v>
      </c>
      <c r="D9" s="2" t="s">
        <v>228</v>
      </c>
      <c r="E9" s="2" t="s">
        <v>18</v>
      </c>
      <c r="F9" s="2" t="s">
        <v>20</v>
      </c>
      <c r="G9" s="7" t="n">
        <v>10</v>
      </c>
      <c r="H9" s="6" t="n">
        <v>196</v>
      </c>
      <c r="I9" s="6" t="n">
        <v>-1960</v>
      </c>
      <c r="J9" s="6" t="n">
        <v>0</v>
      </c>
      <c r="K9" s="6" t="n">
        <v>-1.36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43990</v>
      </c>
      <c r="B10" s="2" t="s">
        <v>232</v>
      </c>
      <c r="C10" s="2" t="s">
        <v>284</v>
      </c>
      <c r="D10" s="2" t="s">
        <v>228</v>
      </c>
      <c r="E10" s="2" t="s">
        <v>83</v>
      </c>
      <c r="F10" s="2" t="s">
        <v>20</v>
      </c>
      <c r="G10" s="7" t="n">
        <v>1</v>
      </c>
      <c r="H10" s="6" t="n">
        <v>6755</v>
      </c>
      <c r="I10" s="6" t="n">
        <v>-6755</v>
      </c>
      <c r="J10" s="6" t="n">
        <v>0</v>
      </c>
      <c r="K10" s="6" t="n">
        <v>-4.69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43993</v>
      </c>
      <c r="B11" s="2" t="s">
        <v>233</v>
      </c>
      <c r="C11" s="2" t="s">
        <v>285</v>
      </c>
      <c r="D11" s="2" t="s">
        <v>228</v>
      </c>
      <c r="E11" s="2" t="s">
        <v>89</v>
      </c>
      <c r="F11" s="2" t="s">
        <v>20</v>
      </c>
      <c r="G11" s="7" t="n">
        <v>7</v>
      </c>
      <c r="H11" s="6" t="n">
        <v>106.3</v>
      </c>
      <c r="I11" s="6" t="n">
        <v>-7441</v>
      </c>
      <c r="J11" s="6" t="n">
        <v>-7.07</v>
      </c>
      <c r="K11" s="6" t="n">
        <v>-5.21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44000.041666667</v>
      </c>
      <c r="B12" s="22" t="s">
        <v>278</v>
      </c>
      <c r="C12" s="22" t="s">
        <v>104</v>
      </c>
      <c r="D12" s="22" t="s">
        <v>278</v>
      </c>
      <c r="E12" s="22" t="s">
        <v>278</v>
      </c>
      <c r="F12" s="22" t="s">
        <v>20</v>
      </c>
      <c r="G12" s="23" t="n">
        <v>5000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44000.083333333</v>
      </c>
      <c r="B13" s="2" t="s">
        <v>234</v>
      </c>
      <c r="C13" s="2" t="s">
        <v>286</v>
      </c>
      <c r="D13" s="2" t="s">
        <v>228</v>
      </c>
      <c r="E13" s="2" t="s">
        <v>89</v>
      </c>
      <c r="F13" s="2" t="s">
        <v>20</v>
      </c>
      <c r="G13" s="7" t="n">
        <v>4</v>
      </c>
      <c r="H13" s="6" t="n">
        <v>103.66</v>
      </c>
      <c r="I13" s="6" t="n">
        <v>-4146.4</v>
      </c>
      <c r="J13" s="6" t="n">
        <v>-1.52</v>
      </c>
      <c r="K13" s="6" t="n">
        <v>-2.91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44000.125</v>
      </c>
      <c r="B14" s="2" t="s">
        <v>49</v>
      </c>
      <c r="C14" s="2" t="s">
        <v>279</v>
      </c>
      <c r="D14" s="2" t="s">
        <v>228</v>
      </c>
      <c r="E14" s="2" t="s">
        <v>18</v>
      </c>
      <c r="F14" s="2" t="s">
        <v>20</v>
      </c>
      <c r="G14" s="7" t="n">
        <v>3</v>
      </c>
      <c r="H14" s="6" t="n">
        <v>204.3</v>
      </c>
      <c r="I14" s="6" t="n">
        <v>-612.9</v>
      </c>
      <c r="J14" s="6" t="n">
        <v>0</v>
      </c>
      <c r="K14" s="6" t="n">
        <v>-0.42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44008</v>
      </c>
      <c r="B15" s="2" t="s">
        <v>52</v>
      </c>
      <c r="C15" s="2" t="s">
        <v>287</v>
      </c>
      <c r="D15" s="2" t="s">
        <v>228</v>
      </c>
      <c r="E15" s="2" t="s">
        <v>18</v>
      </c>
      <c r="F15" s="2" t="s">
        <v>20</v>
      </c>
      <c r="G15" s="7" t="n">
        <v>10</v>
      </c>
      <c r="H15" s="6" t="n">
        <v>112.9</v>
      </c>
      <c r="I15" s="6" t="n">
        <v>-1129</v>
      </c>
      <c r="J15" s="6" t="n">
        <v>0</v>
      </c>
      <c r="K15" s="6" t="n">
        <v>-0.78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44015</v>
      </c>
      <c r="B16" s="22" t="s">
        <v>278</v>
      </c>
      <c r="C16" s="22" t="s">
        <v>104</v>
      </c>
      <c r="D16" s="22" t="s">
        <v>278</v>
      </c>
      <c r="E16" s="22" t="s">
        <v>278</v>
      </c>
      <c r="F16" s="22" t="s">
        <v>20</v>
      </c>
      <c r="G16" s="23" t="n">
        <v>15000</v>
      </c>
      <c r="H16" s="24" t="n">
        <v>1</v>
      </c>
      <c r="I16" s="24" t="n">
        <v>15000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44018</v>
      </c>
      <c r="B17" s="2" t="s">
        <v>88</v>
      </c>
      <c r="C17" s="2" t="s">
        <v>288</v>
      </c>
      <c r="D17" s="2" t="s">
        <v>228</v>
      </c>
      <c r="E17" s="2" t="s">
        <v>89</v>
      </c>
      <c r="F17" s="2" t="s">
        <v>20</v>
      </c>
      <c r="G17" s="7" t="n">
        <v>5</v>
      </c>
      <c r="H17" s="6" t="n">
        <v>102.484</v>
      </c>
      <c r="I17" s="6" t="n">
        <v>-5124.2</v>
      </c>
      <c r="J17" s="6" t="n">
        <v>-68.2</v>
      </c>
      <c r="K17" s="6" t="n">
        <v>-3.58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44019</v>
      </c>
      <c r="B18" s="22" t="s">
        <v>289</v>
      </c>
      <c r="C18" s="22" t="s">
        <v>290</v>
      </c>
      <c r="D18" s="22" t="s">
        <v>289</v>
      </c>
      <c r="E18" s="22" t="s">
        <v>289</v>
      </c>
      <c r="F18" s="22" t="s">
        <v>20</v>
      </c>
      <c r="G18" s="23" t="n">
        <v>10</v>
      </c>
      <c r="H18" s="24" t="n">
        <v>20.57</v>
      </c>
      <c r="I18" s="24" t="n">
        <v>178.7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44022</v>
      </c>
      <c r="B19" s="2" t="s">
        <v>28</v>
      </c>
      <c r="C19" s="2" t="s">
        <v>280</v>
      </c>
      <c r="D19" s="2" t="s">
        <v>228</v>
      </c>
      <c r="E19" s="2" t="s">
        <v>18</v>
      </c>
      <c r="F19" s="2" t="s">
        <v>20</v>
      </c>
      <c r="G19" s="7" t="n">
        <v>10</v>
      </c>
      <c r="H19" s="6" t="n">
        <v>315.4</v>
      </c>
      <c r="I19" s="6" t="n">
        <v>-3154</v>
      </c>
      <c r="J19" s="6" t="n">
        <v>0</v>
      </c>
      <c r="K19" s="6" t="n">
        <v>-2.18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44103</v>
      </c>
      <c r="B20" s="2" t="s">
        <v>25</v>
      </c>
      <c r="C20" s="2" t="s">
        <v>281</v>
      </c>
      <c r="D20" s="2" t="s">
        <v>228</v>
      </c>
      <c r="E20" s="2" t="s">
        <v>18</v>
      </c>
      <c r="F20" s="2" t="s">
        <v>20</v>
      </c>
      <c r="G20" s="7" t="n">
        <v>2</v>
      </c>
      <c r="H20" s="6" t="n">
        <v>467</v>
      </c>
      <c r="I20" s="6" t="n">
        <v>-934</v>
      </c>
      <c r="J20" s="6" t="n">
        <v>0</v>
      </c>
      <c r="K20" s="6" t="n">
        <v>-0.65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44105</v>
      </c>
      <c r="B21" s="22" t="s">
        <v>289</v>
      </c>
      <c r="C21" s="22" t="s">
        <v>291</v>
      </c>
      <c r="D21" s="22" t="s">
        <v>289</v>
      </c>
      <c r="E21" s="22" t="s">
        <v>289</v>
      </c>
      <c r="F21" s="22" t="s">
        <v>20</v>
      </c>
      <c r="G21" s="23" t="n">
        <v>20</v>
      </c>
      <c r="H21" s="24" t="n">
        <v>18.7</v>
      </c>
      <c r="I21" s="24" t="n">
        <v>326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44105</v>
      </c>
      <c r="B22" s="22" t="s">
        <v>289</v>
      </c>
      <c r="C22" s="22" t="s">
        <v>292</v>
      </c>
      <c r="D22" s="22" t="s">
        <v>289</v>
      </c>
      <c r="E22" s="22" t="s">
        <v>289</v>
      </c>
      <c r="F22" s="22" t="s">
        <v>20</v>
      </c>
      <c r="G22" s="23" t="n">
        <v>10</v>
      </c>
      <c r="H22" s="24" t="n">
        <v>18.7</v>
      </c>
      <c r="I22" s="24" t="n">
        <v>163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44112</v>
      </c>
      <c r="B23" s="22" t="s">
        <v>289</v>
      </c>
      <c r="C23" s="22" t="s">
        <v>290</v>
      </c>
      <c r="D23" s="22" t="s">
        <v>289</v>
      </c>
      <c r="E23" s="22" t="s">
        <v>289</v>
      </c>
      <c r="F23" s="22" t="s">
        <v>20</v>
      </c>
      <c r="G23" s="23" t="n">
        <v>20</v>
      </c>
      <c r="H23" s="24" t="n">
        <v>8.93</v>
      </c>
      <c r="I23" s="24" t="n">
        <v>156.6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44112</v>
      </c>
      <c r="B24" s="22" t="s">
        <v>289</v>
      </c>
      <c r="C24" s="22" t="s">
        <v>293</v>
      </c>
      <c r="D24" s="22" t="s">
        <v>289</v>
      </c>
      <c r="E24" s="22" t="s">
        <v>289</v>
      </c>
      <c r="F24" s="22" t="s">
        <v>20</v>
      </c>
      <c r="G24" s="23" t="n">
        <v>8</v>
      </c>
      <c r="H24" s="24" t="n">
        <v>9.94</v>
      </c>
      <c r="I24" s="24" t="n">
        <v>69.52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44113</v>
      </c>
      <c r="B25" s="2" t="s">
        <v>25</v>
      </c>
      <c r="C25" s="2" t="s">
        <v>281</v>
      </c>
      <c r="D25" s="2" t="s">
        <v>228</v>
      </c>
      <c r="E25" s="2" t="s">
        <v>18</v>
      </c>
      <c r="F25" s="2" t="s">
        <v>20</v>
      </c>
      <c r="G25" s="7" t="n">
        <v>2</v>
      </c>
      <c r="H25" s="6" t="n">
        <v>455.8</v>
      </c>
      <c r="I25" s="6" t="n">
        <v>-911.6</v>
      </c>
      <c r="J25" s="6" t="n">
        <v>0</v>
      </c>
      <c r="K25" s="6" t="n">
        <v>-0.64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44118</v>
      </c>
      <c r="B26" s="22" t="s">
        <v>289</v>
      </c>
      <c r="C26" s="22" t="s">
        <v>294</v>
      </c>
      <c r="D26" s="22" t="s">
        <v>289</v>
      </c>
      <c r="E26" s="22" t="s">
        <v>289</v>
      </c>
      <c r="F26" s="22" t="s">
        <v>20</v>
      </c>
      <c r="G26" s="23" t="n">
        <v>5</v>
      </c>
      <c r="H26" s="24" t="n">
        <v>101.22</v>
      </c>
      <c r="I26" s="24" t="n">
        <v>149.6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44123</v>
      </c>
      <c r="B27" s="2" t="s">
        <v>25</v>
      </c>
      <c r="C27" s="2" t="s">
        <v>281</v>
      </c>
      <c r="D27" s="2" t="s">
        <v>228</v>
      </c>
      <c r="E27" s="2" t="s">
        <v>18</v>
      </c>
      <c r="F27" s="2" t="s">
        <v>20</v>
      </c>
      <c r="G27" s="7" t="n">
        <v>3</v>
      </c>
      <c r="H27" s="6" t="n">
        <v>431</v>
      </c>
      <c r="I27" s="6" t="n">
        <v>-1293</v>
      </c>
      <c r="J27" s="6" t="n">
        <v>0</v>
      </c>
      <c r="K27" s="6" t="n">
        <v>-0.89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44123</v>
      </c>
      <c r="B28" s="2" t="s">
        <v>25</v>
      </c>
      <c r="C28" s="2" t="s">
        <v>281</v>
      </c>
      <c r="D28" s="2" t="s">
        <v>228</v>
      </c>
      <c r="E28" s="2" t="s">
        <v>18</v>
      </c>
      <c r="F28" s="2" t="s">
        <v>20</v>
      </c>
      <c r="G28" s="7" t="n">
        <v>2</v>
      </c>
      <c r="H28" s="6" t="n">
        <v>430</v>
      </c>
      <c r="I28" s="6" t="n">
        <v>-860</v>
      </c>
      <c r="J28" s="6" t="n">
        <v>0</v>
      </c>
      <c r="K28" s="6" t="n">
        <v>-0.6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44174</v>
      </c>
      <c r="B29" s="22" t="s">
        <v>289</v>
      </c>
      <c r="C29" s="22" t="s">
        <v>295</v>
      </c>
      <c r="D29" s="22" t="s">
        <v>289</v>
      </c>
      <c r="E29" s="22" t="s">
        <v>289</v>
      </c>
      <c r="F29" s="22" t="s">
        <v>20</v>
      </c>
      <c r="G29" s="23" t="n">
        <v>7</v>
      </c>
      <c r="H29" s="24" t="n">
        <v>105.48</v>
      </c>
      <c r="I29" s="24" t="n">
        <v>258.3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44176.904861111</v>
      </c>
      <c r="B30" s="22" t="s">
        <v>278</v>
      </c>
      <c r="C30" s="22" t="s">
        <v>104</v>
      </c>
      <c r="D30" s="22" t="s">
        <v>278</v>
      </c>
      <c r="E30" s="22" t="s">
        <v>278</v>
      </c>
      <c r="F30" s="22" t="s">
        <v>20</v>
      </c>
      <c r="G30" s="23" t="n">
        <v>36.9</v>
      </c>
      <c r="H30" s="24" t="n">
        <v>1</v>
      </c>
      <c r="I30" s="24" t="n">
        <v>36.9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44181</v>
      </c>
      <c r="B31" s="22" t="s">
        <v>289</v>
      </c>
      <c r="C31" s="22" t="s">
        <v>296</v>
      </c>
      <c r="D31" s="22" t="s">
        <v>289</v>
      </c>
      <c r="E31" s="22" t="s">
        <v>289</v>
      </c>
      <c r="F31" s="22" t="s">
        <v>20</v>
      </c>
      <c r="G31" s="23" t="n">
        <v>4</v>
      </c>
      <c r="H31" s="24" t="n">
        <v>102.472</v>
      </c>
      <c r="I31" s="24" t="n">
        <v>139.6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44201.85</v>
      </c>
      <c r="B32" s="22" t="s">
        <v>278</v>
      </c>
      <c r="C32" s="22" t="s">
        <v>104</v>
      </c>
      <c r="D32" s="22" t="s">
        <v>278</v>
      </c>
      <c r="E32" s="22" t="s">
        <v>278</v>
      </c>
      <c r="F32" s="22" t="s">
        <v>20</v>
      </c>
      <c r="G32" s="23" t="n">
        <v>10000</v>
      </c>
      <c r="H32" s="24" t="n">
        <v>1</v>
      </c>
      <c r="I32" s="24" t="n">
        <v>10000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44202.85</v>
      </c>
      <c r="B33" s="2" t="s">
        <v>236</v>
      </c>
      <c r="C33" s="2" t="s">
        <v>297</v>
      </c>
      <c r="D33" s="2" t="s">
        <v>228</v>
      </c>
      <c r="E33" s="2" t="s">
        <v>83</v>
      </c>
      <c r="F33" s="2" t="s">
        <v>20</v>
      </c>
      <c r="G33" s="7" t="n">
        <v>2</v>
      </c>
      <c r="H33" s="6" t="n">
        <v>946</v>
      </c>
      <c r="I33" s="6" t="n">
        <v>-1892</v>
      </c>
      <c r="J33" s="6" t="n">
        <v>0</v>
      </c>
      <c r="K33" s="6" t="n">
        <v>-1.3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44202.85</v>
      </c>
      <c r="B34" s="2" t="s">
        <v>235</v>
      </c>
      <c r="C34" s="2" t="s">
        <v>298</v>
      </c>
      <c r="D34" s="2" t="s">
        <v>228</v>
      </c>
      <c r="E34" s="2" t="s">
        <v>83</v>
      </c>
      <c r="F34" s="2" t="s">
        <v>20</v>
      </c>
      <c r="G34" s="7" t="n">
        <v>2</v>
      </c>
      <c r="H34" s="6" t="n">
        <v>1815</v>
      </c>
      <c r="I34" s="6" t="n">
        <v>-3630</v>
      </c>
      <c r="J34" s="6" t="n">
        <v>0</v>
      </c>
      <c r="K34" s="6" t="n">
        <v>-2.51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44208.488194444</v>
      </c>
      <c r="B35" s="2" t="s">
        <v>236</v>
      </c>
      <c r="C35" s="2" t="s">
        <v>297</v>
      </c>
      <c r="D35" s="2" t="s">
        <v>228</v>
      </c>
      <c r="E35" s="2" t="s">
        <v>83</v>
      </c>
      <c r="F35" s="2" t="s">
        <v>20</v>
      </c>
      <c r="G35" s="7" t="n">
        <v>2</v>
      </c>
      <c r="H35" s="6" t="n">
        <v>945</v>
      </c>
      <c r="I35" s="6" t="n">
        <v>-1890</v>
      </c>
      <c r="J35" s="6" t="n">
        <v>0</v>
      </c>
      <c r="K35" s="6" t="n">
        <v>-1.3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44217.616666667</v>
      </c>
      <c r="B36" s="2" t="s">
        <v>236</v>
      </c>
      <c r="C36" s="2" t="s">
        <v>297</v>
      </c>
      <c r="D36" s="2" t="s">
        <v>228</v>
      </c>
      <c r="E36" s="2" t="s">
        <v>83</v>
      </c>
      <c r="F36" s="2" t="s">
        <v>20</v>
      </c>
      <c r="G36" s="7" t="n">
        <v>1</v>
      </c>
      <c r="H36" s="6" t="n">
        <v>942</v>
      </c>
      <c r="I36" s="6" t="n">
        <v>-942</v>
      </c>
      <c r="J36" s="6" t="n">
        <v>0</v>
      </c>
      <c r="K36" s="6" t="n">
        <v>-0.66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44241.822222222</v>
      </c>
      <c r="B37" s="22" t="s">
        <v>278</v>
      </c>
      <c r="C37" s="22" t="s">
        <v>104</v>
      </c>
      <c r="D37" s="22" t="s">
        <v>278</v>
      </c>
      <c r="E37" s="22" t="s">
        <v>278</v>
      </c>
      <c r="F37" s="22" t="s">
        <v>20</v>
      </c>
      <c r="G37" s="23" t="n">
        <v>10000</v>
      </c>
      <c r="H37" s="24" t="n">
        <v>1</v>
      </c>
      <c r="I37" s="24" t="n">
        <v>10000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44242.822222222</v>
      </c>
      <c r="B38" s="2" t="s">
        <v>235</v>
      </c>
      <c r="C38" s="2" t="s">
        <v>298</v>
      </c>
      <c r="D38" s="2" t="s">
        <v>228</v>
      </c>
      <c r="E38" s="2" t="s">
        <v>83</v>
      </c>
      <c r="F38" s="2" t="s">
        <v>20</v>
      </c>
      <c r="G38" s="7" t="n">
        <v>1</v>
      </c>
      <c r="H38" s="6" t="n">
        <v>1821</v>
      </c>
      <c r="I38" s="6" t="n">
        <v>-1821</v>
      </c>
      <c r="J38" s="6" t="n">
        <v>0</v>
      </c>
      <c r="K38" s="6" t="n">
        <v>-1.26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44243.835416667</v>
      </c>
      <c r="B39" s="2" t="s">
        <v>235</v>
      </c>
      <c r="C39" s="2" t="s">
        <v>298</v>
      </c>
      <c r="D39" s="2" t="s">
        <v>228</v>
      </c>
      <c r="E39" s="2" t="s">
        <v>83</v>
      </c>
      <c r="F39" s="2" t="s">
        <v>20</v>
      </c>
      <c r="G39" s="7" t="n">
        <v>1</v>
      </c>
      <c r="H39" s="6" t="n">
        <v>1820</v>
      </c>
      <c r="I39" s="6" t="n">
        <v>-1820</v>
      </c>
      <c r="J39" s="6" t="n">
        <v>0</v>
      </c>
      <c r="K39" s="6" t="n">
        <v>-1.26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44252.823611111</v>
      </c>
      <c r="B40" s="2" t="s">
        <v>28</v>
      </c>
      <c r="C40" s="2" t="s">
        <v>280</v>
      </c>
      <c r="D40" s="2" t="s">
        <v>228</v>
      </c>
      <c r="E40" s="2" t="s">
        <v>18</v>
      </c>
      <c r="F40" s="2" t="s">
        <v>20</v>
      </c>
      <c r="G40" s="7" t="n">
        <v>10</v>
      </c>
      <c r="H40" s="6" t="n">
        <v>316.4</v>
      </c>
      <c r="I40" s="6" t="n">
        <v>-3164</v>
      </c>
      <c r="J40" s="6" t="n">
        <v>0</v>
      </c>
      <c r="K40" s="6" t="n">
        <v>-2.2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44288.835416667</v>
      </c>
      <c r="B41" s="22" t="s">
        <v>278</v>
      </c>
      <c r="C41" s="22" t="s">
        <v>104</v>
      </c>
      <c r="D41" s="22" t="s">
        <v>278</v>
      </c>
      <c r="E41" s="22" t="s">
        <v>278</v>
      </c>
      <c r="F41" s="22" t="s">
        <v>20</v>
      </c>
      <c r="G41" s="23" t="n">
        <v>1</v>
      </c>
      <c r="H41" s="24" t="n">
        <v>10000</v>
      </c>
      <c r="I41" s="24" t="n">
        <v>10000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44292</v>
      </c>
      <c r="B42" s="2" t="s">
        <v>238</v>
      </c>
      <c r="C42" s="2" t="s">
        <v>299</v>
      </c>
      <c r="D42" s="2" t="s">
        <v>228</v>
      </c>
      <c r="E42" s="2" t="s">
        <v>89</v>
      </c>
      <c r="F42" s="2" t="s">
        <v>20</v>
      </c>
      <c r="G42" s="7" t="n">
        <v>9</v>
      </c>
      <c r="H42" s="6" t="n">
        <v>99.72</v>
      </c>
      <c r="I42" s="6" t="n">
        <v>-8974.8</v>
      </c>
      <c r="J42" s="6" t="n">
        <v>-165.33</v>
      </c>
      <c r="K42" s="6" t="n">
        <v>-5.39</v>
      </c>
      <c r="L42" s="6" t="n">
        <v>-0.9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44292</v>
      </c>
      <c r="B43" s="2" t="s">
        <v>237</v>
      </c>
      <c r="C43" s="2" t="s">
        <v>300</v>
      </c>
      <c r="D43" s="2" t="s">
        <v>228</v>
      </c>
      <c r="E43" s="2" t="s">
        <v>89</v>
      </c>
      <c r="F43" s="2" t="s">
        <v>20</v>
      </c>
      <c r="G43" s="7" t="n">
        <v>1</v>
      </c>
      <c r="H43" s="6" t="n">
        <v>102.451</v>
      </c>
      <c r="I43" s="6" t="n">
        <v>-1024.51</v>
      </c>
      <c r="J43" s="6" t="n">
        <v>-13.42</v>
      </c>
      <c r="K43" s="6" t="n">
        <v>-0.61</v>
      </c>
      <c r="L43" s="6" t="n">
        <v>-0.1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44292</v>
      </c>
      <c r="B44" s="2" t="s">
        <v>237</v>
      </c>
      <c r="C44" s="2" t="s">
        <v>300</v>
      </c>
      <c r="D44" s="2" t="s">
        <v>228</v>
      </c>
      <c r="E44" s="2" t="s">
        <v>89</v>
      </c>
      <c r="F44" s="2" t="s">
        <v>20</v>
      </c>
      <c r="G44" s="7" t="n">
        <v>8</v>
      </c>
      <c r="H44" s="6" t="n">
        <v>102.451</v>
      </c>
      <c r="I44" s="6" t="n">
        <v>-8196.08</v>
      </c>
      <c r="J44" s="6" t="n">
        <v>-107.36</v>
      </c>
      <c r="K44" s="6" t="n">
        <v>-4.92</v>
      </c>
      <c r="L44" s="6" t="n">
        <v>-0.82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44300</v>
      </c>
      <c r="B45" s="22" t="s">
        <v>289</v>
      </c>
      <c r="C45" s="22" t="s">
        <v>294</v>
      </c>
      <c r="D45" s="22" t="s">
        <v>289</v>
      </c>
      <c r="E45" s="22" t="s">
        <v>289</v>
      </c>
      <c r="F45" s="22" t="s">
        <v>20</v>
      </c>
      <c r="G45" s="23" t="n">
        <v>5</v>
      </c>
      <c r="H45" s="24" t="n">
        <v>29.92</v>
      </c>
      <c r="I45" s="24" t="n">
        <v>130.6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44308.895138889</v>
      </c>
      <c r="B46" s="22" t="s">
        <v>278</v>
      </c>
      <c r="C46" s="22" t="s">
        <v>104</v>
      </c>
      <c r="D46" s="22" t="s">
        <v>278</v>
      </c>
      <c r="E46" s="22" t="s">
        <v>278</v>
      </c>
      <c r="F46" s="22" t="s">
        <v>20</v>
      </c>
      <c r="G46" s="23" t="n">
        <v>1</v>
      </c>
      <c r="H46" s="24" t="n">
        <v>10000</v>
      </c>
      <c r="I46" s="24" t="n">
        <v>10000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44309.826388889</v>
      </c>
      <c r="B47" s="2" t="s">
        <v>239</v>
      </c>
      <c r="C47" s="2" t="s">
        <v>301</v>
      </c>
      <c r="D47" s="2" t="s">
        <v>228</v>
      </c>
      <c r="E47" s="2" t="s">
        <v>83</v>
      </c>
      <c r="F47" s="2" t="s">
        <v>20</v>
      </c>
      <c r="G47" s="7" t="n">
        <v>1</v>
      </c>
      <c r="H47" s="6" t="n">
        <v>5720</v>
      </c>
      <c r="I47" s="6" t="n">
        <v>-5720</v>
      </c>
      <c r="J47" s="6" t="n">
        <v>0</v>
      </c>
      <c r="K47" s="6" t="n">
        <v>-3.97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44323.424305556</v>
      </c>
      <c r="B48" s="22" t="s">
        <v>278</v>
      </c>
      <c r="C48" s="22" t="s">
        <v>104</v>
      </c>
      <c r="D48" s="22" t="s">
        <v>278</v>
      </c>
      <c r="E48" s="22" t="s">
        <v>278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44323.424305556</v>
      </c>
      <c r="B49" s="2" t="s">
        <v>239</v>
      </c>
      <c r="C49" s="2" t="s">
        <v>301</v>
      </c>
      <c r="D49" s="2" t="s">
        <v>228</v>
      </c>
      <c r="E49" s="2" t="s">
        <v>83</v>
      </c>
      <c r="F49" s="2" t="s">
        <v>20</v>
      </c>
      <c r="G49" s="7" t="n">
        <v>1</v>
      </c>
      <c r="H49" s="6" t="n">
        <v>5694</v>
      </c>
      <c r="I49" s="6" t="n">
        <v>-5694</v>
      </c>
      <c r="J49" s="6" t="n">
        <v>0</v>
      </c>
      <c r="K49" s="6" t="n">
        <v>-3.95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44326</v>
      </c>
      <c r="B50" s="22" t="s">
        <v>289</v>
      </c>
      <c r="C50" s="22" t="s">
        <v>291</v>
      </c>
      <c r="D50" s="22" t="s">
        <v>289</v>
      </c>
      <c r="E50" s="22" t="s">
        <v>289</v>
      </c>
      <c r="F50" s="22" t="s">
        <v>20</v>
      </c>
      <c r="G50" s="23" t="n">
        <v>20</v>
      </c>
      <c r="H50" s="24" t="n">
        <v>18.7</v>
      </c>
      <c r="I50" s="24" t="n">
        <v>325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44326</v>
      </c>
      <c r="B51" s="22" t="s">
        <v>289</v>
      </c>
      <c r="C51" s="22" t="s">
        <v>292</v>
      </c>
      <c r="D51" s="22" t="s">
        <v>289</v>
      </c>
      <c r="E51" s="22" t="s">
        <v>289</v>
      </c>
      <c r="F51" s="22" t="s">
        <v>20</v>
      </c>
      <c r="G51" s="23" t="n">
        <v>10</v>
      </c>
      <c r="H51" s="24" t="n">
        <v>18.7</v>
      </c>
      <c r="I51" s="24" t="n">
        <v>163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44328</v>
      </c>
      <c r="B52" s="22" t="s">
        <v>289</v>
      </c>
      <c r="C52" s="22" t="s">
        <v>302</v>
      </c>
      <c r="D52" s="22" t="s">
        <v>289</v>
      </c>
      <c r="E52" s="22" t="s">
        <v>289</v>
      </c>
      <c r="F52" s="22" t="s">
        <v>20</v>
      </c>
      <c r="G52" s="23" t="n">
        <v>10</v>
      </c>
      <c r="H52" s="24" t="n">
        <v>9.45</v>
      </c>
      <c r="I52" s="24" t="n">
        <v>82.5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44335</v>
      </c>
      <c r="B53" s="22" t="s">
        <v>289</v>
      </c>
      <c r="C53" s="22" t="s">
        <v>303</v>
      </c>
      <c r="D53" s="22" t="s">
        <v>289</v>
      </c>
      <c r="E53" s="22" t="s">
        <v>289</v>
      </c>
      <c r="F53" s="22" t="s">
        <v>20</v>
      </c>
      <c r="G53" s="23" t="n">
        <v>9</v>
      </c>
      <c r="H53" s="24" t="n">
        <v>23.88</v>
      </c>
      <c r="I53" s="24" t="n">
        <v>186.92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44356</v>
      </c>
      <c r="B54" s="22" t="s">
        <v>289</v>
      </c>
      <c r="C54" s="22" t="s">
        <v>295</v>
      </c>
      <c r="D54" s="22" t="s">
        <v>289</v>
      </c>
      <c r="E54" s="22" t="s">
        <v>289</v>
      </c>
      <c r="F54" s="22" t="s">
        <v>20</v>
      </c>
      <c r="G54" s="23" t="n">
        <v>7</v>
      </c>
      <c r="H54" s="24" t="n">
        <v>36.9</v>
      </c>
      <c r="I54" s="24" t="n">
        <v>224.3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44363</v>
      </c>
      <c r="B55" s="22" t="s">
        <v>289</v>
      </c>
      <c r="C55" s="22" t="s">
        <v>296</v>
      </c>
      <c r="D55" s="22" t="s">
        <v>289</v>
      </c>
      <c r="E55" s="22" t="s">
        <v>289</v>
      </c>
      <c r="F55" s="22" t="s">
        <v>20</v>
      </c>
      <c r="G55" s="23" t="n">
        <v>4</v>
      </c>
      <c r="H55" s="24" t="n">
        <v>34.9</v>
      </c>
      <c r="I55" s="24" t="n">
        <v>121.6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44384</v>
      </c>
      <c r="B56" s="22" t="s">
        <v>289</v>
      </c>
      <c r="C56" s="22" t="s">
        <v>293</v>
      </c>
      <c r="D56" s="22" t="s">
        <v>289</v>
      </c>
      <c r="E56" s="22" t="s">
        <v>289</v>
      </c>
      <c r="F56" s="22" t="s">
        <v>20</v>
      </c>
      <c r="G56" s="23" t="n">
        <v>15</v>
      </c>
      <c r="H56" s="24" t="n">
        <v>12.3</v>
      </c>
      <c r="I56" s="24" t="n">
        <v>160.5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44385</v>
      </c>
      <c r="B57" s="22" t="s">
        <v>289</v>
      </c>
      <c r="C57" s="22" t="s">
        <v>290</v>
      </c>
      <c r="D57" s="22" t="s">
        <v>289</v>
      </c>
      <c r="E57" s="22" t="s">
        <v>289</v>
      </c>
      <c r="F57" s="22" t="s">
        <v>20</v>
      </c>
      <c r="G57" s="23" t="n">
        <v>30</v>
      </c>
      <c r="H57" s="24" t="n">
        <v>26.51</v>
      </c>
      <c r="I57" s="24" t="n">
        <v>699.3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44405</v>
      </c>
      <c r="B58" s="22" t="s">
        <v>289</v>
      </c>
      <c r="C58" s="22" t="s">
        <v>304</v>
      </c>
      <c r="D58" s="22" t="s">
        <v>289</v>
      </c>
      <c r="E58" s="22" t="s">
        <v>289</v>
      </c>
      <c r="F58" s="22" t="s">
        <v>20</v>
      </c>
      <c r="G58" s="23" t="n">
        <v>9</v>
      </c>
      <c r="H58" s="24" t="n">
        <v>34.9</v>
      </c>
      <c r="I58" s="24" t="n">
        <v>273.1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44407.334027778</v>
      </c>
      <c r="B59" s="2" t="s">
        <v>239</v>
      </c>
      <c r="C59" s="2" t="s">
        <v>301</v>
      </c>
      <c r="D59" s="2" t="s">
        <v>228</v>
      </c>
      <c r="E59" s="2" t="s">
        <v>83</v>
      </c>
      <c r="F59" s="2" t="s">
        <v>20</v>
      </c>
      <c r="G59" s="7" t="n">
        <v>1</v>
      </c>
      <c r="H59" s="6" t="n">
        <v>5907</v>
      </c>
      <c r="I59" s="6" t="n">
        <v>-5907</v>
      </c>
      <c r="J59" s="6" t="n">
        <v>0</v>
      </c>
      <c r="K59" s="6" t="n">
        <v>-0.55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44407.334027778</v>
      </c>
      <c r="B60" s="2" t="s">
        <v>236</v>
      </c>
      <c r="C60" s="2" t="s">
        <v>297</v>
      </c>
      <c r="D60" s="2" t="s">
        <v>228</v>
      </c>
      <c r="E60" s="2" t="s">
        <v>83</v>
      </c>
      <c r="F60" s="2" t="s">
        <v>20</v>
      </c>
      <c r="G60" s="7" t="n">
        <v>2</v>
      </c>
      <c r="H60" s="6" t="n">
        <v>945</v>
      </c>
      <c r="I60" s="6" t="n">
        <v>-1890</v>
      </c>
      <c r="J60" s="6" t="n">
        <v>0</v>
      </c>
      <c r="K60" s="6" t="n">
        <v>-0.17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44407.334027778</v>
      </c>
      <c r="B61" s="2" t="s">
        <v>46</v>
      </c>
      <c r="C61" s="2" t="s">
        <v>305</v>
      </c>
      <c r="D61" s="2" t="s">
        <v>228</v>
      </c>
      <c r="E61" s="2" t="s">
        <v>18</v>
      </c>
      <c r="F61" s="2" t="s">
        <v>20</v>
      </c>
      <c r="G61" s="7" t="n">
        <v>5</v>
      </c>
      <c r="H61" s="6" t="n">
        <v>458</v>
      </c>
      <c r="I61" s="6" t="n">
        <v>-2290</v>
      </c>
      <c r="J61" s="6" t="n">
        <v>0</v>
      </c>
      <c r="K61" s="6" t="n">
        <v>-1.58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44414.652083333</v>
      </c>
      <c r="B62" s="22" t="s">
        <v>278</v>
      </c>
      <c r="C62" s="22" t="s">
        <v>104</v>
      </c>
      <c r="D62" s="22" t="s">
        <v>278</v>
      </c>
      <c r="E62" s="22" t="s">
        <v>278</v>
      </c>
      <c r="F62" s="22" t="s">
        <v>20</v>
      </c>
      <c r="G62" s="23" t="n">
        <v>1</v>
      </c>
      <c r="H62" s="24" t="n">
        <v>10000</v>
      </c>
      <c r="I62" s="24" t="n">
        <v>10000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44418.566666667</v>
      </c>
      <c r="B63" s="2" t="s">
        <v>240</v>
      </c>
      <c r="C63" s="2" t="s">
        <v>306</v>
      </c>
      <c r="D63" s="2" t="s">
        <v>228</v>
      </c>
      <c r="E63" s="2" t="s">
        <v>89</v>
      </c>
      <c r="F63" s="2" t="s">
        <v>20</v>
      </c>
      <c r="G63" s="7" t="n">
        <v>10</v>
      </c>
      <c r="H63" s="6" t="n">
        <v>98.8</v>
      </c>
      <c r="I63" s="6" t="n">
        <v>-9880</v>
      </c>
      <c r="J63" s="6" t="n">
        <v>-186.6</v>
      </c>
      <c r="K63" s="6" t="n">
        <v>-7.16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44477</v>
      </c>
      <c r="B64" s="22" t="s">
        <v>289</v>
      </c>
      <c r="C64" s="22" t="s">
        <v>290</v>
      </c>
      <c r="D64" s="22" t="s">
        <v>289</v>
      </c>
      <c r="E64" s="22" t="s">
        <v>289</v>
      </c>
      <c r="F64" s="22" t="s">
        <v>20</v>
      </c>
      <c r="G64" s="23" t="n">
        <v>30</v>
      </c>
      <c r="H64" s="24" t="n">
        <v>10.55</v>
      </c>
      <c r="I64" s="24" t="n">
        <v>277.5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44477</v>
      </c>
      <c r="B65" s="22" t="s">
        <v>289</v>
      </c>
      <c r="C65" s="22" t="s">
        <v>293</v>
      </c>
      <c r="D65" s="22" t="s">
        <v>289</v>
      </c>
      <c r="E65" s="22" t="s">
        <v>289</v>
      </c>
      <c r="F65" s="22" t="s">
        <v>20</v>
      </c>
      <c r="G65" s="23" t="n">
        <v>15</v>
      </c>
      <c r="H65" s="24" t="n">
        <v>16.52</v>
      </c>
      <c r="I65" s="24" t="n">
        <v>215.8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44477</v>
      </c>
      <c r="B66" s="22" t="s">
        <v>289</v>
      </c>
      <c r="C66" s="22" t="s">
        <v>307</v>
      </c>
      <c r="D66" s="22" t="s">
        <v>289</v>
      </c>
      <c r="E66" s="22" t="s">
        <v>289</v>
      </c>
      <c r="F66" s="22" t="s">
        <v>20</v>
      </c>
      <c r="G66" s="23" t="n">
        <v>5</v>
      </c>
      <c r="H66" s="24" t="n">
        <v>16.52</v>
      </c>
      <c r="I66" s="24" t="n">
        <v>71.6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44477.390277778</v>
      </c>
      <c r="B67" s="22" t="s">
        <v>278</v>
      </c>
      <c r="C67" s="22" t="s">
        <v>104</v>
      </c>
      <c r="D67" s="22" t="s">
        <v>278</v>
      </c>
      <c r="E67" s="22" t="s">
        <v>278</v>
      </c>
      <c r="F67" s="22" t="s">
        <v>20</v>
      </c>
      <c r="G67" s="23" t="n">
        <v>1</v>
      </c>
      <c r="H67" s="24" t="n">
        <v>6692</v>
      </c>
      <c r="I67" s="24" t="n">
        <v>6692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44482</v>
      </c>
      <c r="B68" s="22" t="s">
        <v>289</v>
      </c>
      <c r="C68" s="22" t="s">
        <v>294</v>
      </c>
      <c r="D68" s="22" t="s">
        <v>289</v>
      </c>
      <c r="E68" s="22" t="s">
        <v>289</v>
      </c>
      <c r="F68" s="22" t="s">
        <v>20</v>
      </c>
      <c r="G68" s="23" t="n">
        <v>5</v>
      </c>
      <c r="H68" s="24" t="n">
        <v>29.92</v>
      </c>
      <c r="I68" s="24" t="n">
        <v>130.6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44495</v>
      </c>
      <c r="B69" s="22" t="s">
        <v>289</v>
      </c>
      <c r="C69" s="22" t="s">
        <v>308</v>
      </c>
      <c r="D69" s="22" t="s">
        <v>289</v>
      </c>
      <c r="E69" s="22" t="s">
        <v>289</v>
      </c>
      <c r="F69" s="22" t="s">
        <v>20</v>
      </c>
      <c r="G69" s="23" t="n">
        <v>10</v>
      </c>
      <c r="H69" s="24" t="n">
        <v>32.66</v>
      </c>
      <c r="I69" s="24" t="n">
        <v>283.6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44517</v>
      </c>
      <c r="B70" s="22" t="s">
        <v>289</v>
      </c>
      <c r="C70" s="22" t="s">
        <v>303</v>
      </c>
      <c r="D70" s="22" t="s">
        <v>289</v>
      </c>
      <c r="E70" s="22" t="s">
        <v>289</v>
      </c>
      <c r="F70" s="22" t="s">
        <v>20</v>
      </c>
      <c r="G70" s="23" t="n">
        <v>9</v>
      </c>
      <c r="H70" s="24" t="n">
        <v>23.14</v>
      </c>
      <c r="I70" s="24" t="n">
        <v>181.26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44519.936805556</v>
      </c>
      <c r="B71" s="2" t="s">
        <v>241</v>
      </c>
      <c r="C71" s="2" t="s">
        <v>309</v>
      </c>
      <c r="D71" s="2" t="s">
        <v>228</v>
      </c>
      <c r="E71" s="2" t="s">
        <v>89</v>
      </c>
      <c r="F71" s="2" t="s">
        <v>20</v>
      </c>
      <c r="G71" s="7" t="n">
        <v>9</v>
      </c>
      <c r="H71" s="6" t="n">
        <v>94.29</v>
      </c>
      <c r="I71" s="6" t="n">
        <v>-8486.1</v>
      </c>
      <c r="J71" s="6" t="n">
        <v>-38.88</v>
      </c>
      <c r="K71" s="6" t="n">
        <v>-6.15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44523</v>
      </c>
      <c r="B72" s="22" t="s">
        <v>289</v>
      </c>
      <c r="C72" s="22" t="s">
        <v>310</v>
      </c>
      <c r="D72" s="22" t="s">
        <v>289</v>
      </c>
      <c r="E72" s="22" t="s">
        <v>289</v>
      </c>
      <c r="F72" s="22" t="s">
        <v>20</v>
      </c>
      <c r="G72" s="23" t="n">
        <v>9</v>
      </c>
      <c r="H72" s="24" t="n">
        <v>4.46</v>
      </c>
      <c r="I72" s="24" t="n">
        <v>35.14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44538</v>
      </c>
      <c r="B73" s="22" t="s">
        <v>289</v>
      </c>
      <c r="C73" s="22" t="s">
        <v>295</v>
      </c>
      <c r="D73" s="22" t="s">
        <v>289</v>
      </c>
      <c r="E73" s="22" t="s">
        <v>289</v>
      </c>
      <c r="F73" s="22" t="s">
        <v>20</v>
      </c>
      <c r="G73" s="23" t="n">
        <v>7</v>
      </c>
      <c r="H73" s="24" t="n">
        <v>36.9</v>
      </c>
      <c r="I73" s="24" t="n">
        <v>224.3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44545</v>
      </c>
      <c r="B74" s="22" t="s">
        <v>289</v>
      </c>
      <c r="C74" s="22" t="s">
        <v>296</v>
      </c>
      <c r="D74" s="22" t="s">
        <v>289</v>
      </c>
      <c r="E74" s="22" t="s">
        <v>289</v>
      </c>
      <c r="F74" s="22" t="s">
        <v>20</v>
      </c>
      <c r="G74" s="23" t="n">
        <v>4</v>
      </c>
      <c r="H74" s="24" t="n">
        <v>34.9</v>
      </c>
      <c r="I74" s="24" t="n">
        <v>121.6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44545</v>
      </c>
      <c r="B75" s="22" t="s">
        <v>311</v>
      </c>
      <c r="C75" s="22" t="s">
        <v>312</v>
      </c>
      <c r="D75" s="22" t="s">
        <v>311</v>
      </c>
      <c r="E75" s="22" t="s">
        <v>311</v>
      </c>
      <c r="F75" s="22" t="s">
        <v>20</v>
      </c>
      <c r="G75" s="23" t="n">
        <v>4</v>
      </c>
      <c r="H75" s="24" t="n">
        <v>1000</v>
      </c>
      <c r="I75" s="24" t="n">
        <v>4000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44554</v>
      </c>
      <c r="B76" s="22" t="s">
        <v>289</v>
      </c>
      <c r="C76" s="22" t="s">
        <v>313</v>
      </c>
      <c r="D76" s="22" t="s">
        <v>289</v>
      </c>
      <c r="E76" s="22" t="s">
        <v>289</v>
      </c>
      <c r="F76" s="22" t="s">
        <v>20</v>
      </c>
      <c r="G76" s="23" t="n">
        <v>9</v>
      </c>
      <c r="H76" s="24" t="n">
        <v>4.46</v>
      </c>
      <c r="I76" s="24" t="n">
        <v>35.14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44571</v>
      </c>
      <c r="B77" s="22" t="s">
        <v>289</v>
      </c>
      <c r="C77" s="22" t="s">
        <v>293</v>
      </c>
      <c r="D77" s="22" t="s">
        <v>289</v>
      </c>
      <c r="E77" s="22" t="s">
        <v>289</v>
      </c>
      <c r="F77" s="22" t="s">
        <v>20</v>
      </c>
      <c r="G77" s="23" t="n">
        <v>15</v>
      </c>
      <c r="H77" s="24" t="n">
        <v>9.98</v>
      </c>
      <c r="I77" s="24" t="n">
        <v>130.2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44571</v>
      </c>
      <c r="B78" s="22" t="s">
        <v>289</v>
      </c>
      <c r="C78" s="22" t="s">
        <v>307</v>
      </c>
      <c r="D78" s="22" t="s">
        <v>289</v>
      </c>
      <c r="E78" s="22" t="s">
        <v>289</v>
      </c>
      <c r="F78" s="22" t="s">
        <v>20</v>
      </c>
      <c r="G78" s="23" t="n">
        <v>5</v>
      </c>
      <c r="H78" s="24" t="n">
        <v>9.98</v>
      </c>
      <c r="I78" s="24" t="n">
        <v>43.4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44585</v>
      </c>
      <c r="B79" s="22" t="s">
        <v>289</v>
      </c>
      <c r="C79" s="22" t="s">
        <v>310</v>
      </c>
      <c r="D79" s="22" t="s">
        <v>289</v>
      </c>
      <c r="E79" s="22" t="s">
        <v>289</v>
      </c>
      <c r="F79" s="22" t="s">
        <v>20</v>
      </c>
      <c r="G79" s="23" t="n">
        <v>9</v>
      </c>
      <c r="H79" s="24" t="n">
        <v>4.46</v>
      </c>
      <c r="I79" s="24" t="n">
        <v>35.14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44587</v>
      </c>
      <c r="B80" s="22" t="s">
        <v>289</v>
      </c>
      <c r="C80" s="22" t="s">
        <v>304</v>
      </c>
      <c r="D80" s="22" t="s">
        <v>289</v>
      </c>
      <c r="E80" s="22" t="s">
        <v>289</v>
      </c>
      <c r="F80" s="22" t="s">
        <v>20</v>
      </c>
      <c r="G80" s="23" t="n">
        <v>9</v>
      </c>
      <c r="H80" s="24" t="n">
        <v>34.9</v>
      </c>
      <c r="I80" s="24" t="n">
        <v>273.1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44588.702777778</v>
      </c>
      <c r="B81" s="2" t="s">
        <v>235</v>
      </c>
      <c r="C81" s="2" t="s">
        <v>298</v>
      </c>
      <c r="D81" s="2" t="s">
        <v>228</v>
      </c>
      <c r="E81" s="2" t="s">
        <v>83</v>
      </c>
      <c r="F81" s="2" t="s">
        <v>20</v>
      </c>
      <c r="G81" s="7" t="n">
        <v>30</v>
      </c>
      <c r="H81" s="6" t="n">
        <v>18.133</v>
      </c>
      <c r="I81" s="6" t="n">
        <v>-543.39</v>
      </c>
      <c r="J81" s="6" t="n">
        <v>0</v>
      </c>
      <c r="K81" s="6" t="n">
        <v>-0.38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44595.702777778</v>
      </c>
      <c r="B82" s="2" t="s">
        <v>17</v>
      </c>
      <c r="C82" s="2" t="s">
        <v>283</v>
      </c>
      <c r="D82" s="2" t="s">
        <v>228</v>
      </c>
      <c r="E82" s="2" t="s">
        <v>18</v>
      </c>
      <c r="F82" s="2" t="s">
        <v>20</v>
      </c>
      <c r="G82" s="7" t="n">
        <v>20</v>
      </c>
      <c r="H82" s="6" t="n">
        <v>239.8</v>
      </c>
      <c r="I82" s="6" t="n">
        <v>-4796</v>
      </c>
      <c r="J82" s="6" t="n">
        <v>0</v>
      </c>
      <c r="K82" s="6" t="n">
        <v>-3.33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44613.431944444</v>
      </c>
      <c r="B83" s="22" t="s">
        <v>278</v>
      </c>
      <c r="C83" s="22" t="s">
        <v>104</v>
      </c>
      <c r="D83" s="22" t="s">
        <v>278</v>
      </c>
      <c r="E83" s="22" t="s">
        <v>278</v>
      </c>
      <c r="F83" s="22" t="s">
        <v>20</v>
      </c>
      <c r="G83" s="23" t="n">
        <v>1</v>
      </c>
      <c r="H83" s="24" t="n">
        <v>10000</v>
      </c>
      <c r="I83" s="24" t="n">
        <v>10000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44614.431944444</v>
      </c>
      <c r="B84" s="2" t="s">
        <v>17</v>
      </c>
      <c r="C84" s="2" t="s">
        <v>283</v>
      </c>
      <c r="D84" s="2" t="s">
        <v>228</v>
      </c>
      <c r="E84" s="2" t="s">
        <v>18</v>
      </c>
      <c r="F84" s="2" t="s">
        <v>20</v>
      </c>
      <c r="G84" s="7" t="n">
        <v>30</v>
      </c>
      <c r="H84" s="6" t="n">
        <v>190.88</v>
      </c>
      <c r="I84" s="6" t="n">
        <v>-5726.4</v>
      </c>
      <c r="J84" s="6" t="n">
        <v>0</v>
      </c>
      <c r="K84" s="6" t="n">
        <v>-3.97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44614.431944444</v>
      </c>
      <c r="B85" s="2" t="s">
        <v>28</v>
      </c>
      <c r="C85" s="2" t="s">
        <v>280</v>
      </c>
      <c r="D85" s="2" t="s">
        <v>228</v>
      </c>
      <c r="E85" s="2" t="s">
        <v>18</v>
      </c>
      <c r="F85" s="2" t="s">
        <v>20</v>
      </c>
      <c r="G85" s="7" t="n">
        <v>10</v>
      </c>
      <c r="H85" s="6" t="n">
        <v>237</v>
      </c>
      <c r="I85" s="6" t="n">
        <v>-2370</v>
      </c>
      <c r="J85" s="6" t="n">
        <v>0</v>
      </c>
      <c r="K85" s="6" t="n">
        <v>-1.64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44614.431944444</v>
      </c>
      <c r="B86" s="2" t="s">
        <v>46</v>
      </c>
      <c r="C86" s="2" t="s">
        <v>305</v>
      </c>
      <c r="D86" s="2" t="s">
        <v>228</v>
      </c>
      <c r="E86" s="2" t="s">
        <v>18</v>
      </c>
      <c r="F86" s="2" t="s">
        <v>20</v>
      </c>
      <c r="G86" s="7" t="n">
        <v>5</v>
      </c>
      <c r="H86" s="6" t="n">
        <v>359</v>
      </c>
      <c r="I86" s="6" t="n">
        <v>-1795</v>
      </c>
      <c r="J86" s="6" t="n">
        <v>0</v>
      </c>
      <c r="K86" s="6" t="n">
        <v>-1.25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44614.431944444</v>
      </c>
      <c r="B87" s="2" t="s">
        <v>239</v>
      </c>
      <c r="C87" s="2" t="s">
        <v>301</v>
      </c>
      <c r="D87" s="2" t="s">
        <v>228</v>
      </c>
      <c r="E87" s="2" t="s">
        <v>83</v>
      </c>
      <c r="F87" s="2" t="s">
        <v>20</v>
      </c>
      <c r="G87" s="7" t="n">
        <v>4</v>
      </c>
      <c r="H87" s="6" t="n">
        <v>62.17</v>
      </c>
      <c r="I87" s="6" t="n">
        <v>-248.68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44616</v>
      </c>
      <c r="B88" s="22" t="s">
        <v>289</v>
      </c>
      <c r="C88" s="22" t="s">
        <v>310</v>
      </c>
      <c r="D88" s="22" t="s">
        <v>289</v>
      </c>
      <c r="E88" s="22" t="s">
        <v>289</v>
      </c>
      <c r="F88" s="22" t="s">
        <v>20</v>
      </c>
      <c r="G88" s="23" t="n">
        <v>9</v>
      </c>
      <c r="H88" s="24" t="n">
        <v>4.46</v>
      </c>
      <c r="I88" s="24" t="n">
        <v>35.14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44629.431944444</v>
      </c>
      <c r="B89" s="22" t="s">
        <v>278</v>
      </c>
      <c r="C89" s="22" t="s">
        <v>104</v>
      </c>
      <c r="D89" s="22" t="s">
        <v>278</v>
      </c>
      <c r="E89" s="22" t="s">
        <v>278</v>
      </c>
      <c r="F89" s="22" t="s">
        <v>20</v>
      </c>
      <c r="G89" s="23" t="n">
        <v>1</v>
      </c>
      <c r="H89" s="24" t="n">
        <v>9178</v>
      </c>
      <c r="I89" s="24" t="n">
        <v>9178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44647</v>
      </c>
      <c r="B90" s="22" t="s">
        <v>289</v>
      </c>
      <c r="C90" s="22" t="s">
        <v>310</v>
      </c>
      <c r="D90" s="22" t="s">
        <v>289</v>
      </c>
      <c r="E90" s="22" t="s">
        <v>289</v>
      </c>
      <c r="F90" s="22" t="s">
        <v>20</v>
      </c>
      <c r="G90" s="23" t="n">
        <v>9</v>
      </c>
      <c r="H90" s="24" t="n">
        <v>4.46</v>
      </c>
      <c r="I90" s="24" t="n">
        <v>35.14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44664</v>
      </c>
      <c r="B91" s="22" t="s">
        <v>289</v>
      </c>
      <c r="C91" s="22" t="s">
        <v>294</v>
      </c>
      <c r="D91" s="22" t="s">
        <v>289</v>
      </c>
      <c r="E91" s="22" t="s">
        <v>289</v>
      </c>
      <c r="F91" s="22" t="s">
        <v>20</v>
      </c>
      <c r="G91" s="23" t="n">
        <v>5</v>
      </c>
      <c r="H91" s="24" t="n">
        <v>29.92</v>
      </c>
      <c r="I91" s="24" t="n">
        <v>129.6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5" t="n">
        <v>44673.5</v>
      </c>
      <c r="B92" s="26" t="s">
        <v>232</v>
      </c>
      <c r="C92" s="26" t="s">
        <v>284</v>
      </c>
      <c r="D92" s="26" t="s">
        <v>243</v>
      </c>
      <c r="E92" s="26" t="s">
        <v>83</v>
      </c>
      <c r="F92" s="26" t="s">
        <v>20</v>
      </c>
      <c r="G92" s="27" t="n">
        <v>-1</v>
      </c>
      <c r="H92" s="28" t="n">
        <v>0.01</v>
      </c>
      <c r="I92" s="28" t="n">
        <v>0.01</v>
      </c>
      <c r="J92" s="28" t="n">
        <v>0</v>
      </c>
      <c r="K92" s="28" t="n">
        <v>0</v>
      </c>
      <c r="L92" s="28" t="n">
        <v>0</v>
      </c>
      <c r="M92" s="6" t="s">
        <f>=I92+J92+K92+L92</f>
      </c>
      <c r="N92" s="26"/>
    </row>
    <row collapsed="false" customFormat="false" customHeight="false" hidden="false" ht="12.1" outlineLevel="0" r="93">
      <c r="A93" s="25" t="n">
        <v>44673.5</v>
      </c>
      <c r="B93" s="26" t="s">
        <v>239</v>
      </c>
      <c r="C93" s="26" t="s">
        <v>301</v>
      </c>
      <c r="D93" s="26" t="s">
        <v>243</v>
      </c>
      <c r="E93" s="26" t="s">
        <v>83</v>
      </c>
      <c r="F93" s="26" t="s">
        <v>20</v>
      </c>
      <c r="G93" s="27" t="n">
        <v>-210</v>
      </c>
      <c r="H93" s="28" t="n">
        <v>0.01</v>
      </c>
      <c r="I93" s="28" t="n">
        <v>0.01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5" t="n">
        <v>44673.5</v>
      </c>
      <c r="B94" s="26" t="s">
        <v>236</v>
      </c>
      <c r="C94" s="26" t="s">
        <v>297</v>
      </c>
      <c r="D94" s="26" t="s">
        <v>243</v>
      </c>
      <c r="E94" s="26" t="s">
        <v>83</v>
      </c>
      <c r="F94" s="26" t="s">
        <v>20</v>
      </c>
      <c r="G94" s="27" t="n">
        <v>-70</v>
      </c>
      <c r="H94" s="28" t="n">
        <v>0.01</v>
      </c>
      <c r="I94" s="28" t="n">
        <v>0.01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6"/>
    </row>
    <row collapsed="false" customFormat="false" customHeight="false" hidden="false" ht="12.1" outlineLevel="0" r="95">
      <c r="A95" s="21" t="n">
        <v>44677</v>
      </c>
      <c r="B95" s="22" t="s">
        <v>289</v>
      </c>
      <c r="C95" s="22" t="s">
        <v>308</v>
      </c>
      <c r="D95" s="22" t="s">
        <v>289</v>
      </c>
      <c r="E95" s="22" t="s">
        <v>289</v>
      </c>
      <c r="F95" s="22" t="s">
        <v>20</v>
      </c>
      <c r="G95" s="23" t="n">
        <v>10</v>
      </c>
      <c r="H95" s="24" t="n">
        <v>32.66</v>
      </c>
      <c r="I95" s="24" t="n">
        <v>284.6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44678</v>
      </c>
      <c r="B96" s="22" t="s">
        <v>289</v>
      </c>
      <c r="C96" s="22" t="s">
        <v>310</v>
      </c>
      <c r="D96" s="22" t="s">
        <v>289</v>
      </c>
      <c r="E96" s="22" t="s">
        <v>289</v>
      </c>
      <c r="F96" s="22" t="s">
        <v>20</v>
      </c>
      <c r="G96" s="23" t="n">
        <v>9</v>
      </c>
      <c r="H96" s="24" t="n">
        <v>4.46</v>
      </c>
      <c r="I96" s="24" t="n">
        <v>35.14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44699</v>
      </c>
      <c r="B97" s="22" t="s">
        <v>289</v>
      </c>
      <c r="C97" s="22" t="s">
        <v>303</v>
      </c>
      <c r="D97" s="22" t="s">
        <v>289</v>
      </c>
      <c r="E97" s="22" t="s">
        <v>289</v>
      </c>
      <c r="F97" s="22" t="s">
        <v>20</v>
      </c>
      <c r="G97" s="23" t="n">
        <v>9</v>
      </c>
      <c r="H97" s="24" t="n">
        <v>32.31</v>
      </c>
      <c r="I97" s="24" t="n">
        <v>253.79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44709</v>
      </c>
      <c r="B98" s="22" t="s">
        <v>289</v>
      </c>
      <c r="C98" s="22" t="s">
        <v>310</v>
      </c>
      <c r="D98" s="22" t="s">
        <v>289</v>
      </c>
      <c r="E98" s="22" t="s">
        <v>289</v>
      </c>
      <c r="F98" s="22" t="s">
        <v>20</v>
      </c>
      <c r="G98" s="23" t="n">
        <v>9</v>
      </c>
      <c r="H98" s="24" t="n">
        <v>4.46</v>
      </c>
      <c r="I98" s="24" t="n">
        <v>34.14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44720</v>
      </c>
      <c r="B99" s="22" t="s">
        <v>289</v>
      </c>
      <c r="C99" s="22" t="s">
        <v>295</v>
      </c>
      <c r="D99" s="22" t="s">
        <v>289</v>
      </c>
      <c r="E99" s="22" t="s">
        <v>289</v>
      </c>
      <c r="F99" s="22" t="s">
        <v>20</v>
      </c>
      <c r="G99" s="23" t="n">
        <v>7</v>
      </c>
      <c r="H99" s="24" t="n">
        <v>36.9</v>
      </c>
      <c r="I99" s="24" t="n">
        <v>225.3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44740</v>
      </c>
      <c r="B100" s="22" t="s">
        <v>289</v>
      </c>
      <c r="C100" s="22" t="s">
        <v>310</v>
      </c>
      <c r="D100" s="22" t="s">
        <v>289</v>
      </c>
      <c r="E100" s="22" t="s">
        <v>289</v>
      </c>
      <c r="F100" s="22" t="s">
        <v>20</v>
      </c>
      <c r="G100" s="23" t="n">
        <v>9</v>
      </c>
      <c r="H100" s="24" t="n">
        <v>4.46</v>
      </c>
      <c r="I100" s="24" t="n">
        <v>35.14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44748</v>
      </c>
      <c r="B101" s="22" t="s">
        <v>289</v>
      </c>
      <c r="C101" s="22" t="s">
        <v>293</v>
      </c>
      <c r="D101" s="22" t="s">
        <v>289</v>
      </c>
      <c r="E101" s="22" t="s">
        <v>289</v>
      </c>
      <c r="F101" s="22" t="s">
        <v>20</v>
      </c>
      <c r="G101" s="23" t="n">
        <v>15</v>
      </c>
      <c r="H101" s="24" t="n">
        <v>16.14</v>
      </c>
      <c r="I101" s="24" t="n">
        <v>211.1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44748</v>
      </c>
      <c r="B102" s="22" t="s">
        <v>289</v>
      </c>
      <c r="C102" s="22" t="s">
        <v>307</v>
      </c>
      <c r="D102" s="22" t="s">
        <v>289</v>
      </c>
      <c r="E102" s="22" t="s">
        <v>289</v>
      </c>
      <c r="F102" s="22" t="s">
        <v>20</v>
      </c>
      <c r="G102" s="23" t="n">
        <v>10</v>
      </c>
      <c r="H102" s="24" t="n">
        <v>16.14</v>
      </c>
      <c r="I102" s="24" t="n">
        <v>140.4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44754</v>
      </c>
      <c r="B103" s="22" t="s">
        <v>289</v>
      </c>
      <c r="C103" s="22" t="s">
        <v>290</v>
      </c>
      <c r="D103" s="22" t="s">
        <v>289</v>
      </c>
      <c r="E103" s="22" t="s">
        <v>289</v>
      </c>
      <c r="F103" s="22" t="s">
        <v>20</v>
      </c>
      <c r="G103" s="23" t="n">
        <v>40</v>
      </c>
      <c r="H103" s="24" t="n">
        <v>33.85</v>
      </c>
      <c r="I103" s="24" t="n">
        <v>1186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44769</v>
      </c>
      <c r="B104" s="22" t="s">
        <v>289</v>
      </c>
      <c r="C104" s="22" t="s">
        <v>304</v>
      </c>
      <c r="D104" s="22" t="s">
        <v>289</v>
      </c>
      <c r="E104" s="22" t="s">
        <v>289</v>
      </c>
      <c r="F104" s="22" t="s">
        <v>20</v>
      </c>
      <c r="G104" s="23" t="n">
        <v>9</v>
      </c>
      <c r="H104" s="24" t="n">
        <v>34.9</v>
      </c>
      <c r="I104" s="24" t="n">
        <v>273.1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44771</v>
      </c>
      <c r="B105" s="22" t="s">
        <v>289</v>
      </c>
      <c r="C105" s="22" t="s">
        <v>310</v>
      </c>
      <c r="D105" s="22" t="s">
        <v>289</v>
      </c>
      <c r="E105" s="22" t="s">
        <v>289</v>
      </c>
      <c r="F105" s="22" t="s">
        <v>20</v>
      </c>
      <c r="G105" s="23" t="n">
        <v>9</v>
      </c>
      <c r="H105" s="24" t="n">
        <v>4.46</v>
      </c>
      <c r="I105" s="24" t="n">
        <v>35.14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44802</v>
      </c>
      <c r="B106" s="22" t="s">
        <v>289</v>
      </c>
      <c r="C106" s="22" t="s">
        <v>310</v>
      </c>
      <c r="D106" s="22" t="s">
        <v>289</v>
      </c>
      <c r="E106" s="22" t="s">
        <v>289</v>
      </c>
      <c r="F106" s="22" t="s">
        <v>20</v>
      </c>
      <c r="G106" s="23" t="n">
        <v>9</v>
      </c>
      <c r="H106" s="24" t="n">
        <v>4.46</v>
      </c>
      <c r="I106" s="24" t="n">
        <v>34.14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44816.320138889</v>
      </c>
      <c r="B107" s="2" t="s">
        <v>17</v>
      </c>
      <c r="C107" s="2" t="s">
        <v>283</v>
      </c>
      <c r="D107" s="2" t="s">
        <v>228</v>
      </c>
      <c r="E107" s="2" t="s">
        <v>18</v>
      </c>
      <c r="F107" s="2" t="s">
        <v>20</v>
      </c>
      <c r="G107" s="7" t="n">
        <v>50</v>
      </c>
      <c r="H107" s="6" t="n">
        <v>132.48</v>
      </c>
      <c r="I107" s="6" t="n">
        <v>-6624</v>
      </c>
      <c r="J107" s="6" t="n">
        <v>0</v>
      </c>
      <c r="K107" s="6" t="n">
        <v>-4.58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44823.327083333</v>
      </c>
      <c r="B108" s="2" t="s">
        <v>28</v>
      </c>
      <c r="C108" s="2" t="s">
        <v>280</v>
      </c>
      <c r="D108" s="2" t="s">
        <v>228</v>
      </c>
      <c r="E108" s="2" t="s">
        <v>18</v>
      </c>
      <c r="F108" s="2" t="s">
        <v>20</v>
      </c>
      <c r="G108" s="7" t="n">
        <v>20</v>
      </c>
      <c r="H108" s="6" t="n">
        <v>235.85</v>
      </c>
      <c r="I108" s="6" t="n">
        <v>-4717</v>
      </c>
      <c r="J108" s="6" t="n">
        <v>0</v>
      </c>
      <c r="K108" s="6" t="n">
        <v>-3.27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44823.327777778</v>
      </c>
      <c r="B109" s="2" t="s">
        <v>25</v>
      </c>
      <c r="C109" s="2" t="s">
        <v>281</v>
      </c>
      <c r="D109" s="2" t="s">
        <v>228</v>
      </c>
      <c r="E109" s="2" t="s">
        <v>18</v>
      </c>
      <c r="F109" s="2" t="s">
        <v>20</v>
      </c>
      <c r="G109" s="7" t="n">
        <v>1</v>
      </c>
      <c r="H109" s="6" t="n">
        <v>438</v>
      </c>
      <c r="I109" s="6" t="n">
        <v>-438</v>
      </c>
      <c r="J109" s="6" t="n">
        <v>0</v>
      </c>
      <c r="K109" s="6" t="n">
        <v>-0.3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44833</v>
      </c>
      <c r="B110" s="22" t="s">
        <v>289</v>
      </c>
      <c r="C110" s="22" t="s">
        <v>310</v>
      </c>
      <c r="D110" s="22" t="s">
        <v>289</v>
      </c>
      <c r="E110" s="22" t="s">
        <v>289</v>
      </c>
      <c r="F110" s="22" t="s">
        <v>20</v>
      </c>
      <c r="G110" s="23" t="n">
        <v>9</v>
      </c>
      <c r="H110" s="24" t="n">
        <v>4.46</v>
      </c>
      <c r="I110" s="24" t="n">
        <v>35.14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44838.328472222</v>
      </c>
      <c r="B111" s="2" t="s">
        <v>25</v>
      </c>
      <c r="C111" s="2" t="s">
        <v>281</v>
      </c>
      <c r="D111" s="2" t="s">
        <v>228</v>
      </c>
      <c r="E111" s="2" t="s">
        <v>18</v>
      </c>
      <c r="F111" s="2" t="s">
        <v>20</v>
      </c>
      <c r="G111" s="7" t="n">
        <v>1</v>
      </c>
      <c r="H111" s="6" t="n">
        <v>399.6</v>
      </c>
      <c r="I111" s="6" t="n">
        <v>-399.6</v>
      </c>
      <c r="J111" s="6" t="n">
        <v>0</v>
      </c>
      <c r="K111" s="6" t="n">
        <v>-0.28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44841</v>
      </c>
      <c r="B112" s="22" t="s">
        <v>289</v>
      </c>
      <c r="C112" s="22" t="s">
        <v>293</v>
      </c>
      <c r="D112" s="22" t="s">
        <v>289</v>
      </c>
      <c r="E112" s="22" t="s">
        <v>289</v>
      </c>
      <c r="F112" s="22" t="s">
        <v>20</v>
      </c>
      <c r="G112" s="23" t="n">
        <v>17</v>
      </c>
      <c r="H112" s="24" t="n">
        <v>32.71</v>
      </c>
      <c r="I112" s="24" t="n">
        <v>484.07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44841</v>
      </c>
      <c r="B113" s="22" t="s">
        <v>289</v>
      </c>
      <c r="C113" s="22" t="s">
        <v>307</v>
      </c>
      <c r="D113" s="22" t="s">
        <v>289</v>
      </c>
      <c r="E113" s="22" t="s">
        <v>289</v>
      </c>
      <c r="F113" s="22" t="s">
        <v>20</v>
      </c>
      <c r="G113" s="23" t="n">
        <v>10</v>
      </c>
      <c r="H113" s="24" t="n">
        <v>32.71</v>
      </c>
      <c r="I113" s="24" t="n">
        <v>284.1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44846</v>
      </c>
      <c r="B114" s="22" t="s">
        <v>289</v>
      </c>
      <c r="C114" s="22" t="s">
        <v>294</v>
      </c>
      <c r="D114" s="22" t="s">
        <v>289</v>
      </c>
      <c r="E114" s="22" t="s">
        <v>289</v>
      </c>
      <c r="F114" s="22" t="s">
        <v>20</v>
      </c>
      <c r="G114" s="23" t="n">
        <v>5</v>
      </c>
      <c r="H114" s="24" t="n">
        <v>29.92</v>
      </c>
      <c r="I114" s="24" t="n">
        <v>130.6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44859</v>
      </c>
      <c r="B115" s="22" t="s">
        <v>289</v>
      </c>
      <c r="C115" s="22" t="s">
        <v>308</v>
      </c>
      <c r="D115" s="22" t="s">
        <v>289</v>
      </c>
      <c r="E115" s="22" t="s">
        <v>289</v>
      </c>
      <c r="F115" s="22" t="s">
        <v>20</v>
      </c>
      <c r="G115" s="23" t="n">
        <v>10</v>
      </c>
      <c r="H115" s="24" t="n">
        <v>32.66</v>
      </c>
      <c r="I115" s="24" t="n">
        <v>283.6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44864</v>
      </c>
      <c r="B116" s="22" t="s">
        <v>289</v>
      </c>
      <c r="C116" s="22" t="s">
        <v>310</v>
      </c>
      <c r="D116" s="22" t="s">
        <v>289</v>
      </c>
      <c r="E116" s="22" t="s">
        <v>289</v>
      </c>
      <c r="F116" s="22" t="s">
        <v>20</v>
      </c>
      <c r="G116" s="23" t="n">
        <v>9</v>
      </c>
      <c r="H116" s="24" t="n">
        <v>4.46</v>
      </c>
      <c r="I116" s="24" t="n">
        <v>35.14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44881</v>
      </c>
      <c r="B117" s="22" t="s">
        <v>289</v>
      </c>
      <c r="C117" s="22" t="s">
        <v>303</v>
      </c>
      <c r="D117" s="22" t="s">
        <v>289</v>
      </c>
      <c r="E117" s="22" t="s">
        <v>289</v>
      </c>
      <c r="F117" s="22" t="s">
        <v>20</v>
      </c>
      <c r="G117" s="23" t="n">
        <v>9</v>
      </c>
      <c r="H117" s="24" t="n">
        <v>63.23</v>
      </c>
      <c r="I117" s="24" t="n">
        <v>495.07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1" t="n">
        <v>44881</v>
      </c>
      <c r="B118" s="22" t="s">
        <v>311</v>
      </c>
      <c r="C118" s="22" t="s">
        <v>314</v>
      </c>
      <c r="D118" s="22" t="s">
        <v>311</v>
      </c>
      <c r="E118" s="22" t="s">
        <v>311</v>
      </c>
      <c r="F118" s="22" t="s">
        <v>20</v>
      </c>
      <c r="G118" s="23" t="n">
        <v>9</v>
      </c>
      <c r="H118" s="24" t="n">
        <v>1000</v>
      </c>
      <c r="I118" s="24" t="n">
        <v>9000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1" t="n">
        <v>44895</v>
      </c>
      <c r="B119" s="22" t="s">
        <v>289</v>
      </c>
      <c r="C119" s="22" t="s">
        <v>310</v>
      </c>
      <c r="D119" s="22" t="s">
        <v>289</v>
      </c>
      <c r="E119" s="22" t="s">
        <v>289</v>
      </c>
      <c r="F119" s="22" t="s">
        <v>20</v>
      </c>
      <c r="G119" s="23" t="n">
        <v>9</v>
      </c>
      <c r="H119" s="24" t="n">
        <v>4.46</v>
      </c>
      <c r="I119" s="24" t="n">
        <v>35.14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44902</v>
      </c>
      <c r="B120" s="22" t="s">
        <v>311</v>
      </c>
      <c r="C120" s="22" t="s">
        <v>315</v>
      </c>
      <c r="D120" s="22" t="s">
        <v>311</v>
      </c>
      <c r="E120" s="22" t="s">
        <v>311</v>
      </c>
      <c r="F120" s="22" t="s">
        <v>20</v>
      </c>
      <c r="G120" s="23" t="n">
        <v>7</v>
      </c>
      <c r="H120" s="24" t="n">
        <v>1000</v>
      </c>
      <c r="I120" s="24" t="n">
        <v>7000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1" t="n">
        <v>44902</v>
      </c>
      <c r="B121" s="22" t="s">
        <v>289</v>
      </c>
      <c r="C121" s="22" t="s">
        <v>295</v>
      </c>
      <c r="D121" s="22" t="s">
        <v>289</v>
      </c>
      <c r="E121" s="22" t="s">
        <v>289</v>
      </c>
      <c r="F121" s="22" t="s">
        <v>20</v>
      </c>
      <c r="G121" s="23" t="n">
        <v>7</v>
      </c>
      <c r="H121" s="24" t="n">
        <v>36.9</v>
      </c>
      <c r="I121" s="24" t="n">
        <v>224.3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0" t="n">
        <v>44909</v>
      </c>
      <c r="B122" s="2" t="s">
        <v>242</v>
      </c>
      <c r="C122" s="2" t="s">
        <v>316</v>
      </c>
      <c r="D122" s="2" t="s">
        <v>228</v>
      </c>
      <c r="E122" s="2" t="s">
        <v>89</v>
      </c>
      <c r="F122" s="2" t="s">
        <v>20</v>
      </c>
      <c r="G122" s="7" t="n">
        <v>7</v>
      </c>
      <c r="H122" s="6" t="n">
        <v>93.12</v>
      </c>
      <c r="I122" s="6" t="n">
        <v>-6518.4</v>
      </c>
      <c r="J122" s="6" t="n">
        <v>-17.5</v>
      </c>
      <c r="K122" s="6" t="n">
        <v>-3.91</v>
      </c>
      <c r="L122" s="6" t="n">
        <v>-0.82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44909</v>
      </c>
      <c r="B123" s="2" t="s">
        <v>85</v>
      </c>
      <c r="C123" s="2" t="s">
        <v>317</v>
      </c>
      <c r="D123" s="2" t="s">
        <v>228</v>
      </c>
      <c r="E123" s="2" t="s">
        <v>83</v>
      </c>
      <c r="F123" s="2" t="s">
        <v>20</v>
      </c>
      <c r="G123" s="7" t="n">
        <v>5</v>
      </c>
      <c r="H123" s="6" t="n">
        <v>1050</v>
      </c>
      <c r="I123" s="6" t="n">
        <v>-5250</v>
      </c>
      <c r="J123" s="6" t="n">
        <v>0</v>
      </c>
      <c r="K123" s="6" t="n">
        <v>-3.15</v>
      </c>
      <c r="L123" s="6" t="n">
        <v>-1.58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44909</v>
      </c>
      <c r="B124" s="2" t="s">
        <v>54</v>
      </c>
      <c r="C124" s="2" t="s">
        <v>318</v>
      </c>
      <c r="D124" s="2" t="s">
        <v>228</v>
      </c>
      <c r="E124" s="2" t="s">
        <v>18</v>
      </c>
      <c r="F124" s="2" t="s">
        <v>20</v>
      </c>
      <c r="G124" s="7" t="n">
        <v>20</v>
      </c>
      <c r="H124" s="6" t="n">
        <v>107</v>
      </c>
      <c r="I124" s="6" t="n">
        <v>-2140</v>
      </c>
      <c r="J124" s="6" t="n">
        <v>0</v>
      </c>
      <c r="K124" s="6" t="n">
        <v>-1.28</v>
      </c>
      <c r="L124" s="6" t="n">
        <v>-0.64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44909</v>
      </c>
      <c r="B125" s="2" t="s">
        <v>52</v>
      </c>
      <c r="C125" s="2" t="s">
        <v>287</v>
      </c>
      <c r="D125" s="2" t="s">
        <v>228</v>
      </c>
      <c r="E125" s="2" t="s">
        <v>18</v>
      </c>
      <c r="F125" s="2" t="s">
        <v>20</v>
      </c>
      <c r="G125" s="7" t="n">
        <v>10</v>
      </c>
      <c r="H125" s="6" t="n">
        <v>87.59</v>
      </c>
      <c r="I125" s="6" t="n">
        <v>-875.9</v>
      </c>
      <c r="J125" s="6" t="n">
        <v>0</v>
      </c>
      <c r="K125" s="6" t="n">
        <v>-0.53</v>
      </c>
      <c r="L125" s="6" t="n">
        <v>-0.26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44909</v>
      </c>
      <c r="B126" s="2" t="s">
        <v>28</v>
      </c>
      <c r="C126" s="2" t="s">
        <v>280</v>
      </c>
      <c r="D126" s="2" t="s">
        <v>228</v>
      </c>
      <c r="E126" s="2" t="s">
        <v>18</v>
      </c>
      <c r="F126" s="2" t="s">
        <v>20</v>
      </c>
      <c r="G126" s="7" t="n">
        <v>10</v>
      </c>
      <c r="H126" s="6" t="n">
        <v>228.5</v>
      </c>
      <c r="I126" s="6" t="n">
        <v>-2285</v>
      </c>
      <c r="J126" s="6" t="n">
        <v>0</v>
      </c>
      <c r="K126" s="6" t="n">
        <v>-1.37</v>
      </c>
      <c r="L126" s="6" t="n">
        <v>-0.68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44909</v>
      </c>
      <c r="B127" s="2" t="s">
        <v>25</v>
      </c>
      <c r="C127" s="2" t="s">
        <v>281</v>
      </c>
      <c r="D127" s="2" t="s">
        <v>228</v>
      </c>
      <c r="E127" s="2" t="s">
        <v>18</v>
      </c>
      <c r="F127" s="2" t="s">
        <v>20</v>
      </c>
      <c r="G127" s="7" t="n">
        <v>2</v>
      </c>
      <c r="H127" s="6" t="n">
        <v>357.5</v>
      </c>
      <c r="I127" s="6" t="n">
        <v>-715</v>
      </c>
      <c r="J127" s="6" t="n">
        <v>0</v>
      </c>
      <c r="K127" s="6" t="n">
        <v>-0.43</v>
      </c>
      <c r="L127" s="6" t="n">
        <v>-0.21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44926</v>
      </c>
      <c r="B128" s="22" t="s">
        <v>289</v>
      </c>
      <c r="C128" s="22" t="s">
        <v>310</v>
      </c>
      <c r="D128" s="22" t="s">
        <v>289</v>
      </c>
      <c r="E128" s="22" t="s">
        <v>289</v>
      </c>
      <c r="F128" s="22" t="s">
        <v>20</v>
      </c>
      <c r="G128" s="23" t="n">
        <v>9</v>
      </c>
      <c r="H128" s="24" t="n">
        <v>4.46</v>
      </c>
      <c r="I128" s="24" t="n">
        <v>35.14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44932</v>
      </c>
      <c r="B129" s="22" t="s">
        <v>289</v>
      </c>
      <c r="C129" s="22" t="s">
        <v>293</v>
      </c>
      <c r="D129" s="22" t="s">
        <v>289</v>
      </c>
      <c r="E129" s="22" t="s">
        <v>289</v>
      </c>
      <c r="F129" s="22" t="s">
        <v>20</v>
      </c>
      <c r="G129" s="23" t="n">
        <v>19</v>
      </c>
      <c r="H129" s="24" t="n">
        <v>6.86</v>
      </c>
      <c r="I129" s="24" t="n">
        <v>113.34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44932</v>
      </c>
      <c r="B130" s="22" t="s">
        <v>289</v>
      </c>
      <c r="C130" s="22" t="s">
        <v>307</v>
      </c>
      <c r="D130" s="22" t="s">
        <v>289</v>
      </c>
      <c r="E130" s="22" t="s">
        <v>289</v>
      </c>
      <c r="F130" s="22" t="s">
        <v>20</v>
      </c>
      <c r="G130" s="23" t="n">
        <v>10</v>
      </c>
      <c r="H130" s="24" t="n">
        <v>6.86</v>
      </c>
      <c r="I130" s="24" t="n">
        <v>59.6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44951</v>
      </c>
      <c r="B131" s="22" t="s">
        <v>311</v>
      </c>
      <c r="C131" s="22" t="s">
        <v>319</v>
      </c>
      <c r="D131" s="22" t="s">
        <v>311</v>
      </c>
      <c r="E131" s="22" t="s">
        <v>311</v>
      </c>
      <c r="F131" s="22" t="s">
        <v>20</v>
      </c>
      <c r="G131" s="23" t="n">
        <v>9</v>
      </c>
      <c r="H131" s="24" t="n">
        <v>1000</v>
      </c>
      <c r="I131" s="24" t="n">
        <v>9000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44951</v>
      </c>
      <c r="B132" s="22" t="s">
        <v>289</v>
      </c>
      <c r="C132" s="22" t="s">
        <v>304</v>
      </c>
      <c r="D132" s="22" t="s">
        <v>289</v>
      </c>
      <c r="E132" s="22" t="s">
        <v>289</v>
      </c>
      <c r="F132" s="22" t="s">
        <v>20</v>
      </c>
      <c r="G132" s="23" t="n">
        <v>9</v>
      </c>
      <c r="H132" s="24" t="n">
        <v>34.9</v>
      </c>
      <c r="I132" s="24" t="n">
        <v>273.1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44957</v>
      </c>
      <c r="B133" s="22" t="s">
        <v>289</v>
      </c>
      <c r="C133" s="22" t="s">
        <v>310</v>
      </c>
      <c r="D133" s="22" t="s">
        <v>289</v>
      </c>
      <c r="E133" s="22" t="s">
        <v>289</v>
      </c>
      <c r="F133" s="22" t="s">
        <v>20</v>
      </c>
      <c r="G133" s="23" t="n">
        <v>9</v>
      </c>
      <c r="H133" s="24" t="n">
        <v>4.46</v>
      </c>
      <c r="I133" s="24" t="n">
        <v>35.14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44963.514583333</v>
      </c>
      <c r="B134" s="2" t="s">
        <v>82</v>
      </c>
      <c r="C134" s="2" t="s">
        <v>320</v>
      </c>
      <c r="D134" s="2" t="s">
        <v>228</v>
      </c>
      <c r="E134" s="2" t="s">
        <v>83</v>
      </c>
      <c r="F134" s="2" t="s">
        <v>20</v>
      </c>
      <c r="G134" s="7" t="n">
        <v>2</v>
      </c>
      <c r="H134" s="6" t="n">
        <v>816.4</v>
      </c>
      <c r="I134" s="6" t="n">
        <v>-1632.8</v>
      </c>
      <c r="J134" s="6" t="n">
        <v>0</v>
      </c>
      <c r="K134" s="6" t="n">
        <v>-1.47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44963.514583333</v>
      </c>
      <c r="B135" s="2" t="s">
        <v>82</v>
      </c>
      <c r="C135" s="2" t="s">
        <v>320</v>
      </c>
      <c r="D135" s="2" t="s">
        <v>228</v>
      </c>
      <c r="E135" s="2" t="s">
        <v>83</v>
      </c>
      <c r="F135" s="2" t="s">
        <v>20</v>
      </c>
      <c r="G135" s="7" t="n">
        <v>1</v>
      </c>
      <c r="H135" s="6" t="n">
        <v>816.8</v>
      </c>
      <c r="I135" s="6" t="n">
        <v>-816.8</v>
      </c>
      <c r="J135" s="6" t="n">
        <v>0</v>
      </c>
      <c r="K135" s="6" t="n">
        <v>-0.73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44963.514583333</v>
      </c>
      <c r="B136" s="2" t="s">
        <v>82</v>
      </c>
      <c r="C136" s="2" t="s">
        <v>320</v>
      </c>
      <c r="D136" s="2" t="s">
        <v>228</v>
      </c>
      <c r="E136" s="2" t="s">
        <v>83</v>
      </c>
      <c r="F136" s="2" t="s">
        <v>20</v>
      </c>
      <c r="G136" s="7" t="n">
        <v>7</v>
      </c>
      <c r="H136" s="6" t="n">
        <v>818.4</v>
      </c>
      <c r="I136" s="6" t="n">
        <v>-5728.8</v>
      </c>
      <c r="J136" s="6" t="n">
        <v>0</v>
      </c>
      <c r="K136" s="6" t="n">
        <v>-5.16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44963.514583333</v>
      </c>
      <c r="B137" s="2" t="s">
        <v>54</v>
      </c>
      <c r="C137" s="2" t="s">
        <v>318</v>
      </c>
      <c r="D137" s="2" t="s">
        <v>228</v>
      </c>
      <c r="E137" s="2" t="s">
        <v>18</v>
      </c>
      <c r="F137" s="2" t="s">
        <v>20</v>
      </c>
      <c r="G137" s="7" t="n">
        <v>10</v>
      </c>
      <c r="H137" s="6" t="n">
        <v>121.66</v>
      </c>
      <c r="I137" s="6" t="n">
        <v>-1216.6</v>
      </c>
      <c r="J137" s="6" t="n">
        <v>0</v>
      </c>
      <c r="K137" s="6" t="n">
        <v>-0.73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44988</v>
      </c>
      <c r="B138" s="22" t="s">
        <v>289</v>
      </c>
      <c r="C138" s="22" t="s">
        <v>310</v>
      </c>
      <c r="D138" s="22" t="s">
        <v>289</v>
      </c>
      <c r="E138" s="22" t="s">
        <v>289</v>
      </c>
      <c r="F138" s="22" t="s">
        <v>20</v>
      </c>
      <c r="G138" s="23" t="n">
        <v>9</v>
      </c>
      <c r="H138" s="24" t="n">
        <v>4.46</v>
      </c>
      <c r="I138" s="24" t="n">
        <v>35.14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45019</v>
      </c>
      <c r="B139" s="22" t="s">
        <v>289</v>
      </c>
      <c r="C139" s="22" t="s">
        <v>310</v>
      </c>
      <c r="D139" s="22" t="s">
        <v>289</v>
      </c>
      <c r="E139" s="22" t="s">
        <v>289</v>
      </c>
      <c r="F139" s="22" t="s">
        <v>20</v>
      </c>
      <c r="G139" s="23" t="n">
        <v>9</v>
      </c>
      <c r="H139" s="24" t="n">
        <v>4.46</v>
      </c>
      <c r="I139" s="24" t="n">
        <v>35.14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45028</v>
      </c>
      <c r="B140" s="22" t="s">
        <v>289</v>
      </c>
      <c r="C140" s="22" t="s">
        <v>294</v>
      </c>
      <c r="D140" s="22" t="s">
        <v>289</v>
      </c>
      <c r="E140" s="22" t="s">
        <v>289</v>
      </c>
      <c r="F140" s="22" t="s">
        <v>20</v>
      </c>
      <c r="G140" s="23" t="n">
        <v>5</v>
      </c>
      <c r="H140" s="24" t="n">
        <v>29.92</v>
      </c>
      <c r="I140" s="24" t="n">
        <v>130.6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45041</v>
      </c>
      <c r="B141" s="22" t="s">
        <v>289</v>
      </c>
      <c r="C141" s="22" t="s">
        <v>308</v>
      </c>
      <c r="D141" s="22" t="s">
        <v>289</v>
      </c>
      <c r="E141" s="22" t="s">
        <v>289</v>
      </c>
      <c r="F141" s="22" t="s">
        <v>20</v>
      </c>
      <c r="G141" s="23" t="n">
        <v>10</v>
      </c>
      <c r="H141" s="24" t="n">
        <v>32.66</v>
      </c>
      <c r="I141" s="24" t="n">
        <v>284.6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45050</v>
      </c>
      <c r="B142" s="22" t="s">
        <v>289</v>
      </c>
      <c r="C142" s="22" t="s">
        <v>310</v>
      </c>
      <c r="D142" s="22" t="s">
        <v>289</v>
      </c>
      <c r="E142" s="22" t="s">
        <v>289</v>
      </c>
      <c r="F142" s="22" t="s">
        <v>20</v>
      </c>
      <c r="G142" s="23" t="n">
        <v>9</v>
      </c>
      <c r="H142" s="24" t="n">
        <v>4.46</v>
      </c>
      <c r="I142" s="24" t="n">
        <v>35.14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45054</v>
      </c>
      <c r="B143" s="22" t="s">
        <v>289</v>
      </c>
      <c r="C143" s="22" t="s">
        <v>291</v>
      </c>
      <c r="D143" s="22" t="s">
        <v>289</v>
      </c>
      <c r="E143" s="22" t="s">
        <v>289</v>
      </c>
      <c r="F143" s="22" t="s">
        <v>20</v>
      </c>
      <c r="G143" s="23" t="n">
        <v>20</v>
      </c>
      <c r="H143" s="24" t="n">
        <v>25</v>
      </c>
      <c r="I143" s="24" t="n">
        <v>435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45057</v>
      </c>
      <c r="B144" s="22" t="s">
        <v>289</v>
      </c>
      <c r="C144" s="22" t="s">
        <v>292</v>
      </c>
      <c r="D144" s="22" t="s">
        <v>289</v>
      </c>
      <c r="E144" s="22" t="s">
        <v>289</v>
      </c>
      <c r="F144" s="22" t="s">
        <v>20</v>
      </c>
      <c r="G144" s="23" t="n">
        <v>110</v>
      </c>
      <c r="H144" s="24" t="n">
        <v>25</v>
      </c>
      <c r="I144" s="24" t="n">
        <v>2395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45076</v>
      </c>
      <c r="B145" s="22" t="s">
        <v>289</v>
      </c>
      <c r="C145" s="22" t="s">
        <v>321</v>
      </c>
      <c r="D145" s="22" t="s">
        <v>289</v>
      </c>
      <c r="E145" s="22" t="s">
        <v>289</v>
      </c>
      <c r="F145" s="22" t="s">
        <v>20</v>
      </c>
      <c r="G145" s="23" t="n">
        <v>7</v>
      </c>
      <c r="H145" s="24" t="n">
        <v>28.42</v>
      </c>
      <c r="I145" s="24" t="n">
        <v>172.94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1" t="n">
        <v>45081</v>
      </c>
      <c r="B146" s="22" t="s">
        <v>289</v>
      </c>
      <c r="C146" s="22" t="s">
        <v>310</v>
      </c>
      <c r="D146" s="22" t="s">
        <v>289</v>
      </c>
      <c r="E146" s="22" t="s">
        <v>289</v>
      </c>
      <c r="F146" s="22" t="s">
        <v>20</v>
      </c>
      <c r="G146" s="23" t="n">
        <v>9</v>
      </c>
      <c r="H146" s="24" t="n">
        <v>4.46</v>
      </c>
      <c r="I146" s="24" t="n">
        <v>35.14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45091</v>
      </c>
      <c r="B147" s="22" t="s">
        <v>289</v>
      </c>
      <c r="C147" s="22" t="s">
        <v>302</v>
      </c>
      <c r="D147" s="22" t="s">
        <v>289</v>
      </c>
      <c r="E147" s="22" t="s">
        <v>289</v>
      </c>
      <c r="F147" s="22" t="s">
        <v>20</v>
      </c>
      <c r="G147" s="23" t="n">
        <v>20</v>
      </c>
      <c r="H147" s="24" t="n">
        <v>4.84</v>
      </c>
      <c r="I147" s="24" t="n">
        <v>83.8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1" t="n">
        <v>45106</v>
      </c>
      <c r="B148" s="22" t="s">
        <v>289</v>
      </c>
      <c r="C148" s="22" t="s">
        <v>290</v>
      </c>
      <c r="D148" s="22" t="s">
        <v>289</v>
      </c>
      <c r="E148" s="22" t="s">
        <v>289</v>
      </c>
      <c r="F148" s="22" t="s">
        <v>20</v>
      </c>
      <c r="G148" s="23" t="n">
        <v>70</v>
      </c>
      <c r="H148" s="24" t="n">
        <v>34.29</v>
      </c>
      <c r="I148" s="24" t="n">
        <v>2109.3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45112</v>
      </c>
      <c r="B149" s="22" t="s">
        <v>311</v>
      </c>
      <c r="C149" s="22" t="s">
        <v>322</v>
      </c>
      <c r="D149" s="22" t="s">
        <v>311</v>
      </c>
      <c r="E149" s="22" t="s">
        <v>311</v>
      </c>
      <c r="F149" s="22" t="s">
        <v>20</v>
      </c>
      <c r="G149" s="23" t="n">
        <v>9</v>
      </c>
      <c r="H149" s="24" t="n">
        <v>1000</v>
      </c>
      <c r="I149" s="24" t="n">
        <v>9000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45112</v>
      </c>
      <c r="B150" s="22" t="s">
        <v>289</v>
      </c>
      <c r="C150" s="22" t="s">
        <v>310</v>
      </c>
      <c r="D150" s="22" t="s">
        <v>289</v>
      </c>
      <c r="E150" s="22" t="s">
        <v>289</v>
      </c>
      <c r="F150" s="22" t="s">
        <v>20</v>
      </c>
      <c r="G150" s="23" t="n">
        <v>9</v>
      </c>
      <c r="H150" s="24" t="n">
        <v>4.46</v>
      </c>
      <c r="I150" s="24" t="n">
        <v>35.14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45114</v>
      </c>
      <c r="B151" s="22" t="s">
        <v>289</v>
      </c>
      <c r="C151" s="22" t="s">
        <v>293</v>
      </c>
      <c r="D151" s="22" t="s">
        <v>289</v>
      </c>
      <c r="E151" s="22" t="s">
        <v>289</v>
      </c>
      <c r="F151" s="22" t="s">
        <v>20</v>
      </c>
      <c r="G151" s="23" t="n">
        <v>19</v>
      </c>
      <c r="H151" s="24" t="n">
        <v>27.71</v>
      </c>
      <c r="I151" s="24" t="n">
        <v>458.49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45114</v>
      </c>
      <c r="B152" s="22" t="s">
        <v>289</v>
      </c>
      <c r="C152" s="22" t="s">
        <v>307</v>
      </c>
      <c r="D152" s="22" t="s">
        <v>289</v>
      </c>
      <c r="E152" s="22" t="s">
        <v>289</v>
      </c>
      <c r="F152" s="22" t="s">
        <v>20</v>
      </c>
      <c r="G152" s="23" t="n">
        <v>10</v>
      </c>
      <c r="H152" s="24" t="n">
        <v>27.71</v>
      </c>
      <c r="I152" s="24" t="n">
        <v>241.1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0" t="n">
        <v>45125.5</v>
      </c>
      <c r="B153" s="2" t="s">
        <v>82</v>
      </c>
      <c r="C153" s="2" t="s">
        <v>320</v>
      </c>
      <c r="D153" s="2" t="s">
        <v>228</v>
      </c>
      <c r="E153" s="2" t="s">
        <v>83</v>
      </c>
      <c r="F153" s="2" t="s">
        <v>20</v>
      </c>
      <c r="G153" s="7" t="n">
        <v>2</v>
      </c>
      <c r="H153" s="6" t="n">
        <v>1090.2</v>
      </c>
      <c r="I153" s="6" t="n">
        <v>-2180.4</v>
      </c>
      <c r="J153" s="6" t="n">
        <v>0</v>
      </c>
      <c r="K153" s="6" t="n">
        <v>-1.31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45125.5</v>
      </c>
      <c r="B154" s="2" t="s">
        <v>88</v>
      </c>
      <c r="C154" s="2" t="s">
        <v>288</v>
      </c>
      <c r="D154" s="2" t="s">
        <v>228</v>
      </c>
      <c r="E154" s="2" t="s">
        <v>89</v>
      </c>
      <c r="F154" s="2" t="s">
        <v>20</v>
      </c>
      <c r="G154" s="7" t="n">
        <v>10</v>
      </c>
      <c r="H154" s="6" t="n">
        <v>87.037</v>
      </c>
      <c r="I154" s="6" t="n">
        <v>-8703.7</v>
      </c>
      <c r="J154" s="6" t="n">
        <v>-161.1</v>
      </c>
      <c r="K154" s="6" t="n">
        <v>-6.32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45125.5</v>
      </c>
      <c r="B155" s="2" t="s">
        <v>25</v>
      </c>
      <c r="C155" s="2" t="s">
        <v>281</v>
      </c>
      <c r="D155" s="2" t="s">
        <v>228</v>
      </c>
      <c r="E155" s="2" t="s">
        <v>18</v>
      </c>
      <c r="F155" s="2" t="s">
        <v>20</v>
      </c>
      <c r="G155" s="7" t="n">
        <v>8</v>
      </c>
      <c r="H155" s="6" t="n">
        <v>496.9</v>
      </c>
      <c r="I155" s="6" t="n">
        <v>-3975.2</v>
      </c>
      <c r="J155" s="6" t="n">
        <v>0</v>
      </c>
      <c r="K155" s="6" t="n">
        <v>-2.38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45209</v>
      </c>
      <c r="B156" s="22" t="s">
        <v>289</v>
      </c>
      <c r="C156" s="22" t="s">
        <v>293</v>
      </c>
      <c r="D156" s="22" t="s">
        <v>289</v>
      </c>
      <c r="E156" s="22" t="s">
        <v>289</v>
      </c>
      <c r="F156" s="22" t="s">
        <v>20</v>
      </c>
      <c r="G156" s="23" t="n">
        <v>27</v>
      </c>
      <c r="H156" s="24" t="n">
        <v>27.54</v>
      </c>
      <c r="I156" s="24" t="n">
        <v>646.58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45209</v>
      </c>
      <c r="B157" s="22" t="s">
        <v>289</v>
      </c>
      <c r="C157" s="22" t="s">
        <v>307</v>
      </c>
      <c r="D157" s="22" t="s">
        <v>289</v>
      </c>
      <c r="E157" s="22" t="s">
        <v>289</v>
      </c>
      <c r="F157" s="22" t="s">
        <v>20</v>
      </c>
      <c r="G157" s="23" t="n">
        <v>10</v>
      </c>
      <c r="H157" s="24" t="n">
        <v>27.54</v>
      </c>
      <c r="I157" s="24" t="n">
        <v>239.4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45210</v>
      </c>
      <c r="B158" s="22" t="s">
        <v>289</v>
      </c>
      <c r="C158" s="22" t="s">
        <v>294</v>
      </c>
      <c r="D158" s="22" t="s">
        <v>289</v>
      </c>
      <c r="E158" s="22" t="s">
        <v>289</v>
      </c>
      <c r="F158" s="22" t="s">
        <v>20</v>
      </c>
      <c r="G158" s="23" t="n">
        <v>15</v>
      </c>
      <c r="H158" s="24" t="n">
        <v>29.92</v>
      </c>
      <c r="I158" s="24" t="n">
        <v>390.8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45223</v>
      </c>
      <c r="B159" s="22" t="s">
        <v>289</v>
      </c>
      <c r="C159" s="22" t="s">
        <v>308</v>
      </c>
      <c r="D159" s="22" t="s">
        <v>289</v>
      </c>
      <c r="E159" s="22" t="s">
        <v>289</v>
      </c>
      <c r="F159" s="22" t="s">
        <v>20</v>
      </c>
      <c r="G159" s="23" t="n">
        <v>10</v>
      </c>
      <c r="H159" s="24" t="n">
        <v>32.66</v>
      </c>
      <c r="I159" s="24" t="n">
        <v>283.6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45258.999988426</v>
      </c>
      <c r="B160" s="22" t="s">
        <v>289</v>
      </c>
      <c r="C160" s="22" t="s">
        <v>323</v>
      </c>
      <c r="D160" s="22" t="s">
        <v>289</v>
      </c>
      <c r="E160" s="22" t="s">
        <v>289</v>
      </c>
      <c r="F160" s="22" t="s">
        <v>20</v>
      </c>
      <c r="G160" s="23" t="n">
        <v>7</v>
      </c>
      <c r="H160" s="24" t="n">
        <v>28.42</v>
      </c>
      <c r="I160" s="24" t="n">
        <v>198.94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9" t="n">
        <v>45289.857638889</v>
      </c>
      <c r="B161" s="30" t="s">
        <v>324</v>
      </c>
      <c r="C161" s="30" t="s">
        <v>325</v>
      </c>
      <c r="D161" s="30" t="s">
        <v>324</v>
      </c>
      <c r="E161" s="30" t="s">
        <v>324</v>
      </c>
      <c r="F161" s="30" t="s">
        <v>20</v>
      </c>
      <c r="G161" s="31" t="n">
        <v>1</v>
      </c>
      <c r="H161" s="32" t="n">
        <v>-24.03</v>
      </c>
      <c r="I161" s="32" t="n">
        <v>-24.03</v>
      </c>
      <c r="J161" s="32" t="n">
        <v>0</v>
      </c>
      <c r="K161" s="32" t="n">
        <v>0</v>
      </c>
      <c r="L161" s="32" t="n">
        <v>0</v>
      </c>
      <c r="M161" s="6" t="s">
        <f>=I161+J161+K161+L161</f>
      </c>
      <c r="N161" s="30"/>
    </row>
    <row collapsed="false" customFormat="false" customHeight="false" hidden="false" ht="12.1" outlineLevel="0" r="162">
      <c r="A162" s="21" t="n">
        <v>45300</v>
      </c>
      <c r="B162" s="22" t="s">
        <v>289</v>
      </c>
      <c r="C162" s="22" t="s">
        <v>326</v>
      </c>
      <c r="D162" s="22" t="s">
        <v>289</v>
      </c>
      <c r="E162" s="22" t="s">
        <v>289</v>
      </c>
      <c r="F162" s="22" t="s">
        <v>20</v>
      </c>
      <c r="G162" s="23" t="n">
        <v>10</v>
      </c>
      <c r="H162" s="24" t="n">
        <v>35.17</v>
      </c>
      <c r="I162" s="24" t="n">
        <v>305.7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45300</v>
      </c>
      <c r="B163" s="22" t="s">
        <v>289</v>
      </c>
      <c r="C163" s="22" t="s">
        <v>327</v>
      </c>
      <c r="D163" s="22" t="s">
        <v>289</v>
      </c>
      <c r="E163" s="22" t="s">
        <v>289</v>
      </c>
      <c r="F163" s="22" t="s">
        <v>20</v>
      </c>
      <c r="G163" s="23" t="n">
        <v>27</v>
      </c>
      <c r="H163" s="24" t="n">
        <v>35.17</v>
      </c>
      <c r="I163" s="24" t="n">
        <v>826.59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0" t="n">
        <v>45358.849849537</v>
      </c>
      <c r="B164" s="2" t="s">
        <v>82</v>
      </c>
      <c r="C164" s="2" t="s">
        <v>320</v>
      </c>
      <c r="D164" s="2" t="s">
        <v>228</v>
      </c>
      <c r="E164" s="2" t="s">
        <v>83</v>
      </c>
      <c r="F164" s="2" t="s">
        <v>20</v>
      </c>
      <c r="G164" s="7" t="n">
        <v>1</v>
      </c>
      <c r="H164" s="6" t="n">
        <v>1289.6</v>
      </c>
      <c r="I164" s="6" t="n">
        <v>-1289.6</v>
      </c>
      <c r="J164" s="6" t="n">
        <v>0</v>
      </c>
      <c r="K164" s="6" t="n">
        <v>-0.77</v>
      </c>
      <c r="L164" s="6" t="n">
        <v>-0.38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45358.880914352</v>
      </c>
      <c r="B165" s="2" t="s">
        <v>82</v>
      </c>
      <c r="C165" s="2" t="s">
        <v>320</v>
      </c>
      <c r="D165" s="2" t="s">
        <v>228</v>
      </c>
      <c r="E165" s="2" t="s">
        <v>83</v>
      </c>
      <c r="F165" s="2" t="s">
        <v>20</v>
      </c>
      <c r="G165" s="7" t="n">
        <v>1</v>
      </c>
      <c r="H165" s="6" t="n">
        <v>1291.2</v>
      </c>
      <c r="I165" s="6" t="n">
        <v>-1291.2</v>
      </c>
      <c r="J165" s="6" t="n">
        <v>0</v>
      </c>
      <c r="K165" s="6" t="n">
        <v>-0.78</v>
      </c>
      <c r="L165" s="6" t="n">
        <v>-0.38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45358.881516204</v>
      </c>
      <c r="B166" s="2" t="s">
        <v>25</v>
      </c>
      <c r="C166" s="2" t="s">
        <v>281</v>
      </c>
      <c r="D166" s="2" t="s">
        <v>228</v>
      </c>
      <c r="E166" s="2" t="s">
        <v>18</v>
      </c>
      <c r="F166" s="2" t="s">
        <v>20</v>
      </c>
      <c r="G166" s="7" t="n">
        <v>1</v>
      </c>
      <c r="H166" s="6" t="n">
        <v>750</v>
      </c>
      <c r="I166" s="6" t="n">
        <v>-750</v>
      </c>
      <c r="J166" s="6" t="n">
        <v>0</v>
      </c>
      <c r="K166" s="6" t="n">
        <v>-0.45</v>
      </c>
      <c r="L166" s="6" t="n">
        <v>-0.23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45392</v>
      </c>
      <c r="B167" s="22" t="s">
        <v>289</v>
      </c>
      <c r="C167" s="22" t="s">
        <v>328</v>
      </c>
      <c r="D167" s="22" t="s">
        <v>289</v>
      </c>
      <c r="E167" s="22" t="s">
        <v>289</v>
      </c>
      <c r="F167" s="22" t="s">
        <v>20</v>
      </c>
      <c r="G167" s="23" t="n">
        <v>448.8</v>
      </c>
      <c r="H167" s="24" t="n">
        <v>1</v>
      </c>
      <c r="I167" s="24" t="n">
        <v>448.8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45404</v>
      </c>
      <c r="B168" s="22" t="s">
        <v>311</v>
      </c>
      <c r="C168" s="22" t="s">
        <v>329</v>
      </c>
      <c r="D168" s="22" t="s">
        <v>311</v>
      </c>
      <c r="E168" s="22" t="s">
        <v>311</v>
      </c>
      <c r="F168" s="22" t="s">
        <v>20</v>
      </c>
      <c r="G168" s="23" t="n">
        <v>10000</v>
      </c>
      <c r="H168" s="24" t="n">
        <v>1</v>
      </c>
      <c r="I168" s="24" t="n">
        <v>10000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45405</v>
      </c>
      <c r="B169" s="22" t="s">
        <v>289</v>
      </c>
      <c r="C169" s="22" t="s">
        <v>328</v>
      </c>
      <c r="D169" s="22" t="s">
        <v>289</v>
      </c>
      <c r="E169" s="22" t="s">
        <v>289</v>
      </c>
      <c r="F169" s="22" t="s">
        <v>20</v>
      </c>
      <c r="G169" s="23" t="n">
        <v>326.6</v>
      </c>
      <c r="H169" s="24" t="n">
        <v>1</v>
      </c>
      <c r="I169" s="24" t="n">
        <v>326.6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45405.5</v>
      </c>
      <c r="B170" s="2" t="s">
        <v>40</v>
      </c>
      <c r="C170" s="2" t="s">
        <v>330</v>
      </c>
      <c r="D170" s="2" t="s">
        <v>228</v>
      </c>
      <c r="E170" s="2" t="s">
        <v>18</v>
      </c>
      <c r="F170" s="2" t="s">
        <v>20</v>
      </c>
      <c r="G170" s="7" t="n">
        <v>1</v>
      </c>
      <c r="H170" s="6" t="n">
        <v>585</v>
      </c>
      <c r="I170" s="6" t="n">
        <v>-585</v>
      </c>
      <c r="J170" s="6" t="n">
        <v>0</v>
      </c>
      <c r="K170" s="6" t="n">
        <v>-0.52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45407.79505787</v>
      </c>
      <c r="B171" s="2" t="s">
        <v>22</v>
      </c>
      <c r="C171" s="2" t="s">
        <v>331</v>
      </c>
      <c r="D171" s="2" t="s">
        <v>228</v>
      </c>
      <c r="E171" s="2" t="s">
        <v>18</v>
      </c>
      <c r="F171" s="2" t="s">
        <v>20</v>
      </c>
      <c r="G171" s="7" t="n">
        <v>1</v>
      </c>
      <c r="H171" s="6" t="n">
        <v>7828</v>
      </c>
      <c r="I171" s="6" t="n">
        <v>-7828</v>
      </c>
      <c r="J171" s="6" t="n">
        <v>0</v>
      </c>
      <c r="K171" s="6" t="n">
        <v>-4.7</v>
      </c>
      <c r="L171" s="6" t="n">
        <v>-1.18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45407.795787037</v>
      </c>
      <c r="B172" s="2" t="s">
        <v>37</v>
      </c>
      <c r="C172" s="2" t="s">
        <v>332</v>
      </c>
      <c r="D172" s="2" t="s">
        <v>228</v>
      </c>
      <c r="E172" s="2" t="s">
        <v>18</v>
      </c>
      <c r="F172" s="2" t="s">
        <v>20</v>
      </c>
      <c r="G172" s="7" t="n">
        <v>1</v>
      </c>
      <c r="H172" s="6" t="n">
        <v>1241</v>
      </c>
      <c r="I172" s="6" t="n">
        <v>-1241</v>
      </c>
      <c r="J172" s="6" t="n">
        <v>0</v>
      </c>
      <c r="K172" s="6" t="n">
        <v>-0.75</v>
      </c>
      <c r="L172" s="6" t="n">
        <v>-0.37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45407.796284722</v>
      </c>
      <c r="B173" s="2" t="s">
        <v>40</v>
      </c>
      <c r="C173" s="2" t="s">
        <v>330</v>
      </c>
      <c r="D173" s="2" t="s">
        <v>228</v>
      </c>
      <c r="E173" s="2" t="s">
        <v>18</v>
      </c>
      <c r="F173" s="2" t="s">
        <v>20</v>
      </c>
      <c r="G173" s="7" t="n">
        <v>2</v>
      </c>
      <c r="H173" s="6" t="n">
        <v>578.3</v>
      </c>
      <c r="I173" s="6" t="n">
        <v>-1156.6</v>
      </c>
      <c r="J173" s="6" t="n">
        <v>0</v>
      </c>
      <c r="K173" s="6" t="n">
        <v>-0.69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45419</v>
      </c>
      <c r="B174" s="22" t="s">
        <v>289</v>
      </c>
      <c r="C174" s="22" t="s">
        <v>333</v>
      </c>
      <c r="D174" s="22" t="s">
        <v>289</v>
      </c>
      <c r="E174" s="22" t="s">
        <v>289</v>
      </c>
      <c r="F174" s="22" t="s">
        <v>20</v>
      </c>
      <c r="G174" s="23" t="n">
        <v>433</v>
      </c>
      <c r="H174" s="24" t="n">
        <v>1</v>
      </c>
      <c r="I174" s="24" t="n">
        <v>433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45439</v>
      </c>
      <c r="B175" s="22" t="s">
        <v>289</v>
      </c>
      <c r="C175" s="22" t="s">
        <v>334</v>
      </c>
      <c r="D175" s="22" t="s">
        <v>289</v>
      </c>
      <c r="E175" s="22" t="s">
        <v>289</v>
      </c>
      <c r="F175" s="22" t="s">
        <v>20</v>
      </c>
      <c r="G175" s="23" t="n">
        <v>663.9</v>
      </c>
      <c r="H175" s="24" t="n">
        <v>1</v>
      </c>
      <c r="I175" s="24" t="n">
        <v>663.9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45440</v>
      </c>
      <c r="B176" s="22" t="s">
        <v>289</v>
      </c>
      <c r="C176" s="22" t="s">
        <v>323</v>
      </c>
      <c r="D176" s="22" t="s">
        <v>289</v>
      </c>
      <c r="E176" s="22" t="s">
        <v>289</v>
      </c>
      <c r="F176" s="22" t="s">
        <v>20</v>
      </c>
      <c r="G176" s="23" t="n">
        <v>198.94</v>
      </c>
      <c r="H176" s="24" t="n">
        <v>1</v>
      </c>
      <c r="I176" s="24" t="n">
        <v>198.94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5" t="n">
        <v>45441.5</v>
      </c>
      <c r="B177" s="26" t="s">
        <v>231</v>
      </c>
      <c r="C177" s="26" t="s">
        <v>282</v>
      </c>
      <c r="D177" s="26" t="s">
        <v>243</v>
      </c>
      <c r="E177" s="26" t="s">
        <v>18</v>
      </c>
      <c r="F177" s="26" t="s">
        <v>20</v>
      </c>
      <c r="G177" s="27" t="n">
        <v>-1</v>
      </c>
      <c r="H177" s="28" t="n">
        <v>4112</v>
      </c>
      <c r="I177" s="28" t="n">
        <v>4112</v>
      </c>
      <c r="J177" s="28" t="n">
        <v>0</v>
      </c>
      <c r="K177" s="28" t="n">
        <v>-2.06</v>
      </c>
      <c r="L177" s="28" t="n">
        <v>-1.23</v>
      </c>
      <c r="M177" s="6" t="s">
        <f>=I177+J177+K177+L177</f>
      </c>
      <c r="N177" s="26"/>
    </row>
    <row collapsed="false" customFormat="false" customHeight="false" hidden="false" ht="12.1" outlineLevel="0" r="178">
      <c r="A178" s="20" t="n">
        <v>45456.5</v>
      </c>
      <c r="B178" s="2" t="s">
        <v>68</v>
      </c>
      <c r="C178" s="2" t="s">
        <v>335</v>
      </c>
      <c r="D178" s="2" t="s">
        <v>228</v>
      </c>
      <c r="E178" s="2" t="s">
        <v>18</v>
      </c>
      <c r="F178" s="2" t="s">
        <v>20</v>
      </c>
      <c r="G178" s="7" t="n">
        <v>20</v>
      </c>
      <c r="H178" s="6" t="n">
        <v>73.84</v>
      </c>
      <c r="I178" s="6" t="n">
        <v>-1476.8</v>
      </c>
      <c r="J178" s="6" t="n">
        <v>0</v>
      </c>
      <c r="K178" s="6" t="n">
        <v>-1.33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1" t="n">
        <v>45457</v>
      </c>
      <c r="B179" s="22" t="s">
        <v>289</v>
      </c>
      <c r="C179" s="22" t="s">
        <v>336</v>
      </c>
      <c r="D179" s="22" t="s">
        <v>289</v>
      </c>
      <c r="E179" s="22" t="s">
        <v>289</v>
      </c>
      <c r="F179" s="22" t="s">
        <v>20</v>
      </c>
      <c r="G179" s="23" t="n">
        <v>302</v>
      </c>
      <c r="H179" s="24" t="n">
        <v>1</v>
      </c>
      <c r="I179" s="24" t="n">
        <v>302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45482</v>
      </c>
      <c r="B180" s="22" t="s">
        <v>289</v>
      </c>
      <c r="C180" s="22" t="s">
        <v>337</v>
      </c>
      <c r="D180" s="22" t="s">
        <v>289</v>
      </c>
      <c r="E180" s="22" t="s">
        <v>289</v>
      </c>
      <c r="F180" s="22" t="s">
        <v>20</v>
      </c>
      <c r="G180" s="23" t="n">
        <v>76.03</v>
      </c>
      <c r="H180" s="24" t="n">
        <v>1</v>
      </c>
      <c r="I180" s="24" t="n">
        <v>76.03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1" t="n">
        <v>45482</v>
      </c>
      <c r="B181" s="22" t="s">
        <v>289</v>
      </c>
      <c r="C181" s="22" t="s">
        <v>326</v>
      </c>
      <c r="D181" s="22" t="s">
        <v>289</v>
      </c>
      <c r="E181" s="22" t="s">
        <v>289</v>
      </c>
      <c r="F181" s="22" t="s">
        <v>20</v>
      </c>
      <c r="G181" s="23" t="n">
        <v>218.7</v>
      </c>
      <c r="H181" s="24" t="n">
        <v>1</v>
      </c>
      <c r="I181" s="24" t="n">
        <v>218.7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1" t="n">
        <v>45482</v>
      </c>
      <c r="B182" s="22" t="s">
        <v>289</v>
      </c>
      <c r="C182" s="22" t="s">
        <v>327</v>
      </c>
      <c r="D182" s="22" t="s">
        <v>289</v>
      </c>
      <c r="E182" s="22" t="s">
        <v>289</v>
      </c>
      <c r="F182" s="22" t="s">
        <v>20</v>
      </c>
      <c r="G182" s="23" t="n">
        <v>612.76</v>
      </c>
      <c r="H182" s="24" t="n">
        <v>1</v>
      </c>
      <c r="I182" s="24" t="n">
        <v>612.76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1" t="n">
        <v>45484</v>
      </c>
      <c r="B183" s="22" t="s">
        <v>289</v>
      </c>
      <c r="C183" s="22" t="s">
        <v>338</v>
      </c>
      <c r="D183" s="22" t="s">
        <v>289</v>
      </c>
      <c r="E183" s="22" t="s">
        <v>289</v>
      </c>
      <c r="F183" s="22" t="s">
        <v>20</v>
      </c>
      <c r="G183" s="23" t="n">
        <v>3188</v>
      </c>
      <c r="H183" s="24" t="n">
        <v>1</v>
      </c>
      <c r="I183" s="24" t="n">
        <v>3188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45484</v>
      </c>
      <c r="B184" s="22" t="s">
        <v>289</v>
      </c>
      <c r="C184" s="22" t="s">
        <v>339</v>
      </c>
      <c r="D184" s="22" t="s">
        <v>289</v>
      </c>
      <c r="E184" s="22" t="s">
        <v>289</v>
      </c>
      <c r="F184" s="22" t="s">
        <v>20</v>
      </c>
      <c r="G184" s="23" t="n">
        <v>579</v>
      </c>
      <c r="H184" s="24" t="n">
        <v>1</v>
      </c>
      <c r="I184" s="24" t="n">
        <v>579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45489</v>
      </c>
      <c r="B185" s="22" t="s">
        <v>289</v>
      </c>
      <c r="C185" s="22" t="s">
        <v>340</v>
      </c>
      <c r="D185" s="22" t="s">
        <v>289</v>
      </c>
      <c r="E185" s="22" t="s">
        <v>289</v>
      </c>
      <c r="F185" s="22" t="s">
        <v>20</v>
      </c>
      <c r="G185" s="23" t="n">
        <v>2151</v>
      </c>
      <c r="H185" s="24" t="n">
        <v>1</v>
      </c>
      <c r="I185" s="24" t="n">
        <v>2151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45497.914537037</v>
      </c>
      <c r="B186" s="2" t="s">
        <v>40</v>
      </c>
      <c r="C186" s="2" t="s">
        <v>330</v>
      </c>
      <c r="D186" s="2" t="s">
        <v>228</v>
      </c>
      <c r="E186" s="2" t="s">
        <v>18</v>
      </c>
      <c r="F186" s="2" t="s">
        <v>20</v>
      </c>
      <c r="G186" s="7" t="n">
        <v>1</v>
      </c>
      <c r="H186" s="6" t="n">
        <v>533.65</v>
      </c>
      <c r="I186" s="6" t="n">
        <v>-533.65</v>
      </c>
      <c r="J186" s="6" t="n">
        <v>0</v>
      </c>
      <c r="K186" s="6" t="n">
        <v>-0.32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45497.914537037</v>
      </c>
      <c r="B187" s="2" t="s">
        <v>40</v>
      </c>
      <c r="C187" s="2" t="s">
        <v>330</v>
      </c>
      <c r="D187" s="2" t="s">
        <v>228</v>
      </c>
      <c r="E187" s="2" t="s">
        <v>18</v>
      </c>
      <c r="F187" s="2" t="s">
        <v>20</v>
      </c>
      <c r="G187" s="7" t="n">
        <v>1</v>
      </c>
      <c r="H187" s="6" t="n">
        <v>533.7</v>
      </c>
      <c r="I187" s="6" t="n">
        <v>-533.7</v>
      </c>
      <c r="J187" s="6" t="n">
        <v>0</v>
      </c>
      <c r="K187" s="6" t="n">
        <v>-0.32</v>
      </c>
      <c r="L187" s="6" t="n">
        <v>-0.16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45509.5</v>
      </c>
      <c r="B188" s="2" t="s">
        <v>43</v>
      </c>
      <c r="C188" s="2" t="s">
        <v>341</v>
      </c>
      <c r="D188" s="2" t="s">
        <v>228</v>
      </c>
      <c r="E188" s="2" t="s">
        <v>18</v>
      </c>
      <c r="F188" s="2" t="s">
        <v>20</v>
      </c>
      <c r="G188" s="7" t="n">
        <v>40</v>
      </c>
      <c r="H188" s="6" t="n">
        <v>124.26</v>
      </c>
      <c r="I188" s="6" t="n">
        <v>-4970.4</v>
      </c>
      <c r="J188" s="6" t="n">
        <v>0</v>
      </c>
      <c r="K188" s="6" t="n">
        <v>-4.47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45509.5</v>
      </c>
      <c r="B189" s="2" t="s">
        <v>37</v>
      </c>
      <c r="C189" s="2" t="s">
        <v>332</v>
      </c>
      <c r="D189" s="2" t="s">
        <v>228</v>
      </c>
      <c r="E189" s="2" t="s">
        <v>18</v>
      </c>
      <c r="F189" s="2" t="s">
        <v>20</v>
      </c>
      <c r="G189" s="7" t="n">
        <v>1</v>
      </c>
      <c r="H189" s="6" t="n">
        <v>1001.2</v>
      </c>
      <c r="I189" s="6" t="n">
        <v>-1001.2</v>
      </c>
      <c r="J189" s="6" t="n">
        <v>0</v>
      </c>
      <c r="K189" s="6" t="n">
        <v>-0.6</v>
      </c>
      <c r="L189" s="6" t="n">
        <v>0</v>
      </c>
      <c r="M189" s="6" t="s">
        <f>=I189+J189+K189+L189</f>
      </c>
      <c r="N189" s="2"/>
    </row>
    <row collapsed="false" customFormat="false" customHeight="false" hidden="false" ht="12.1" outlineLevel="0" r="190">
      <c r="A190" s="25" t="n">
        <v>45516.5</v>
      </c>
      <c r="B190" s="26" t="s">
        <v>239</v>
      </c>
      <c r="C190" s="26" t="s">
        <v>301</v>
      </c>
      <c r="D190" s="26" t="s">
        <v>243</v>
      </c>
      <c r="E190" s="26" t="s">
        <v>83</v>
      </c>
      <c r="F190" s="26" t="s">
        <v>20</v>
      </c>
      <c r="G190" s="27" t="n">
        <v>-71</v>
      </c>
      <c r="H190" s="28" t="n">
        <v>87.64</v>
      </c>
      <c r="I190" s="28" t="n">
        <v>6222.44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6"/>
    </row>
    <row collapsed="false" customFormat="false" customHeight="false" hidden="false" ht="12.1" outlineLevel="0" r="191">
      <c r="A191" s="29" t="n">
        <v>45516.5</v>
      </c>
      <c r="B191" s="30" t="s">
        <v>324</v>
      </c>
      <c r="C191" s="30" t="s">
        <v>325</v>
      </c>
      <c r="D191" s="30" t="s">
        <v>324</v>
      </c>
      <c r="E191" s="30" t="s">
        <v>324</v>
      </c>
      <c r="F191" s="30" t="s">
        <v>20</v>
      </c>
      <c r="G191" s="31" t="n">
        <v>281</v>
      </c>
      <c r="H191" s="32" t="n">
        <v>-1</v>
      </c>
      <c r="I191" s="32" t="n">
        <v>-281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0"/>
    </row>
    <row collapsed="false" customFormat="false" customHeight="false" hidden="false" ht="12.1" outlineLevel="0" r="192">
      <c r="A192" s="20" t="n">
        <v>45530.823055556</v>
      </c>
      <c r="B192" s="2" t="s">
        <v>37</v>
      </c>
      <c r="C192" s="2" t="s">
        <v>332</v>
      </c>
      <c r="D192" s="2" t="s">
        <v>228</v>
      </c>
      <c r="E192" s="2" t="s">
        <v>18</v>
      </c>
      <c r="F192" s="2" t="s">
        <v>20</v>
      </c>
      <c r="G192" s="7" t="n">
        <v>2</v>
      </c>
      <c r="H192" s="6" t="n">
        <v>1009.8</v>
      </c>
      <c r="I192" s="6" t="n">
        <v>-2019.6</v>
      </c>
      <c r="J192" s="6" t="n">
        <v>0</v>
      </c>
      <c r="K192" s="6" t="n">
        <v>-1.21</v>
      </c>
      <c r="L192" s="6" t="n">
        <v>-0.61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45530.82400463</v>
      </c>
      <c r="B193" s="2" t="s">
        <v>57</v>
      </c>
      <c r="C193" s="2" t="s">
        <v>342</v>
      </c>
      <c r="D193" s="2" t="s">
        <v>228</v>
      </c>
      <c r="E193" s="2" t="s">
        <v>18</v>
      </c>
      <c r="F193" s="2" t="s">
        <v>20</v>
      </c>
      <c r="G193" s="7" t="n">
        <v>1</v>
      </c>
      <c r="H193" s="6" t="n">
        <v>2575.5</v>
      </c>
      <c r="I193" s="6" t="n">
        <v>-2575.5</v>
      </c>
      <c r="J193" s="6" t="n">
        <v>0</v>
      </c>
      <c r="K193" s="6" t="n">
        <v>-1.55</v>
      </c>
      <c r="L193" s="6" t="n">
        <v>-0.77</v>
      </c>
      <c r="M193" s="6" t="s">
        <f>=I193+J193+K193+L193</f>
      </c>
      <c r="N193" s="2"/>
    </row>
    <row collapsed="false" customFormat="false" customHeight="false" hidden="false" ht="12.1" outlineLevel="0" r="194">
      <c r="A194" s="20" t="n">
        <v>45537.503310185</v>
      </c>
      <c r="B194" s="2" t="s">
        <v>31</v>
      </c>
      <c r="C194" s="2" t="s">
        <v>343</v>
      </c>
      <c r="D194" s="2" t="s">
        <v>228</v>
      </c>
      <c r="E194" s="2" t="s">
        <v>18</v>
      </c>
      <c r="F194" s="2" t="s">
        <v>20</v>
      </c>
      <c r="G194" s="7" t="n">
        <v>100</v>
      </c>
      <c r="H194" s="6" t="n">
        <v>46.165</v>
      </c>
      <c r="I194" s="6" t="n">
        <v>-4616.5</v>
      </c>
      <c r="J194" s="6" t="n">
        <v>0</v>
      </c>
      <c r="K194" s="6" t="n">
        <v>-2.77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45537.504756944</v>
      </c>
      <c r="B195" s="2" t="s">
        <v>40</v>
      </c>
      <c r="C195" s="2" t="s">
        <v>330</v>
      </c>
      <c r="D195" s="2" t="s">
        <v>228</v>
      </c>
      <c r="E195" s="2" t="s">
        <v>18</v>
      </c>
      <c r="F195" s="2" t="s">
        <v>20</v>
      </c>
      <c r="G195" s="7" t="n">
        <v>1</v>
      </c>
      <c r="H195" s="6" t="n">
        <v>469.4</v>
      </c>
      <c r="I195" s="6" t="n">
        <v>-469.4</v>
      </c>
      <c r="J195" s="6" t="n">
        <v>0</v>
      </c>
      <c r="K195" s="6" t="n">
        <v>-0.28</v>
      </c>
      <c r="L195" s="6" t="n">
        <v>-0.14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45573</v>
      </c>
      <c r="B196" s="22" t="s">
        <v>289</v>
      </c>
      <c r="C196" s="22" t="s">
        <v>326</v>
      </c>
      <c r="D196" s="22" t="s">
        <v>289</v>
      </c>
      <c r="E196" s="22" t="s">
        <v>289</v>
      </c>
      <c r="F196" s="22" t="s">
        <v>20</v>
      </c>
      <c r="G196" s="23" t="n">
        <v>332</v>
      </c>
      <c r="H196" s="24" t="n">
        <v>1</v>
      </c>
      <c r="I196" s="24" t="n">
        <v>332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45573</v>
      </c>
      <c r="B197" s="22" t="s">
        <v>289</v>
      </c>
      <c r="C197" s="22" t="s">
        <v>327</v>
      </c>
      <c r="D197" s="22" t="s">
        <v>289</v>
      </c>
      <c r="E197" s="22" t="s">
        <v>289</v>
      </c>
      <c r="F197" s="22" t="s">
        <v>20</v>
      </c>
      <c r="G197" s="23" t="n">
        <v>930.6</v>
      </c>
      <c r="H197" s="24" t="n">
        <v>1</v>
      </c>
      <c r="I197" s="24" t="n">
        <v>930.6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45574</v>
      </c>
      <c r="B198" s="22" t="s">
        <v>289</v>
      </c>
      <c r="C198" s="22" t="s">
        <v>344</v>
      </c>
      <c r="D198" s="22" t="s">
        <v>289</v>
      </c>
      <c r="E198" s="22" t="s">
        <v>289</v>
      </c>
      <c r="F198" s="22" t="s">
        <v>20</v>
      </c>
      <c r="G198" s="23" t="n">
        <v>448.8</v>
      </c>
      <c r="H198" s="24" t="n">
        <v>1</v>
      </c>
      <c r="I198" s="24" t="n">
        <v>448.8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45576</v>
      </c>
      <c r="B199" s="22" t="s">
        <v>289</v>
      </c>
      <c r="C199" s="22" t="s">
        <v>345</v>
      </c>
      <c r="D199" s="22" t="s">
        <v>289</v>
      </c>
      <c r="E199" s="22" t="s">
        <v>289</v>
      </c>
      <c r="F199" s="22" t="s">
        <v>20</v>
      </c>
      <c r="G199" s="23" t="n">
        <v>124</v>
      </c>
      <c r="H199" s="24" t="n">
        <v>1</v>
      </c>
      <c r="I199" s="24" t="n">
        <v>124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5" t="n">
        <v>45580.488888889</v>
      </c>
      <c r="B200" s="26" t="s">
        <v>239</v>
      </c>
      <c r="C200" s="26" t="s">
        <v>301</v>
      </c>
      <c r="D200" s="26" t="s">
        <v>243</v>
      </c>
      <c r="E200" s="26" t="s">
        <v>83</v>
      </c>
      <c r="F200" s="26" t="s">
        <v>20</v>
      </c>
      <c r="G200" s="27" t="n">
        <v>-23</v>
      </c>
      <c r="H200" s="28" t="n">
        <v>92.02</v>
      </c>
      <c r="I200" s="28" t="n">
        <v>2116.46</v>
      </c>
      <c r="J200" s="28" t="n">
        <v>0</v>
      </c>
      <c r="K200" s="28" t="n">
        <v>0</v>
      </c>
      <c r="L200" s="28" t="n">
        <v>0</v>
      </c>
      <c r="M200" s="6" t="s">
        <f>=I200+J200+K200+L200</f>
      </c>
      <c r="N200" s="26"/>
    </row>
    <row collapsed="false" customFormat="false" customHeight="false" hidden="false" ht="12.1" outlineLevel="0" r="201">
      <c r="A201" s="29" t="n">
        <v>45580.488888889</v>
      </c>
      <c r="B201" s="30" t="s">
        <v>324</v>
      </c>
      <c r="C201" s="30" t="s">
        <v>325</v>
      </c>
      <c r="D201" s="30" t="s">
        <v>324</v>
      </c>
      <c r="E201" s="30" t="s">
        <v>324</v>
      </c>
      <c r="F201" s="30" t="s">
        <v>20</v>
      </c>
      <c r="G201" s="31" t="n">
        <v>104</v>
      </c>
      <c r="H201" s="32" t="n">
        <v>-1</v>
      </c>
      <c r="I201" s="32" t="n">
        <v>-104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0"/>
    </row>
    <row collapsed="false" customFormat="false" customHeight="false" hidden="false" ht="12.1" outlineLevel="0" r="202">
      <c r="A202" s="20" t="n">
        <v>45581.488888889</v>
      </c>
      <c r="B202" s="2" t="s">
        <v>37</v>
      </c>
      <c r="C202" s="2" t="s">
        <v>332</v>
      </c>
      <c r="D202" s="2" t="s">
        <v>228</v>
      </c>
      <c r="E202" s="2" t="s">
        <v>18</v>
      </c>
      <c r="F202" s="2" t="s">
        <v>20</v>
      </c>
      <c r="G202" s="7" t="n">
        <v>1</v>
      </c>
      <c r="H202" s="6" t="n">
        <v>975.6</v>
      </c>
      <c r="I202" s="6" t="n">
        <v>-975.6</v>
      </c>
      <c r="J202" s="6" t="n">
        <v>0</v>
      </c>
      <c r="K202" s="6" t="n">
        <v>-0.88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45581.488888889</v>
      </c>
      <c r="B203" s="2" t="s">
        <v>37</v>
      </c>
      <c r="C203" s="2" t="s">
        <v>332</v>
      </c>
      <c r="D203" s="2" t="s">
        <v>228</v>
      </c>
      <c r="E203" s="2" t="s">
        <v>18</v>
      </c>
      <c r="F203" s="2" t="s">
        <v>20</v>
      </c>
      <c r="G203" s="7" t="n">
        <v>1</v>
      </c>
      <c r="H203" s="6" t="n">
        <v>975.6</v>
      </c>
      <c r="I203" s="6" t="n">
        <v>-975.6</v>
      </c>
      <c r="J203" s="6" t="n">
        <v>0</v>
      </c>
      <c r="K203" s="6" t="n">
        <v>-0.87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45581.488888889</v>
      </c>
      <c r="B204" s="2" t="s">
        <v>68</v>
      </c>
      <c r="C204" s="2" t="s">
        <v>335</v>
      </c>
      <c r="D204" s="2" t="s">
        <v>228</v>
      </c>
      <c r="E204" s="2" t="s">
        <v>18</v>
      </c>
      <c r="F204" s="2" t="s">
        <v>20</v>
      </c>
      <c r="G204" s="7" t="n">
        <v>10</v>
      </c>
      <c r="H204" s="6" t="n">
        <v>55.4</v>
      </c>
      <c r="I204" s="6" t="n">
        <v>-554</v>
      </c>
      <c r="J204" s="6" t="n">
        <v>0</v>
      </c>
      <c r="K204" s="6" t="n">
        <v>-0.5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45581.488888889</v>
      </c>
      <c r="B205" s="2" t="s">
        <v>74</v>
      </c>
      <c r="C205" s="2" t="s">
        <v>346</v>
      </c>
      <c r="D205" s="2" t="s">
        <v>228</v>
      </c>
      <c r="E205" s="2" t="s">
        <v>18</v>
      </c>
      <c r="F205" s="2" t="s">
        <v>20</v>
      </c>
      <c r="G205" s="7" t="n">
        <v>10</v>
      </c>
      <c r="H205" s="6" t="n">
        <v>34.695</v>
      </c>
      <c r="I205" s="6" t="n">
        <v>-346.95</v>
      </c>
      <c r="J205" s="6" t="n">
        <v>0</v>
      </c>
      <c r="K205" s="6" t="n">
        <v>-0.31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1" t="n">
        <v>45584</v>
      </c>
      <c r="B206" s="22" t="s">
        <v>289</v>
      </c>
      <c r="C206" s="22" t="s">
        <v>347</v>
      </c>
      <c r="D206" s="22" t="s">
        <v>289</v>
      </c>
      <c r="E206" s="22" t="s">
        <v>289</v>
      </c>
      <c r="F206" s="22" t="s">
        <v>20</v>
      </c>
      <c r="G206" s="23" t="n">
        <v>64.7</v>
      </c>
      <c r="H206" s="24" t="n">
        <v>1</v>
      </c>
      <c r="I206" s="24" t="n">
        <v>64.7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45588.67125</v>
      </c>
      <c r="B207" s="2" t="s">
        <v>70</v>
      </c>
      <c r="C207" s="2" t="s">
        <v>348</v>
      </c>
      <c r="D207" s="2" t="s">
        <v>228</v>
      </c>
      <c r="E207" s="2" t="s">
        <v>18</v>
      </c>
      <c r="F207" s="2" t="s">
        <v>20</v>
      </c>
      <c r="G207" s="7" t="n">
        <v>1</v>
      </c>
      <c r="H207" s="6" t="n">
        <v>1184</v>
      </c>
      <c r="I207" s="6" t="n">
        <v>-1184</v>
      </c>
      <c r="J207" s="6" t="n">
        <v>0</v>
      </c>
      <c r="K207" s="6" t="n">
        <v>-0.71</v>
      </c>
      <c r="L207" s="6" t="n">
        <v>-0.35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45622</v>
      </c>
      <c r="B208" s="22" t="s">
        <v>289</v>
      </c>
      <c r="C208" s="22" t="s">
        <v>323</v>
      </c>
      <c r="D208" s="22" t="s">
        <v>289</v>
      </c>
      <c r="E208" s="22" t="s">
        <v>289</v>
      </c>
      <c r="F208" s="22" t="s">
        <v>20</v>
      </c>
      <c r="G208" s="23" t="n">
        <v>198.94</v>
      </c>
      <c r="H208" s="24" t="n">
        <v>1</v>
      </c>
      <c r="I208" s="24" t="n">
        <v>198.94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45623.5</v>
      </c>
      <c r="B209" s="22" t="s">
        <v>278</v>
      </c>
      <c r="C209" s="22" t="s">
        <v>104</v>
      </c>
      <c r="D209" s="22" t="s">
        <v>278</v>
      </c>
      <c r="E209" s="22" t="s">
        <v>278</v>
      </c>
      <c r="F209" s="22" t="s">
        <v>20</v>
      </c>
      <c r="G209" s="23" t="n">
        <v>10000</v>
      </c>
      <c r="H209" s="24" t="n">
        <v>1</v>
      </c>
      <c r="I209" s="24" t="n">
        <v>10000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45623.829641204</v>
      </c>
      <c r="B210" s="2" t="s">
        <v>22</v>
      </c>
      <c r="C210" s="2" t="s">
        <v>331</v>
      </c>
      <c r="D210" s="2" t="s">
        <v>228</v>
      </c>
      <c r="E210" s="2" t="s">
        <v>18</v>
      </c>
      <c r="F210" s="2" t="s">
        <v>20</v>
      </c>
      <c r="G210" s="7" t="n">
        <v>1</v>
      </c>
      <c r="H210" s="6" t="n">
        <v>6911</v>
      </c>
      <c r="I210" s="6" t="n">
        <v>-6911</v>
      </c>
      <c r="J210" s="6" t="n">
        <v>0</v>
      </c>
      <c r="K210" s="6" t="n">
        <v>-4.15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45623.83119213</v>
      </c>
      <c r="B211" s="2" t="s">
        <v>34</v>
      </c>
      <c r="C211" s="2" t="s">
        <v>349</v>
      </c>
      <c r="D211" s="2" t="s">
        <v>228</v>
      </c>
      <c r="E211" s="2" t="s">
        <v>18</v>
      </c>
      <c r="F211" s="2" t="s">
        <v>20</v>
      </c>
      <c r="G211" s="7" t="n">
        <v>1</v>
      </c>
      <c r="H211" s="6" t="n">
        <v>3375</v>
      </c>
      <c r="I211" s="6" t="n">
        <v>-3375</v>
      </c>
      <c r="J211" s="6" t="n">
        <v>0</v>
      </c>
      <c r="K211" s="6" t="n">
        <v>-2.02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1" t="n">
        <v>45636</v>
      </c>
      <c r="B212" s="22" t="s">
        <v>289</v>
      </c>
      <c r="C212" s="22" t="s">
        <v>350</v>
      </c>
      <c r="D212" s="22" t="s">
        <v>289</v>
      </c>
      <c r="E212" s="22" t="s">
        <v>289</v>
      </c>
      <c r="F212" s="22" t="s">
        <v>20</v>
      </c>
      <c r="G212" s="23" t="n">
        <v>1</v>
      </c>
      <c r="H212" s="24" t="n">
        <v>80.5</v>
      </c>
      <c r="I212" s="24" t="n">
        <v>80.5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45643</v>
      </c>
      <c r="B213" s="22" t="s">
        <v>289</v>
      </c>
      <c r="C213" s="22" t="s">
        <v>333</v>
      </c>
      <c r="D213" s="22" t="s">
        <v>289</v>
      </c>
      <c r="E213" s="22" t="s">
        <v>289</v>
      </c>
      <c r="F213" s="22" t="s">
        <v>20</v>
      </c>
      <c r="G213" s="23" t="n">
        <v>894</v>
      </c>
      <c r="H213" s="24" t="n">
        <v>1</v>
      </c>
      <c r="I213" s="24" t="n">
        <v>894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45643</v>
      </c>
      <c r="B214" s="22" t="s">
        <v>289</v>
      </c>
      <c r="C214" s="22" t="s">
        <v>351</v>
      </c>
      <c r="D214" s="22" t="s">
        <v>289</v>
      </c>
      <c r="E214" s="22" t="s">
        <v>289</v>
      </c>
      <c r="F214" s="22" t="s">
        <v>20</v>
      </c>
      <c r="G214" s="23" t="n">
        <v>43.06</v>
      </c>
      <c r="H214" s="24" t="n">
        <v>1</v>
      </c>
      <c r="I214" s="24" t="n">
        <v>43.06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9" t="n">
        <v>45657.813194444</v>
      </c>
      <c r="B215" s="30" t="s">
        <v>324</v>
      </c>
      <c r="C215" s="30" t="s">
        <v>325</v>
      </c>
      <c r="D215" s="30" t="s">
        <v>324</v>
      </c>
      <c r="E215" s="30" t="s">
        <v>324</v>
      </c>
      <c r="F215" s="30" t="s">
        <v>20</v>
      </c>
      <c r="G215" s="31" t="n">
        <v>196</v>
      </c>
      <c r="H215" s="32" t="n">
        <v>-1</v>
      </c>
      <c r="I215" s="32" t="n">
        <v>-196</v>
      </c>
      <c r="J215" s="32" t="n">
        <v>0</v>
      </c>
      <c r="K215" s="32" t="n">
        <v>0</v>
      </c>
      <c r="L215" s="32" t="n">
        <v>0</v>
      </c>
      <c r="M215" s="6" t="s">
        <f>=I215+J215+K215+L215</f>
      </c>
      <c r="N215" s="30"/>
    </row>
    <row collapsed="false" customFormat="false" customHeight="false" hidden="false" ht="12.1" outlineLevel="0" r="216">
      <c r="A216" s="21" t="n">
        <v>45665</v>
      </c>
      <c r="B216" s="22" t="s">
        <v>289</v>
      </c>
      <c r="C216" s="22" t="s">
        <v>327</v>
      </c>
      <c r="D216" s="22" t="s">
        <v>289</v>
      </c>
      <c r="E216" s="22" t="s">
        <v>289</v>
      </c>
      <c r="F216" s="22" t="s">
        <v>20</v>
      </c>
      <c r="G216" s="23" t="n">
        <v>423.92</v>
      </c>
      <c r="H216" s="24" t="n">
        <v>1</v>
      </c>
      <c r="I216" s="24" t="n">
        <v>423.92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45665</v>
      </c>
      <c r="B217" s="22" t="s">
        <v>289</v>
      </c>
      <c r="C217" s="22" t="s">
        <v>326</v>
      </c>
      <c r="D217" s="22" t="s">
        <v>289</v>
      </c>
      <c r="E217" s="22" t="s">
        <v>289</v>
      </c>
      <c r="F217" s="22" t="s">
        <v>20</v>
      </c>
      <c r="G217" s="23" t="n">
        <v>150.9</v>
      </c>
      <c r="H217" s="24" t="n">
        <v>1</v>
      </c>
      <c r="I217" s="24" t="n">
        <v>150.9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45678.375</v>
      </c>
      <c r="B218" s="22" t="s">
        <v>278</v>
      </c>
      <c r="C218" s="22" t="s">
        <v>104</v>
      </c>
      <c r="D218" s="22" t="s">
        <v>278</v>
      </c>
      <c r="E218" s="22" t="s">
        <v>278</v>
      </c>
      <c r="F218" s="22" t="s">
        <v>20</v>
      </c>
      <c r="G218" s="23" t="n">
        <v>10000</v>
      </c>
      <c r="H218" s="24" t="n">
        <v>1</v>
      </c>
      <c r="I218" s="24" t="n">
        <v>10000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45679.741388889</v>
      </c>
      <c r="B219" s="2" t="s">
        <v>40</v>
      </c>
      <c r="C219" s="2" t="s">
        <v>330</v>
      </c>
      <c r="D219" s="2" t="s">
        <v>228</v>
      </c>
      <c r="E219" s="2" t="s">
        <v>18</v>
      </c>
      <c r="F219" s="2" t="s">
        <v>20</v>
      </c>
      <c r="G219" s="7" t="n">
        <v>10</v>
      </c>
      <c r="H219" s="6" t="n">
        <v>549</v>
      </c>
      <c r="I219" s="6" t="n">
        <v>-5490</v>
      </c>
      <c r="J219" s="6" t="n">
        <v>0</v>
      </c>
      <c r="K219" s="6" t="n">
        <v>-3.29</v>
      </c>
      <c r="L219" s="6" t="n">
        <v>-1.65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45679.7421875</v>
      </c>
      <c r="B220" s="2" t="s">
        <v>68</v>
      </c>
      <c r="C220" s="2" t="s">
        <v>335</v>
      </c>
      <c r="D220" s="2" t="s">
        <v>228</v>
      </c>
      <c r="E220" s="2" t="s">
        <v>18</v>
      </c>
      <c r="F220" s="2" t="s">
        <v>20</v>
      </c>
      <c r="G220" s="7" t="n">
        <v>20</v>
      </c>
      <c r="H220" s="6" t="n">
        <v>56.8</v>
      </c>
      <c r="I220" s="6" t="n">
        <v>-1136</v>
      </c>
      <c r="J220" s="6" t="n">
        <v>0</v>
      </c>
      <c r="K220" s="6" t="n">
        <v>-0.69</v>
      </c>
      <c r="L220" s="6" t="n">
        <v>-0.34</v>
      </c>
      <c r="M220" s="6" t="s">
        <f>=I220+J220+K220+L220</f>
      </c>
      <c r="N220" s="2"/>
    </row>
    <row collapsed="false" customFormat="false" customHeight="false" hidden="false" ht="12.1" outlineLevel="0" r="221">
      <c r="A221" s="20" t="n">
        <v>45679.743715278</v>
      </c>
      <c r="B221" s="2" t="s">
        <v>17</v>
      </c>
      <c r="C221" s="2" t="s">
        <v>283</v>
      </c>
      <c r="D221" s="2" t="s">
        <v>228</v>
      </c>
      <c r="E221" s="2" t="s">
        <v>18</v>
      </c>
      <c r="F221" s="2" t="s">
        <v>20</v>
      </c>
      <c r="G221" s="7" t="n">
        <v>10</v>
      </c>
      <c r="H221" s="6" t="n">
        <v>283.57</v>
      </c>
      <c r="I221" s="6" t="n">
        <v>-2835.7</v>
      </c>
      <c r="J221" s="6" t="n">
        <v>0</v>
      </c>
      <c r="K221" s="6" t="n">
        <v>-1.7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0" t="n">
        <v>45679.744537037</v>
      </c>
      <c r="B222" s="2" t="s">
        <v>43</v>
      </c>
      <c r="C222" s="2" t="s">
        <v>341</v>
      </c>
      <c r="D222" s="2" t="s">
        <v>228</v>
      </c>
      <c r="E222" s="2" t="s">
        <v>18</v>
      </c>
      <c r="F222" s="2" t="s">
        <v>20</v>
      </c>
      <c r="G222" s="7" t="n">
        <v>10</v>
      </c>
      <c r="H222" s="6" t="n">
        <v>125.5</v>
      </c>
      <c r="I222" s="6" t="n">
        <v>-1255</v>
      </c>
      <c r="J222" s="6" t="n">
        <v>0</v>
      </c>
      <c r="K222" s="6" t="n">
        <v>-0.75</v>
      </c>
      <c r="L222" s="6" t="n">
        <v>-0.38</v>
      </c>
      <c r="M222" s="6" t="s">
        <f>=I222+J222+K222+L222</f>
      </c>
      <c r="N222" s="2"/>
    </row>
    <row collapsed="false" customFormat="false" customHeight="false" hidden="false" ht="12.1" outlineLevel="0" r="223">
      <c r="A223" s="20" t="n">
        <v>45679.745497685</v>
      </c>
      <c r="B223" s="2" t="s">
        <v>74</v>
      </c>
      <c r="C223" s="2" t="s">
        <v>346</v>
      </c>
      <c r="D223" s="2" t="s">
        <v>228</v>
      </c>
      <c r="E223" s="2" t="s">
        <v>18</v>
      </c>
      <c r="F223" s="2" t="s">
        <v>20</v>
      </c>
      <c r="G223" s="7" t="n">
        <v>10</v>
      </c>
      <c r="H223" s="6" t="n">
        <v>37.785</v>
      </c>
      <c r="I223" s="6" t="n">
        <v>-377.85</v>
      </c>
      <c r="J223" s="6" t="n">
        <v>0</v>
      </c>
      <c r="K223" s="6" t="n">
        <v>-0.23</v>
      </c>
      <c r="L223" s="6" t="n">
        <v>-0.12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45684</v>
      </c>
      <c r="B224" s="22" t="s">
        <v>289</v>
      </c>
      <c r="C224" s="22" t="s">
        <v>352</v>
      </c>
      <c r="D224" s="22" t="s">
        <v>289</v>
      </c>
      <c r="E224" s="22" t="s">
        <v>289</v>
      </c>
      <c r="F224" s="22" t="s">
        <v>20</v>
      </c>
      <c r="G224" s="23" t="n">
        <v>1</v>
      </c>
      <c r="H224" s="24" t="n">
        <v>190.82</v>
      </c>
      <c r="I224" s="24" t="n">
        <v>190.82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45684.50412037</v>
      </c>
      <c r="B225" s="2" t="s">
        <v>74</v>
      </c>
      <c r="C225" s="2" t="s">
        <v>346</v>
      </c>
      <c r="D225" s="2" t="s">
        <v>228</v>
      </c>
      <c r="E225" s="2" t="s">
        <v>18</v>
      </c>
      <c r="F225" s="2" t="s">
        <v>20</v>
      </c>
      <c r="G225" s="7" t="n">
        <v>20</v>
      </c>
      <c r="H225" s="6" t="n">
        <v>35.995</v>
      </c>
      <c r="I225" s="6" t="n">
        <v>-719.9</v>
      </c>
      <c r="J225" s="6" t="n">
        <v>0</v>
      </c>
      <c r="K225" s="6" t="n">
        <v>-0.43</v>
      </c>
      <c r="L225" s="6" t="n">
        <v>-0.21</v>
      </c>
      <c r="M225" s="6" t="s">
        <f>=I225+J225+K225+L225</f>
      </c>
      <c r="N225" s="2"/>
    </row>
    <row collapsed="false" customFormat="false" customHeight="false" hidden="false" ht="12.1" outlineLevel="0" r="226">
      <c r="A226" s="21" t="n">
        <v>45747</v>
      </c>
      <c r="B226" s="22" t="s">
        <v>278</v>
      </c>
      <c r="C226" s="22" t="s">
        <v>213</v>
      </c>
      <c r="D226" s="22" t="s">
        <v>278</v>
      </c>
      <c r="E226" s="22" t="s">
        <v>278</v>
      </c>
      <c r="F226" s="22" t="s">
        <v>20</v>
      </c>
      <c r="G226" s="23" t="n">
        <v>1</v>
      </c>
      <c r="H226" s="24" t="n">
        <v>15000</v>
      </c>
      <c r="I226" s="24" t="n">
        <v>15000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0" t="n">
        <v>45750.756018519</v>
      </c>
      <c r="B227" s="2" t="s">
        <v>22</v>
      </c>
      <c r="C227" s="2" t="s">
        <v>331</v>
      </c>
      <c r="D227" s="2" t="s">
        <v>228</v>
      </c>
      <c r="E227" s="2" t="s">
        <v>18</v>
      </c>
      <c r="F227" s="2" t="s">
        <v>20</v>
      </c>
      <c r="G227" s="7" t="n">
        <v>2</v>
      </c>
      <c r="H227" s="6" t="n">
        <v>6755</v>
      </c>
      <c r="I227" s="6" t="n">
        <v>-13510</v>
      </c>
      <c r="J227" s="6" t="n">
        <v>0</v>
      </c>
      <c r="K227" s="6" t="n">
        <v>-8.11</v>
      </c>
      <c r="L227" s="6" t="n">
        <v>-4.05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45750.757268519</v>
      </c>
      <c r="B228" s="2" t="s">
        <v>37</v>
      </c>
      <c r="C228" s="2" t="s">
        <v>332</v>
      </c>
      <c r="D228" s="2" t="s">
        <v>228</v>
      </c>
      <c r="E228" s="2" t="s">
        <v>18</v>
      </c>
      <c r="F228" s="2" t="s">
        <v>20</v>
      </c>
      <c r="G228" s="7" t="n">
        <v>1</v>
      </c>
      <c r="H228" s="6" t="n">
        <v>1195.2</v>
      </c>
      <c r="I228" s="6" t="n">
        <v>-1195.2</v>
      </c>
      <c r="J228" s="6" t="n">
        <v>0</v>
      </c>
      <c r="K228" s="6" t="n">
        <v>-0.71</v>
      </c>
      <c r="L228" s="6" t="n">
        <v>-0.36</v>
      </c>
      <c r="M228" s="6" t="s">
        <f>=I228+J228+K228+L228</f>
      </c>
      <c r="N228" s="2"/>
    </row>
    <row collapsed="false" customFormat="false" customHeight="false" hidden="false" ht="12.1" outlineLevel="0" r="229">
      <c r="A229" s="21" t="n">
        <v>45756</v>
      </c>
      <c r="B229" s="22" t="s">
        <v>289</v>
      </c>
      <c r="C229" s="22" t="s">
        <v>353</v>
      </c>
      <c r="D229" s="22" t="s">
        <v>289</v>
      </c>
      <c r="E229" s="22" t="s">
        <v>289</v>
      </c>
      <c r="F229" s="22" t="s">
        <v>20</v>
      </c>
      <c r="G229" s="23" t="n">
        <v>1</v>
      </c>
      <c r="H229" s="24" t="n">
        <v>448.8</v>
      </c>
      <c r="I229" s="24" t="n">
        <v>448.8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0" t="n">
        <v>45757.881516204</v>
      </c>
      <c r="B230" s="2" t="s">
        <v>80</v>
      </c>
      <c r="C230" s="2" t="s">
        <v>354</v>
      </c>
      <c r="D230" s="2" t="s">
        <v>228</v>
      </c>
      <c r="E230" s="2" t="s">
        <v>18</v>
      </c>
      <c r="F230" s="2" t="s">
        <v>20</v>
      </c>
      <c r="G230" s="7" t="n">
        <v>100</v>
      </c>
      <c r="H230" s="6" t="n">
        <v>7.602</v>
      </c>
      <c r="I230" s="6" t="n">
        <v>-760.2</v>
      </c>
      <c r="J230" s="6" t="n">
        <v>0</v>
      </c>
      <c r="K230" s="6" t="n">
        <v>-0.46</v>
      </c>
      <c r="L230" s="6" t="n">
        <v>-0.23</v>
      </c>
      <c r="M230" s="6" t="s">
        <f>=I230+J230+K230+L230</f>
      </c>
      <c r="N230" s="2"/>
    </row>
    <row collapsed="false" customFormat="false" customHeight="false" hidden="false" ht="12.1" outlineLevel="0" r="231">
      <c r="A231" s="21" t="n">
        <v>45774</v>
      </c>
      <c r="B231" s="22" t="s">
        <v>278</v>
      </c>
      <c r="C231" s="22" t="s">
        <v>213</v>
      </c>
      <c r="D231" s="22" t="s">
        <v>278</v>
      </c>
      <c r="E231" s="22" t="s">
        <v>278</v>
      </c>
      <c r="F231" s="22" t="s">
        <v>20</v>
      </c>
      <c r="G231" s="23" t="n">
        <v>1</v>
      </c>
      <c r="H231" s="24" t="n">
        <v>15000</v>
      </c>
      <c r="I231" s="24" t="n">
        <v>15000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45775</v>
      </c>
      <c r="B232" s="22" t="s">
        <v>289</v>
      </c>
      <c r="C232" s="22" t="s">
        <v>355</v>
      </c>
      <c r="D232" s="22" t="s">
        <v>289</v>
      </c>
      <c r="E232" s="22" t="s">
        <v>289</v>
      </c>
      <c r="F232" s="22" t="s">
        <v>20</v>
      </c>
      <c r="G232" s="23" t="n">
        <v>70</v>
      </c>
      <c r="H232" s="24" t="n">
        <v>1</v>
      </c>
      <c r="I232" s="24" t="n">
        <v>70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0" t="n">
        <v>45776.695011574</v>
      </c>
      <c r="B233" s="2" t="s">
        <v>70</v>
      </c>
      <c r="C233" s="2" t="s">
        <v>348</v>
      </c>
      <c r="D233" s="2" t="s">
        <v>228</v>
      </c>
      <c r="E233" s="2" t="s">
        <v>18</v>
      </c>
      <c r="F233" s="2" t="s">
        <v>20</v>
      </c>
      <c r="G233" s="7" t="n">
        <v>1</v>
      </c>
      <c r="H233" s="6" t="n">
        <v>1056</v>
      </c>
      <c r="I233" s="6" t="n">
        <v>-1056</v>
      </c>
      <c r="J233" s="6" t="n">
        <v>0</v>
      </c>
      <c r="K233" s="6" t="n">
        <v>-0.63</v>
      </c>
      <c r="L233" s="6" t="n">
        <v>-0.31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45776.695763889</v>
      </c>
      <c r="B234" s="2" t="s">
        <v>63</v>
      </c>
      <c r="C234" s="2" t="s">
        <v>356</v>
      </c>
      <c r="D234" s="2" t="s">
        <v>228</v>
      </c>
      <c r="E234" s="2" t="s">
        <v>18</v>
      </c>
      <c r="F234" s="2" t="s">
        <v>20</v>
      </c>
      <c r="G234" s="7" t="n">
        <v>600</v>
      </c>
      <c r="H234" s="6" t="n">
        <v>3.5895</v>
      </c>
      <c r="I234" s="6" t="n">
        <v>-2153.7</v>
      </c>
      <c r="J234" s="6" t="n">
        <v>0</v>
      </c>
      <c r="K234" s="6" t="n">
        <v>-1.3</v>
      </c>
      <c r="L234" s="6" t="n">
        <v>-0.64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45776.697384259</v>
      </c>
      <c r="B235" s="2" t="s">
        <v>60</v>
      </c>
      <c r="C235" s="2" t="s">
        <v>357</v>
      </c>
      <c r="D235" s="2" t="s">
        <v>228</v>
      </c>
      <c r="E235" s="2" t="s">
        <v>18</v>
      </c>
      <c r="F235" s="2" t="s">
        <v>20</v>
      </c>
      <c r="G235" s="7" t="n">
        <v>1</v>
      </c>
      <c r="H235" s="6" t="n">
        <v>3200</v>
      </c>
      <c r="I235" s="6" t="n">
        <v>-3200</v>
      </c>
      <c r="J235" s="6" t="n">
        <v>0</v>
      </c>
      <c r="K235" s="6" t="n">
        <v>-1.92</v>
      </c>
      <c r="L235" s="6" t="n">
        <v>-0.96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45776.69875</v>
      </c>
      <c r="B236" s="2" t="s">
        <v>74</v>
      </c>
      <c r="C236" s="2" t="s">
        <v>346</v>
      </c>
      <c r="D236" s="2" t="s">
        <v>228</v>
      </c>
      <c r="E236" s="2" t="s">
        <v>18</v>
      </c>
      <c r="F236" s="2" t="s">
        <v>20</v>
      </c>
      <c r="G236" s="7" t="n">
        <v>10</v>
      </c>
      <c r="H236" s="6" t="n">
        <v>34.535</v>
      </c>
      <c r="I236" s="6" t="n">
        <v>-345.35</v>
      </c>
      <c r="J236" s="6" t="n">
        <v>0</v>
      </c>
      <c r="K236" s="6" t="n">
        <v>-0.2</v>
      </c>
      <c r="L236" s="6" t="n">
        <v>-0.1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45776.699814815</v>
      </c>
      <c r="B237" s="2" t="s">
        <v>78</v>
      </c>
      <c r="C237" s="2" t="s">
        <v>358</v>
      </c>
      <c r="D237" s="2" t="s">
        <v>228</v>
      </c>
      <c r="E237" s="2" t="s">
        <v>18</v>
      </c>
      <c r="F237" s="2" t="s">
        <v>20</v>
      </c>
      <c r="G237" s="7" t="n">
        <v>30</v>
      </c>
      <c r="H237" s="6" t="n">
        <v>34.42</v>
      </c>
      <c r="I237" s="6" t="n">
        <v>-1032.6</v>
      </c>
      <c r="J237" s="6" t="n">
        <v>0</v>
      </c>
      <c r="K237" s="6" t="n">
        <v>-0.62</v>
      </c>
      <c r="L237" s="6" t="n">
        <v>-0.31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45776.700914352</v>
      </c>
      <c r="B238" s="2" t="s">
        <v>76</v>
      </c>
      <c r="C238" s="2" t="s">
        <v>359</v>
      </c>
      <c r="D238" s="2" t="s">
        <v>228</v>
      </c>
      <c r="E238" s="2" t="s">
        <v>18</v>
      </c>
      <c r="F238" s="2" t="s">
        <v>20</v>
      </c>
      <c r="G238" s="7" t="n">
        <v>20</v>
      </c>
      <c r="H238" s="6" t="n">
        <v>71.56</v>
      </c>
      <c r="I238" s="6" t="n">
        <v>-1431.2</v>
      </c>
      <c r="J238" s="6" t="n">
        <v>0</v>
      </c>
      <c r="K238" s="6" t="n">
        <v>-0.86</v>
      </c>
      <c r="L238" s="6" t="n">
        <v>-0.43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45776.702951389</v>
      </c>
      <c r="B239" s="2" t="s">
        <v>31</v>
      </c>
      <c r="C239" s="2" t="s">
        <v>343</v>
      </c>
      <c r="D239" s="2" t="s">
        <v>228</v>
      </c>
      <c r="E239" s="2" t="s">
        <v>18</v>
      </c>
      <c r="F239" s="2" t="s">
        <v>20</v>
      </c>
      <c r="G239" s="7" t="n">
        <v>70</v>
      </c>
      <c r="H239" s="6" t="n">
        <v>53.75</v>
      </c>
      <c r="I239" s="6" t="n">
        <v>-3762.5</v>
      </c>
      <c r="J239" s="6" t="n">
        <v>0</v>
      </c>
      <c r="K239" s="6" t="n">
        <v>-2.26</v>
      </c>
      <c r="L239" s="6" t="n">
        <v>-1.13</v>
      </c>
      <c r="M239" s="6" t="s">
        <f>=I239+J239+K239+L239</f>
      </c>
      <c r="N239" s="2"/>
    </row>
    <row collapsed="false" customFormat="false" customHeight="false" hidden="false" ht="12.1" outlineLevel="0" r="240">
      <c r="A240" s="20" t="n">
        <v>45776.703738426</v>
      </c>
      <c r="B240" s="2" t="s">
        <v>72</v>
      </c>
      <c r="C240" s="2" t="s">
        <v>360</v>
      </c>
      <c r="D240" s="2" t="s">
        <v>228</v>
      </c>
      <c r="E240" s="2" t="s">
        <v>18</v>
      </c>
      <c r="F240" s="2" t="s">
        <v>20</v>
      </c>
      <c r="G240" s="7" t="n">
        <v>100</v>
      </c>
      <c r="H240" s="6" t="n">
        <v>15.93</v>
      </c>
      <c r="I240" s="6" t="n">
        <v>-1593</v>
      </c>
      <c r="J240" s="6" t="n">
        <v>0</v>
      </c>
      <c r="K240" s="6" t="n">
        <v>-0.95</v>
      </c>
      <c r="L240" s="6" t="n">
        <v>-0.47</v>
      </c>
      <c r="M240" s="6" t="s">
        <f>=I240+J240+K240+L240</f>
      </c>
      <c r="N240" s="2"/>
    </row>
    <row collapsed="false" customFormat="false" customHeight="false" hidden="false" ht="12.1" outlineLevel="0" r="241">
      <c r="A241" s="21" t="n">
        <v>45796</v>
      </c>
      <c r="B241" s="22" t="s">
        <v>289</v>
      </c>
      <c r="C241" s="22" t="s">
        <v>361</v>
      </c>
      <c r="D241" s="22" t="s">
        <v>289</v>
      </c>
      <c r="E241" s="22" t="s">
        <v>289</v>
      </c>
      <c r="F241" s="22" t="s">
        <v>20</v>
      </c>
      <c r="G241" s="23" t="n">
        <v>1</v>
      </c>
      <c r="H241" s="24" t="n">
        <v>284.55</v>
      </c>
      <c r="I241" s="24" t="n">
        <v>284.55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45803</v>
      </c>
      <c r="B242" s="22" t="s">
        <v>289</v>
      </c>
      <c r="C242" s="22" t="s">
        <v>362</v>
      </c>
      <c r="D242" s="22" t="s">
        <v>289</v>
      </c>
      <c r="E242" s="22" t="s">
        <v>289</v>
      </c>
      <c r="F242" s="22" t="s">
        <v>20</v>
      </c>
      <c r="G242" s="23" t="n">
        <v>1</v>
      </c>
      <c r="H242" s="24" t="n">
        <v>28</v>
      </c>
      <c r="I242" s="24" t="n">
        <v>28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45803</v>
      </c>
      <c r="B243" s="22" t="s">
        <v>311</v>
      </c>
      <c r="C243" s="22" t="s">
        <v>363</v>
      </c>
      <c r="D243" s="22" t="s">
        <v>311</v>
      </c>
      <c r="E243" s="22" t="s">
        <v>311</v>
      </c>
      <c r="F243" s="22" t="s">
        <v>20</v>
      </c>
      <c r="G243" s="23" t="n">
        <v>7000</v>
      </c>
      <c r="H243" s="24" t="n">
        <v>1</v>
      </c>
      <c r="I243" s="24" t="n">
        <v>7000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45804</v>
      </c>
      <c r="B244" s="22" t="s">
        <v>289</v>
      </c>
      <c r="C244" s="22" t="s">
        <v>323</v>
      </c>
      <c r="D244" s="22" t="s">
        <v>289</v>
      </c>
      <c r="E244" s="22" t="s">
        <v>289</v>
      </c>
      <c r="F244" s="22" t="s">
        <v>20</v>
      </c>
      <c r="G244" s="23" t="n">
        <v>198.94</v>
      </c>
      <c r="H244" s="24" t="n">
        <v>1</v>
      </c>
      <c r="I244" s="24" t="n">
        <v>198.94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45806.52087963</v>
      </c>
      <c r="B245" s="2" t="s">
        <v>34</v>
      </c>
      <c r="C245" s="2" t="s">
        <v>349</v>
      </c>
      <c r="D245" s="2" t="s">
        <v>228</v>
      </c>
      <c r="E245" s="2" t="s">
        <v>18</v>
      </c>
      <c r="F245" s="2" t="s">
        <v>20</v>
      </c>
      <c r="G245" s="7" t="n">
        <v>1</v>
      </c>
      <c r="H245" s="6" t="n">
        <v>4123</v>
      </c>
      <c r="I245" s="6" t="n">
        <v>-4123</v>
      </c>
      <c r="J245" s="6" t="n">
        <v>0</v>
      </c>
      <c r="K245" s="6" t="n">
        <v>-2.47</v>
      </c>
      <c r="L245" s="6" t="n">
        <v>-1.24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45806.521585648</v>
      </c>
      <c r="B246" s="2" t="s">
        <v>43</v>
      </c>
      <c r="C246" s="2" t="s">
        <v>341</v>
      </c>
      <c r="D246" s="2" t="s">
        <v>228</v>
      </c>
      <c r="E246" s="2" t="s">
        <v>18</v>
      </c>
      <c r="F246" s="2" t="s">
        <v>20</v>
      </c>
      <c r="G246" s="7" t="n">
        <v>10</v>
      </c>
      <c r="H246" s="6" t="n">
        <v>107.28</v>
      </c>
      <c r="I246" s="6" t="n">
        <v>-1072.8</v>
      </c>
      <c r="J246" s="6" t="n">
        <v>0</v>
      </c>
      <c r="K246" s="6" t="n">
        <v>-0.65</v>
      </c>
      <c r="L246" s="6" t="n">
        <v>-0.33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45806.522280093</v>
      </c>
      <c r="B247" s="2" t="s">
        <v>63</v>
      </c>
      <c r="C247" s="2" t="s">
        <v>356</v>
      </c>
      <c r="D247" s="2" t="s">
        <v>228</v>
      </c>
      <c r="E247" s="2" t="s">
        <v>18</v>
      </c>
      <c r="F247" s="2" t="s">
        <v>20</v>
      </c>
      <c r="G247" s="7" t="n">
        <v>100</v>
      </c>
      <c r="H247" s="6" t="n">
        <v>3.528</v>
      </c>
      <c r="I247" s="6" t="n">
        <v>-352.8</v>
      </c>
      <c r="J247" s="6" t="n">
        <v>0</v>
      </c>
      <c r="K247" s="6" t="n">
        <v>-0.21</v>
      </c>
      <c r="L247" s="6" t="n">
        <v>-0.1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45806.526168981</v>
      </c>
      <c r="B248" s="2" t="s">
        <v>66</v>
      </c>
      <c r="C248" s="2" t="s">
        <v>364</v>
      </c>
      <c r="D248" s="2" t="s">
        <v>228</v>
      </c>
      <c r="E248" s="2" t="s">
        <v>18</v>
      </c>
      <c r="F248" s="2" t="s">
        <v>20</v>
      </c>
      <c r="G248" s="7" t="n">
        <v>26</v>
      </c>
      <c r="H248" s="6" t="n">
        <v>95.19</v>
      </c>
      <c r="I248" s="6" t="n">
        <v>-2474.94</v>
      </c>
      <c r="J248" s="6" t="n">
        <v>0</v>
      </c>
      <c r="K248" s="6" t="n">
        <v>-1.48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 t="s">
        <v>365</v>
      </c>
      <c r="M249" s="5" t="s">
        <f>=SUM(M2:M248)</f>
      </c>
      <c r="N249" s="4"/>
    </row>
  </sheetData>
  <autoFilter ref="A1:N2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</v>
      </c>
      <c r="G1" s="34" t="s">
        <v>368</v>
      </c>
      <c r="H1" s="34" t="s">
        <v>369</v>
      </c>
      <c r="I1" s="34" t="s">
        <v>370</v>
      </c>
      <c r="J1" s="34" t="s">
        <v>371</v>
      </c>
      <c r="K1" s="34" t="s">
        <v>372</v>
      </c>
      <c r="L1" s="34" t="s">
        <v>373</v>
      </c>
      <c r="M1" s="34" t="s">
        <v>374</v>
      </c>
      <c r="N1" s="34" t="s">
        <v>375</v>
      </c>
    </row>
    <row collapsed="false" customFormat="false" customHeight="false" hidden="false" ht="12.1" outlineLevel="0" r="2">
      <c r="A2" s="33" t="n">
        <v>44021</v>
      </c>
      <c r="B2" s="2" t="s">
        <v>376</v>
      </c>
      <c r="C2" s="2" t="s">
        <v>28</v>
      </c>
      <c r="D2" s="2" t="s">
        <v>29</v>
      </c>
      <c r="E2" s="7" t="n">
        <v>10</v>
      </c>
      <c r="F2" s="2" t="s">
        <v>20</v>
      </c>
      <c r="G2" s="6" t="n">
        <v>20.57</v>
      </c>
      <c r="H2" s="6" t="n">
        <v>315</v>
      </c>
      <c r="I2" s="6" t="n">
        <v>334.03</v>
      </c>
      <c r="J2" s="6" t="n">
        <v>27</v>
      </c>
      <c r="K2" s="6" t="n">
        <v>205.7</v>
      </c>
      <c r="L2" s="6" t="n">
        <v>178.7</v>
      </c>
      <c r="M2" s="6" t="n">
        <v>5.35</v>
      </c>
      <c r="N2" s="6" t="n">
        <v>5.67</v>
      </c>
    </row>
    <row collapsed="false" customFormat="false" customHeight="false" hidden="false" ht="12.1" outlineLevel="0" r="3">
      <c r="A3" s="33" t="n">
        <v>44105</v>
      </c>
      <c r="B3" s="2" t="s">
        <v>376</v>
      </c>
      <c r="C3" s="2" t="s">
        <v>49</v>
      </c>
      <c r="D3" s="2" t="s">
        <v>50</v>
      </c>
      <c r="E3" s="7" t="n">
        <v>20</v>
      </c>
      <c r="F3" s="2" t="s">
        <v>20</v>
      </c>
      <c r="G3" s="6" t="n">
        <v>18.7</v>
      </c>
      <c r="H3" s="6" t="n">
        <v>227.23</v>
      </c>
      <c r="I3" s="6" t="n">
        <v>196.42</v>
      </c>
      <c r="J3" s="6" t="n">
        <v>48</v>
      </c>
      <c r="K3" s="6" t="n">
        <v>374</v>
      </c>
      <c r="L3" s="6" t="n">
        <v>326</v>
      </c>
      <c r="M3" s="6" t="n">
        <v>8.3</v>
      </c>
      <c r="N3" s="6" t="n">
        <v>7.17</v>
      </c>
    </row>
    <row collapsed="false" customFormat="false" customHeight="false" hidden="false" ht="12.1" outlineLevel="0" r="4">
      <c r="A4" s="33" t="n">
        <v>44109</v>
      </c>
      <c r="B4" s="2" t="s">
        <v>376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18.7</v>
      </c>
      <c r="H4" s="6" t="n">
        <v>202.62</v>
      </c>
      <c r="I4" s="6" t="n">
        <v>196.14</v>
      </c>
      <c r="J4" s="6" t="n">
        <v>24</v>
      </c>
      <c r="K4" s="6" t="n">
        <v>187</v>
      </c>
      <c r="L4" s="6" t="n">
        <v>163</v>
      </c>
      <c r="M4" s="6" t="n">
        <v>8.31</v>
      </c>
      <c r="N4" s="6" t="n">
        <v>8.04</v>
      </c>
    </row>
    <row collapsed="false" customFormat="false" customHeight="false" hidden="false" ht="12.1" outlineLevel="0" r="5">
      <c r="A5" s="33" t="n">
        <v>44112</v>
      </c>
      <c r="B5" s="2" t="s">
        <v>376</v>
      </c>
      <c r="C5" s="2" t="s">
        <v>28</v>
      </c>
      <c r="D5" s="2" t="s">
        <v>29</v>
      </c>
      <c r="E5" s="7" t="n">
        <v>20</v>
      </c>
      <c r="F5" s="2" t="s">
        <v>20</v>
      </c>
      <c r="G5" s="6" t="n">
        <v>8.93</v>
      </c>
      <c r="H5" s="6" t="n">
        <v>335.15</v>
      </c>
      <c r="I5" s="6" t="n">
        <v>324.82</v>
      </c>
      <c r="J5" s="6" t="n">
        <v>22</v>
      </c>
      <c r="K5" s="6" t="n">
        <v>178.6</v>
      </c>
      <c r="L5" s="6" t="n">
        <v>156.6</v>
      </c>
      <c r="M5" s="6" t="n">
        <v>2.41</v>
      </c>
      <c r="N5" s="6" t="n">
        <v>2.34</v>
      </c>
    </row>
    <row collapsed="false" customFormat="false" customHeight="false" hidden="false" ht="12.1" outlineLevel="0" r="6">
      <c r="A6" s="33" t="n">
        <v>44116</v>
      </c>
      <c r="B6" s="2" t="s">
        <v>376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9.94</v>
      </c>
      <c r="H6" s="6" t="n">
        <v>453.6</v>
      </c>
      <c r="I6" s="6" t="n">
        <v>531.87</v>
      </c>
      <c r="J6" s="6" t="n">
        <v>10</v>
      </c>
      <c r="K6" s="6" t="n">
        <v>79.52</v>
      </c>
      <c r="L6" s="6" t="n">
        <v>69.52</v>
      </c>
      <c r="M6" s="6" t="n">
        <v>1.63</v>
      </c>
      <c r="N6" s="6" t="n">
        <v>1.92</v>
      </c>
    </row>
    <row collapsed="false" customFormat="false" customHeight="false" hidden="false" ht="12.1" outlineLevel="0" r="7">
      <c r="A7" s="33" t="n">
        <v>44328</v>
      </c>
      <c r="B7" s="2" t="s">
        <v>376</v>
      </c>
      <c r="C7" s="2" t="s">
        <v>49</v>
      </c>
      <c r="D7" s="2" t="s">
        <v>50</v>
      </c>
      <c r="E7" s="7" t="n">
        <v>20</v>
      </c>
      <c r="F7" s="2" t="s">
        <v>20</v>
      </c>
      <c r="G7" s="6" t="n">
        <v>18.7</v>
      </c>
      <c r="H7" s="6" t="n">
        <v>302.02</v>
      </c>
      <c r="I7" s="6" t="n">
        <v>196.42</v>
      </c>
      <c r="J7" s="6" t="n">
        <v>49</v>
      </c>
      <c r="K7" s="6" t="n">
        <v>374</v>
      </c>
      <c r="L7" s="6" t="n">
        <v>325</v>
      </c>
      <c r="M7" s="6" t="n">
        <v>8.27</v>
      </c>
      <c r="N7" s="6" t="n">
        <v>5.38</v>
      </c>
    </row>
    <row collapsed="false" customFormat="false" customHeight="false" hidden="false" ht="12.1" outlineLevel="0" r="8">
      <c r="A8" s="33" t="n">
        <v>44328</v>
      </c>
      <c r="B8" s="2" t="s">
        <v>376</v>
      </c>
      <c r="C8" s="2" t="s">
        <v>17</v>
      </c>
      <c r="D8" s="2" t="s">
        <v>19</v>
      </c>
      <c r="E8" s="7" t="n">
        <v>10</v>
      </c>
      <c r="F8" s="2" t="s">
        <v>20</v>
      </c>
      <c r="G8" s="6" t="n">
        <v>18.7</v>
      </c>
      <c r="H8" s="6" t="n">
        <v>280.59</v>
      </c>
      <c r="I8" s="6" t="n">
        <v>196.14</v>
      </c>
      <c r="J8" s="6" t="n">
        <v>24</v>
      </c>
      <c r="K8" s="6" t="n">
        <v>187</v>
      </c>
      <c r="L8" s="6" t="n">
        <v>163</v>
      </c>
      <c r="M8" s="6" t="n">
        <v>8.31</v>
      </c>
      <c r="N8" s="6" t="n">
        <v>5.81</v>
      </c>
    </row>
    <row collapsed="false" customFormat="false" customHeight="false" hidden="false" ht="12.1" outlineLevel="0" r="9">
      <c r="A9" s="33" t="n">
        <v>44330</v>
      </c>
      <c r="B9" s="2" t="s">
        <v>376</v>
      </c>
      <c r="C9" s="2" t="s">
        <v>52</v>
      </c>
      <c r="D9" s="2" t="s">
        <v>53</v>
      </c>
      <c r="E9" s="7" t="n">
        <v>10</v>
      </c>
      <c r="F9" s="2" t="s">
        <v>20</v>
      </c>
      <c r="G9" s="6" t="n">
        <v>9.45</v>
      </c>
      <c r="H9" s="6" t="n">
        <v>175.35</v>
      </c>
      <c r="I9" s="6" t="n">
        <v>112.98</v>
      </c>
      <c r="J9" s="6" t="n">
        <v>12</v>
      </c>
      <c r="K9" s="6" t="n">
        <v>94.5</v>
      </c>
      <c r="L9" s="6" t="n">
        <v>82.5</v>
      </c>
      <c r="M9" s="6" t="n">
        <v>7.3</v>
      </c>
      <c r="N9" s="6" t="n">
        <v>4.7</v>
      </c>
    </row>
    <row collapsed="false" customFormat="false" customHeight="false" hidden="false" ht="12.1" outlineLevel="0" r="10">
      <c r="A10" s="33" t="n">
        <v>44386</v>
      </c>
      <c r="B10" s="2" t="s">
        <v>376</v>
      </c>
      <c r="C10" s="2" t="s">
        <v>25</v>
      </c>
      <c r="D10" s="2" t="s">
        <v>26</v>
      </c>
      <c r="E10" s="7" t="n">
        <v>15</v>
      </c>
      <c r="F10" s="2" t="s">
        <v>20</v>
      </c>
      <c r="G10" s="6" t="n">
        <v>12.3</v>
      </c>
      <c r="H10" s="6" t="n">
        <v>519.1</v>
      </c>
      <c r="I10" s="6" t="n">
        <v>488.11</v>
      </c>
      <c r="J10" s="6" t="n">
        <v>24</v>
      </c>
      <c r="K10" s="6" t="n">
        <v>184.5</v>
      </c>
      <c r="L10" s="6" t="n">
        <v>160.5</v>
      </c>
      <c r="M10" s="6" t="n">
        <v>2.19</v>
      </c>
      <c r="N10" s="6" t="n">
        <v>2.06</v>
      </c>
    </row>
    <row collapsed="false" customFormat="false" customHeight="false" hidden="false" ht="12.1" outlineLevel="0" r="11">
      <c r="A11" s="33" t="n">
        <v>44385</v>
      </c>
      <c r="B11" s="2" t="s">
        <v>376</v>
      </c>
      <c r="C11" s="2" t="s">
        <v>28</v>
      </c>
      <c r="D11" s="2" t="s">
        <v>29</v>
      </c>
      <c r="E11" s="7" t="n">
        <v>30</v>
      </c>
      <c r="F11" s="2" t="s">
        <v>20</v>
      </c>
      <c r="G11" s="6" t="n">
        <v>26.51</v>
      </c>
      <c r="H11" s="6" t="n">
        <v>318.2</v>
      </c>
      <c r="I11" s="6" t="n">
        <v>322.09</v>
      </c>
      <c r="J11" s="6" t="n">
        <v>96</v>
      </c>
      <c r="K11" s="6" t="n">
        <v>795.3</v>
      </c>
      <c r="L11" s="6" t="n">
        <v>699.3</v>
      </c>
      <c r="M11" s="6" t="n">
        <v>7.24</v>
      </c>
      <c r="N11" s="6" t="n">
        <v>7.33</v>
      </c>
    </row>
    <row collapsed="false" customFormat="false" customHeight="false" hidden="false" ht="12.1" outlineLevel="0" r="12">
      <c r="A12" s="33" t="n">
        <v>44481</v>
      </c>
      <c r="B12" s="2" t="s">
        <v>376</v>
      </c>
      <c r="C12" s="2" t="s">
        <v>25</v>
      </c>
      <c r="D12" s="2" t="s">
        <v>26</v>
      </c>
      <c r="E12" s="7" t="n">
        <v>15</v>
      </c>
      <c r="F12" s="2" t="s">
        <v>20</v>
      </c>
      <c r="G12" s="6" t="n">
        <v>16.52</v>
      </c>
      <c r="H12" s="6" t="n">
        <v>574.4</v>
      </c>
      <c r="I12" s="6" t="n">
        <v>488.11</v>
      </c>
      <c r="J12" s="6" t="n">
        <v>32</v>
      </c>
      <c r="K12" s="6" t="n">
        <v>247.8</v>
      </c>
      <c r="L12" s="6" t="n">
        <v>215.8</v>
      </c>
      <c r="M12" s="6" t="n">
        <v>2.95</v>
      </c>
      <c r="N12" s="6" t="n">
        <v>2.5</v>
      </c>
    </row>
    <row collapsed="false" customFormat="false" customHeight="false" hidden="false" ht="12.1" outlineLevel="0" r="13">
      <c r="A13" s="33" t="n">
        <v>44481</v>
      </c>
      <c r="B13" s="2" t="s">
        <v>376</v>
      </c>
      <c r="C13" s="2" t="s">
        <v>46</v>
      </c>
      <c r="D13" s="2" t="s">
        <v>47</v>
      </c>
      <c r="E13" s="7" t="n">
        <v>5</v>
      </c>
      <c r="F13" s="2" t="s">
        <v>20</v>
      </c>
      <c r="G13" s="6" t="n">
        <v>16.52</v>
      </c>
      <c r="H13" s="6" t="n">
        <v>526.1</v>
      </c>
      <c r="I13" s="6" t="n">
        <v>458.32</v>
      </c>
      <c r="J13" s="6" t="n">
        <v>11</v>
      </c>
      <c r="K13" s="6" t="n">
        <v>82.6</v>
      </c>
      <c r="L13" s="6" t="n">
        <v>71.6</v>
      </c>
      <c r="M13" s="6" t="n">
        <v>3.12</v>
      </c>
      <c r="N13" s="6" t="n">
        <v>2.72</v>
      </c>
    </row>
    <row collapsed="false" customFormat="false" customHeight="false" hidden="false" ht="12.1" outlineLevel="0" r="14">
      <c r="A14" s="33" t="n">
        <v>44481</v>
      </c>
      <c r="B14" s="2" t="s">
        <v>376</v>
      </c>
      <c r="C14" s="2" t="s">
        <v>28</v>
      </c>
      <c r="D14" s="2" t="s">
        <v>29</v>
      </c>
      <c r="E14" s="7" t="n">
        <v>30</v>
      </c>
      <c r="F14" s="2" t="s">
        <v>20</v>
      </c>
      <c r="G14" s="6" t="n">
        <v>10.55</v>
      </c>
      <c r="H14" s="6" t="n">
        <v>318.05</v>
      </c>
      <c r="I14" s="6" t="n">
        <v>322.09</v>
      </c>
      <c r="J14" s="6" t="n">
        <v>39</v>
      </c>
      <c r="K14" s="6" t="n">
        <v>316.5</v>
      </c>
      <c r="L14" s="6" t="n">
        <v>277.5</v>
      </c>
      <c r="M14" s="6" t="n">
        <v>2.87</v>
      </c>
      <c r="N14" s="6" t="n">
        <v>2.91</v>
      </c>
    </row>
    <row collapsed="false" customFormat="false" customHeight="false" hidden="false" ht="12.1" outlineLevel="0" r="15">
      <c r="A15" s="33" t="n">
        <v>44571</v>
      </c>
      <c r="B15" s="2" t="s">
        <v>376</v>
      </c>
      <c r="C15" s="2" t="s">
        <v>25</v>
      </c>
      <c r="D15" s="2" t="s">
        <v>26</v>
      </c>
      <c r="E15" s="7" t="n">
        <v>15</v>
      </c>
      <c r="F15" s="2" t="s">
        <v>20</v>
      </c>
      <c r="G15" s="6" t="n">
        <v>9.98</v>
      </c>
      <c r="H15" s="6" t="n">
        <v>499.8</v>
      </c>
      <c r="I15" s="6" t="n">
        <v>488.11</v>
      </c>
      <c r="J15" s="6" t="n">
        <v>19.5</v>
      </c>
      <c r="K15" s="6" t="n">
        <v>149.7</v>
      </c>
      <c r="L15" s="6" t="n">
        <v>130.2</v>
      </c>
      <c r="M15" s="6" t="n">
        <v>1.78</v>
      </c>
      <c r="N15" s="6" t="n">
        <v>1.74</v>
      </c>
    </row>
    <row collapsed="false" customFormat="false" customHeight="false" hidden="false" ht="12.1" outlineLevel="0" r="16">
      <c r="A16" s="33" t="n">
        <v>44571</v>
      </c>
      <c r="B16" s="2" t="s">
        <v>376</v>
      </c>
      <c r="C16" s="2" t="s">
        <v>46</v>
      </c>
      <c r="D16" s="2" t="s">
        <v>47</v>
      </c>
      <c r="E16" s="7" t="n">
        <v>5</v>
      </c>
      <c r="F16" s="2" t="s">
        <v>20</v>
      </c>
      <c r="G16" s="6" t="n">
        <v>9.98</v>
      </c>
      <c r="H16" s="6" t="n">
        <v>460</v>
      </c>
      <c r="I16" s="6" t="n">
        <v>458.32</v>
      </c>
      <c r="J16" s="6" t="n">
        <v>6.5</v>
      </c>
      <c r="K16" s="6" t="n">
        <v>49.9</v>
      </c>
      <c r="L16" s="6" t="n">
        <v>43.4</v>
      </c>
      <c r="M16" s="6" t="n">
        <v>1.89</v>
      </c>
      <c r="N16" s="6" t="n">
        <v>1.89</v>
      </c>
    </row>
    <row collapsed="false" customFormat="false" customHeight="false" hidden="false" ht="12.1" outlineLevel="0" r="17">
      <c r="A17" s="33" t="n">
        <v>44750</v>
      </c>
      <c r="B17" s="2" t="s">
        <v>376</v>
      </c>
      <c r="C17" s="2" t="s">
        <v>25</v>
      </c>
      <c r="D17" s="2" t="s">
        <v>26</v>
      </c>
      <c r="E17" s="7" t="n">
        <v>15</v>
      </c>
      <c r="F17" s="2" t="s">
        <v>20</v>
      </c>
      <c r="G17" s="6" t="n">
        <v>16.14</v>
      </c>
      <c r="H17" s="6" t="n">
        <v>409.9</v>
      </c>
      <c r="I17" s="6" t="n">
        <v>488.11</v>
      </c>
      <c r="J17" s="6" t="n">
        <v>31</v>
      </c>
      <c r="K17" s="6" t="n">
        <v>242.1</v>
      </c>
      <c r="L17" s="6" t="n">
        <v>211.1</v>
      </c>
      <c r="M17" s="6" t="n">
        <v>2.88</v>
      </c>
      <c r="N17" s="6" t="n">
        <v>3.43</v>
      </c>
    </row>
    <row collapsed="false" customFormat="false" customHeight="false" hidden="false" ht="12.1" outlineLevel="0" r="18">
      <c r="A18" s="33" t="n">
        <v>44750</v>
      </c>
      <c r="B18" s="2" t="s">
        <v>376</v>
      </c>
      <c r="C18" s="2" t="s">
        <v>46</v>
      </c>
      <c r="D18" s="2" t="s">
        <v>47</v>
      </c>
      <c r="E18" s="7" t="n">
        <v>10</v>
      </c>
      <c r="F18" s="2" t="s">
        <v>20</v>
      </c>
      <c r="G18" s="6" t="n">
        <v>16.14</v>
      </c>
      <c r="H18" s="6" t="n">
        <v>361.9</v>
      </c>
      <c r="I18" s="6" t="n">
        <v>408.78</v>
      </c>
      <c r="J18" s="6" t="n">
        <v>21</v>
      </c>
      <c r="K18" s="6" t="n">
        <v>161.4</v>
      </c>
      <c r="L18" s="6" t="n">
        <v>140.4</v>
      </c>
      <c r="M18" s="6" t="n">
        <v>3.43</v>
      </c>
      <c r="N18" s="6" t="n">
        <v>3.88</v>
      </c>
    </row>
    <row collapsed="false" customFormat="false" customHeight="false" hidden="false" ht="12.1" outlineLevel="0" r="19">
      <c r="A19" s="33" t="n">
        <v>44754</v>
      </c>
      <c r="B19" s="2" t="s">
        <v>376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33.85</v>
      </c>
      <c r="H19" s="6" t="n">
        <v>236.85</v>
      </c>
      <c r="I19" s="6" t="n">
        <v>300.86</v>
      </c>
      <c r="J19" s="6" t="n">
        <v>168</v>
      </c>
      <c r="K19" s="6" t="n">
        <v>1354</v>
      </c>
      <c r="L19" s="6" t="n">
        <v>1186</v>
      </c>
      <c r="M19" s="6" t="n">
        <v>9.86</v>
      </c>
      <c r="N19" s="6" t="n">
        <v>12.52</v>
      </c>
    </row>
    <row collapsed="false" customFormat="false" customHeight="false" hidden="false" ht="12.1" outlineLevel="0" r="20">
      <c r="A20" s="33" t="n">
        <v>44845</v>
      </c>
      <c r="B20" s="2" t="s">
        <v>376</v>
      </c>
      <c r="C20" s="2" t="s">
        <v>46</v>
      </c>
      <c r="D20" s="2" t="s">
        <v>47</v>
      </c>
      <c r="E20" s="7" t="n">
        <v>10</v>
      </c>
      <c r="F20" s="2" t="s">
        <v>20</v>
      </c>
      <c r="G20" s="6" t="n">
        <v>32.71</v>
      </c>
      <c r="H20" s="6" t="n">
        <v>339.4</v>
      </c>
      <c r="I20" s="6" t="n">
        <v>408.78</v>
      </c>
      <c r="J20" s="6" t="n">
        <v>43</v>
      </c>
      <c r="K20" s="6" t="n">
        <v>327.1</v>
      </c>
      <c r="L20" s="6" t="n">
        <v>284.1</v>
      </c>
      <c r="M20" s="6" t="n">
        <v>6.95</v>
      </c>
      <c r="N20" s="6" t="n">
        <v>8.37</v>
      </c>
    </row>
    <row collapsed="false" customFormat="false" customHeight="false" hidden="false" ht="12.1" outlineLevel="0" r="21">
      <c r="A21" s="33" t="n">
        <v>44845</v>
      </c>
      <c r="B21" s="2" t="s">
        <v>376</v>
      </c>
      <c r="C21" s="2" t="s">
        <v>25</v>
      </c>
      <c r="D21" s="2" t="s">
        <v>26</v>
      </c>
      <c r="E21" s="7" t="n">
        <v>17</v>
      </c>
      <c r="F21" s="2" t="s">
        <v>20</v>
      </c>
      <c r="G21" s="6" t="n">
        <v>32.71</v>
      </c>
      <c r="H21" s="6" t="n">
        <v>353</v>
      </c>
      <c r="I21" s="6" t="n">
        <v>479.99</v>
      </c>
      <c r="J21" s="6" t="n">
        <v>72</v>
      </c>
      <c r="K21" s="6" t="n">
        <v>556.07</v>
      </c>
      <c r="L21" s="6" t="n">
        <v>484.07</v>
      </c>
      <c r="M21" s="6" t="n">
        <v>5.93</v>
      </c>
      <c r="N21" s="6" t="n">
        <v>8.07</v>
      </c>
    </row>
    <row collapsed="false" customFormat="false" customHeight="false" hidden="false" ht="12.1" outlineLevel="0" r="22">
      <c r="A22" s="33" t="n">
        <v>44936</v>
      </c>
      <c r="B22" s="2" t="s">
        <v>376</v>
      </c>
      <c r="C22" s="2" t="s">
        <v>46</v>
      </c>
      <c r="D22" s="2" t="s">
        <v>47</v>
      </c>
      <c r="E22" s="7" t="n">
        <v>10</v>
      </c>
      <c r="F22" s="2" t="s">
        <v>20</v>
      </c>
      <c r="G22" s="6" t="n">
        <v>6.86</v>
      </c>
      <c r="H22" s="6" t="n">
        <v>336.7</v>
      </c>
      <c r="I22" s="6" t="n">
        <v>408.78</v>
      </c>
      <c r="J22" s="6" t="n">
        <v>9</v>
      </c>
      <c r="K22" s="6" t="n">
        <v>68.6</v>
      </c>
      <c r="L22" s="6" t="n">
        <v>59.6</v>
      </c>
      <c r="M22" s="6" t="n">
        <v>1.46</v>
      </c>
      <c r="N22" s="6" t="n">
        <v>1.77</v>
      </c>
    </row>
    <row collapsed="false" customFormat="false" customHeight="false" hidden="false" ht="12.1" outlineLevel="0" r="23">
      <c r="A23" s="33" t="n">
        <v>44936</v>
      </c>
      <c r="B23" s="2" t="s">
        <v>376</v>
      </c>
      <c r="C23" s="2" t="s">
        <v>25</v>
      </c>
      <c r="D23" s="2" t="s">
        <v>26</v>
      </c>
      <c r="E23" s="7" t="n">
        <v>19</v>
      </c>
      <c r="F23" s="2" t="s">
        <v>20</v>
      </c>
      <c r="G23" s="6" t="n">
        <v>6.86</v>
      </c>
      <c r="H23" s="6" t="n">
        <v>345.7</v>
      </c>
      <c r="I23" s="6" t="n">
        <v>467.13</v>
      </c>
      <c r="J23" s="6" t="n">
        <v>17</v>
      </c>
      <c r="K23" s="6" t="n">
        <v>130.34</v>
      </c>
      <c r="L23" s="6" t="n">
        <v>113.34</v>
      </c>
      <c r="M23" s="6" t="n">
        <v>1.28</v>
      </c>
      <c r="N23" s="6" t="n">
        <v>1.73</v>
      </c>
    </row>
    <row collapsed="false" customFormat="false" customHeight="false" hidden="false" ht="12.1" outlineLevel="0" r="24">
      <c r="A24" s="33" t="n">
        <v>45057</v>
      </c>
      <c r="B24" s="2" t="s">
        <v>376</v>
      </c>
      <c r="C24" s="2" t="s">
        <v>49</v>
      </c>
      <c r="D24" s="2" t="s">
        <v>50</v>
      </c>
      <c r="E24" s="7" t="n">
        <v>20</v>
      </c>
      <c r="F24" s="2" t="s">
        <v>20</v>
      </c>
      <c r="G24" s="6" t="n">
        <v>25</v>
      </c>
      <c r="H24" s="6" t="n">
        <v>229.32</v>
      </c>
      <c r="I24" s="6" t="n">
        <v>196.42</v>
      </c>
      <c r="J24" s="6" t="n">
        <v>65</v>
      </c>
      <c r="K24" s="6" t="n">
        <v>500</v>
      </c>
      <c r="L24" s="6" t="n">
        <v>435</v>
      </c>
      <c r="M24" s="6" t="n">
        <v>11.07</v>
      </c>
      <c r="N24" s="6" t="n">
        <v>9.48</v>
      </c>
    </row>
    <row collapsed="false" customFormat="false" customHeight="false" hidden="false" ht="12.1" outlineLevel="0" r="25">
      <c r="A25" s="33" t="n">
        <v>45057</v>
      </c>
      <c r="B25" s="2" t="s">
        <v>376</v>
      </c>
      <c r="C25" s="2" t="s">
        <v>17</v>
      </c>
      <c r="D25" s="2" t="s">
        <v>19</v>
      </c>
      <c r="E25" s="7" t="n">
        <v>110</v>
      </c>
      <c r="F25" s="2" t="s">
        <v>20</v>
      </c>
      <c r="G25" s="6" t="n">
        <v>25</v>
      </c>
      <c r="H25" s="6" t="n">
        <v>226.55</v>
      </c>
      <c r="I25" s="6" t="n">
        <v>173.81</v>
      </c>
      <c r="J25" s="6" t="n">
        <v>355</v>
      </c>
      <c r="K25" s="6" t="n">
        <v>2750</v>
      </c>
      <c r="L25" s="6" t="n">
        <v>2395</v>
      </c>
      <c r="M25" s="6" t="n">
        <v>12.53</v>
      </c>
      <c r="N25" s="6" t="n">
        <v>9.61</v>
      </c>
    </row>
    <row collapsed="false" customFormat="false" customHeight="false" hidden="false" ht="12.1" outlineLevel="0" r="26">
      <c r="A26" s="33" t="n">
        <v>45093</v>
      </c>
      <c r="B26" s="2" t="s">
        <v>376</v>
      </c>
      <c r="C26" s="2" t="s">
        <v>52</v>
      </c>
      <c r="D26" s="2" t="s">
        <v>53</v>
      </c>
      <c r="E26" s="7" t="n">
        <v>20</v>
      </c>
      <c r="F26" s="2" t="s">
        <v>20</v>
      </c>
      <c r="G26" s="6" t="n">
        <v>4.84</v>
      </c>
      <c r="H26" s="6" t="n">
        <v>124.06</v>
      </c>
      <c r="I26" s="6" t="n">
        <v>100.32</v>
      </c>
      <c r="J26" s="6" t="n">
        <v>13</v>
      </c>
      <c r="K26" s="6" t="n">
        <v>96.8</v>
      </c>
      <c r="L26" s="6" t="n">
        <v>83.8</v>
      </c>
      <c r="M26" s="6" t="n">
        <v>4.18</v>
      </c>
      <c r="N26" s="6" t="n">
        <v>3.38</v>
      </c>
    </row>
    <row collapsed="false" customFormat="false" customHeight="false" hidden="false" ht="12.1" outlineLevel="0" r="27">
      <c r="A27" s="33" t="n">
        <v>45106</v>
      </c>
      <c r="B27" s="2" t="s">
        <v>376</v>
      </c>
      <c r="C27" s="2" t="s">
        <v>28</v>
      </c>
      <c r="D27" s="2" t="s">
        <v>29</v>
      </c>
      <c r="E27" s="7" t="n">
        <v>70</v>
      </c>
      <c r="F27" s="2" t="s">
        <v>20</v>
      </c>
      <c r="G27" s="6" t="n">
        <v>34.29</v>
      </c>
      <c r="H27" s="6" t="n">
        <v>303.5</v>
      </c>
      <c r="I27" s="6" t="n">
        <v>272.02</v>
      </c>
      <c r="J27" s="6" t="n">
        <v>291</v>
      </c>
      <c r="K27" s="6" t="n">
        <v>2400.3</v>
      </c>
      <c r="L27" s="6" t="n">
        <v>2109.3</v>
      </c>
      <c r="M27" s="6" t="n">
        <v>11.08</v>
      </c>
      <c r="N27" s="6" t="n">
        <v>9.93</v>
      </c>
    </row>
    <row collapsed="false" customFormat="false" customHeight="false" hidden="false" ht="12.1" outlineLevel="0" r="28">
      <c r="A28" s="33" t="n">
        <v>45118</v>
      </c>
      <c r="B28" s="2" t="s">
        <v>376</v>
      </c>
      <c r="C28" s="2" t="s">
        <v>25</v>
      </c>
      <c r="D28" s="2" t="s">
        <v>26</v>
      </c>
      <c r="E28" s="7" t="n">
        <v>19</v>
      </c>
      <c r="F28" s="2" t="s">
        <v>20</v>
      </c>
      <c r="G28" s="6" t="n">
        <v>27.71</v>
      </c>
      <c r="H28" s="6" t="n">
        <v>490.7</v>
      </c>
      <c r="I28" s="6" t="n">
        <v>467.13</v>
      </c>
      <c r="J28" s="6" t="n">
        <v>68</v>
      </c>
      <c r="K28" s="6" t="n">
        <v>526.49</v>
      </c>
      <c r="L28" s="6" t="n">
        <v>458.49</v>
      </c>
      <c r="M28" s="6" t="n">
        <v>5.17</v>
      </c>
      <c r="N28" s="6" t="n">
        <v>4.92</v>
      </c>
    </row>
    <row collapsed="false" customFormat="false" customHeight="false" hidden="false" ht="12.1" outlineLevel="0" r="29">
      <c r="A29" s="33" t="n">
        <v>45118</v>
      </c>
      <c r="B29" s="2" t="s">
        <v>376</v>
      </c>
      <c r="C29" s="2" t="s">
        <v>46</v>
      </c>
      <c r="D29" s="2" t="s">
        <v>47</v>
      </c>
      <c r="E29" s="7" t="n">
        <v>10</v>
      </c>
      <c r="F29" s="2" t="s">
        <v>20</v>
      </c>
      <c r="G29" s="6" t="n">
        <v>27.71</v>
      </c>
      <c r="H29" s="6" t="n">
        <v>487.6</v>
      </c>
      <c r="I29" s="6" t="n">
        <v>408.78</v>
      </c>
      <c r="J29" s="6" t="n">
        <v>36</v>
      </c>
      <c r="K29" s="6" t="n">
        <v>277.1</v>
      </c>
      <c r="L29" s="6" t="n">
        <v>241.1</v>
      </c>
      <c r="M29" s="6" t="n">
        <v>5.9</v>
      </c>
      <c r="N29" s="6" t="n">
        <v>4.94</v>
      </c>
    </row>
    <row collapsed="false" customFormat="false" customHeight="false" hidden="false" ht="12.1" outlineLevel="0" r="30">
      <c r="A30" s="33" t="n">
        <v>45210</v>
      </c>
      <c r="B30" s="2" t="s">
        <v>376</v>
      </c>
      <c r="C30" s="2" t="s">
        <v>46</v>
      </c>
      <c r="D30" s="2" t="s">
        <v>47</v>
      </c>
      <c r="E30" s="7" t="n">
        <v>10</v>
      </c>
      <c r="F30" s="2" t="s">
        <v>20</v>
      </c>
      <c r="G30" s="6" t="n">
        <v>27.54</v>
      </c>
      <c r="H30" s="6" t="n">
        <v>618.7</v>
      </c>
      <c r="I30" s="6" t="n">
        <v>408.78</v>
      </c>
      <c r="J30" s="6" t="n">
        <v>36</v>
      </c>
      <c r="K30" s="6" t="n">
        <v>275.4</v>
      </c>
      <c r="L30" s="6" t="n">
        <v>239.4</v>
      </c>
      <c r="M30" s="6" t="n">
        <v>5.86</v>
      </c>
      <c r="N30" s="6" t="n">
        <v>3.87</v>
      </c>
    </row>
    <row collapsed="false" customFormat="false" customHeight="false" hidden="false" ht="12.1" outlineLevel="0" r="31">
      <c r="A31" s="33" t="n">
        <v>45210</v>
      </c>
      <c r="B31" s="2" t="s">
        <v>376</v>
      </c>
      <c r="C31" s="2" t="s">
        <v>25</v>
      </c>
      <c r="D31" s="2" t="s">
        <v>26</v>
      </c>
      <c r="E31" s="7" t="n">
        <v>27</v>
      </c>
      <c r="F31" s="2" t="s">
        <v>20</v>
      </c>
      <c r="G31" s="6" t="n">
        <v>27.54</v>
      </c>
      <c r="H31" s="6" t="n">
        <v>618.8</v>
      </c>
      <c r="I31" s="6" t="n">
        <v>476.04</v>
      </c>
      <c r="J31" s="6" t="n">
        <v>97</v>
      </c>
      <c r="K31" s="6" t="n">
        <v>743.58</v>
      </c>
      <c r="L31" s="6" t="n">
        <v>646.58</v>
      </c>
      <c r="M31" s="6" t="n">
        <v>5.03</v>
      </c>
      <c r="N31" s="6" t="n">
        <v>3.87</v>
      </c>
    </row>
    <row collapsed="false" customFormat="false" customHeight="false" hidden="false" ht="12.1" outlineLevel="0" r="32">
      <c r="A32" s="33" t="n">
        <v>45300</v>
      </c>
      <c r="B32" s="2" t="s">
        <v>376</v>
      </c>
      <c r="C32" s="2" t="s">
        <v>25</v>
      </c>
      <c r="D32" s="2" t="s">
        <v>26</v>
      </c>
      <c r="E32" s="7" t="n">
        <v>27</v>
      </c>
      <c r="F32" s="2" t="s">
        <v>20</v>
      </c>
      <c r="G32" s="6" t="n">
        <v>35.17</v>
      </c>
      <c r="H32" s="6" t="n">
        <v>686.7</v>
      </c>
      <c r="I32" s="6" t="n">
        <v>476.04</v>
      </c>
      <c r="J32" s="6" t="n">
        <v>123</v>
      </c>
      <c r="K32" s="6" t="n">
        <v>949.59</v>
      </c>
      <c r="L32" s="6" t="n">
        <v>826.59</v>
      </c>
      <c r="M32" s="6" t="n">
        <v>6.43</v>
      </c>
      <c r="N32" s="6" t="n">
        <v>4.46</v>
      </c>
    </row>
    <row collapsed="false" customFormat="false" customHeight="false" hidden="false" ht="12.1" outlineLevel="0" r="33">
      <c r="A33" s="33" t="n">
        <v>45300</v>
      </c>
      <c r="B33" s="2" t="s">
        <v>376</v>
      </c>
      <c r="C33" s="2" t="s">
        <v>46</v>
      </c>
      <c r="D33" s="2" t="s">
        <v>47</v>
      </c>
      <c r="E33" s="7" t="n">
        <v>10</v>
      </c>
      <c r="F33" s="2" t="s">
        <v>20</v>
      </c>
      <c r="G33" s="6" t="n">
        <v>35.17</v>
      </c>
      <c r="H33" s="6" t="n">
        <v>686.5</v>
      </c>
      <c r="I33" s="6" t="n">
        <v>408.78</v>
      </c>
      <c r="J33" s="6" t="n">
        <v>46</v>
      </c>
      <c r="K33" s="6" t="n">
        <v>351.7</v>
      </c>
      <c r="L33" s="6" t="n">
        <v>305.7</v>
      </c>
      <c r="M33" s="6" t="n">
        <v>7.48</v>
      </c>
      <c r="N33" s="6" t="n">
        <v>4.45</v>
      </c>
    </row>
    <row collapsed="false" customFormat="false" customHeight="false" hidden="false" ht="12.1" outlineLevel="0" r="34">
      <c r="A34" s="33" t="n">
        <v>45419</v>
      </c>
      <c r="B34" s="2" t="s">
        <v>376</v>
      </c>
      <c r="C34" s="2" t="s">
        <v>22</v>
      </c>
      <c r="D34" s="2" t="s">
        <v>23</v>
      </c>
      <c r="E34" s="7" t="n">
        <v>1</v>
      </c>
      <c r="F34" s="2" t="s">
        <v>20</v>
      </c>
      <c r="G34" s="6" t="n">
        <v>498</v>
      </c>
      <c r="H34" s="6" t="n">
        <v>7722.5</v>
      </c>
      <c r="I34" s="6" t="n">
        <v>7833.88</v>
      </c>
      <c r="J34" s="6" t="n">
        <v>65</v>
      </c>
      <c r="K34" s="6" t="n">
        <v>498</v>
      </c>
      <c r="L34" s="6" t="n">
        <v>433</v>
      </c>
      <c r="M34" s="6" t="n">
        <v>5.53</v>
      </c>
      <c r="N34" s="6" t="n">
        <v>5.61</v>
      </c>
    </row>
    <row collapsed="false" customFormat="false" customHeight="false" hidden="false" ht="12.1" outlineLevel="0" r="35">
      <c r="A35" s="33" t="n">
        <v>45439</v>
      </c>
      <c r="B35" s="2" t="s">
        <v>376</v>
      </c>
      <c r="C35" s="2" t="s">
        <v>54</v>
      </c>
      <c r="D35" s="2" t="s">
        <v>55</v>
      </c>
      <c r="E35" s="7" t="n">
        <v>30</v>
      </c>
      <c r="F35" s="2" t="s">
        <v>20</v>
      </c>
      <c r="G35" s="6" t="n">
        <v>25.43</v>
      </c>
      <c r="H35" s="6" t="n">
        <v>219.22</v>
      </c>
      <c r="I35" s="6" t="n">
        <v>111.98</v>
      </c>
      <c r="J35" s="6" t="n">
        <v>99</v>
      </c>
      <c r="K35" s="6" t="n">
        <v>762.9</v>
      </c>
      <c r="L35" s="6" t="n">
        <v>663.9</v>
      </c>
      <c r="M35" s="6" t="n">
        <v>19.76</v>
      </c>
      <c r="N35" s="6" t="n">
        <v>10.09</v>
      </c>
    </row>
    <row collapsed="false" customFormat="false" customHeight="false" hidden="false" ht="12.1" outlineLevel="0" r="36">
      <c r="A36" s="33" t="n">
        <v>45457</v>
      </c>
      <c r="B36" s="2" t="s">
        <v>376</v>
      </c>
      <c r="C36" s="2" t="s">
        <v>52</v>
      </c>
      <c r="D36" s="2" t="s">
        <v>53</v>
      </c>
      <c r="E36" s="7" t="n">
        <v>20</v>
      </c>
      <c r="F36" s="2" t="s">
        <v>20</v>
      </c>
      <c r="G36" s="6" t="n">
        <v>17.35</v>
      </c>
      <c r="H36" s="6" t="n">
        <v>240.1</v>
      </c>
      <c r="I36" s="6" t="n">
        <v>100.32</v>
      </c>
      <c r="J36" s="6" t="n">
        <v>45</v>
      </c>
      <c r="K36" s="6" t="n">
        <v>347</v>
      </c>
      <c r="L36" s="6" t="n">
        <v>302</v>
      </c>
      <c r="M36" s="6" t="n">
        <v>15.05</v>
      </c>
      <c r="N36" s="6" t="n">
        <v>6.29</v>
      </c>
    </row>
    <row collapsed="false" customFormat="false" customHeight="false" hidden="false" ht="12.1" outlineLevel="0" r="37">
      <c r="A37" s="33" t="n">
        <v>45482</v>
      </c>
      <c r="B37" s="2" t="s">
        <v>376</v>
      </c>
      <c r="C37" s="2" t="s">
        <v>25</v>
      </c>
      <c r="D37" s="2" t="s">
        <v>26</v>
      </c>
      <c r="E37" s="7" t="n">
        <v>28</v>
      </c>
      <c r="F37" s="2" t="s">
        <v>20</v>
      </c>
      <c r="G37" s="6" t="n">
        <v>25.17</v>
      </c>
      <c r="H37" s="6" t="n">
        <v>660.5</v>
      </c>
      <c r="I37" s="6" t="n">
        <v>485.85</v>
      </c>
      <c r="J37" s="6" t="n">
        <v>92</v>
      </c>
      <c r="K37" s="6" t="n">
        <v>704.76</v>
      </c>
      <c r="L37" s="6" t="n">
        <v>612.76</v>
      </c>
      <c r="M37" s="6" t="n">
        <v>4.5</v>
      </c>
      <c r="N37" s="6" t="n">
        <v>3.31</v>
      </c>
    </row>
    <row collapsed="false" customFormat="false" customHeight="false" hidden="false" ht="12.1" outlineLevel="0" r="38">
      <c r="A38" s="33" t="n">
        <v>45482</v>
      </c>
      <c r="B38" s="2" t="s">
        <v>376</v>
      </c>
      <c r="C38" s="2" t="s">
        <v>46</v>
      </c>
      <c r="D38" s="2" t="s">
        <v>47</v>
      </c>
      <c r="E38" s="7" t="n">
        <v>10</v>
      </c>
      <c r="F38" s="2" t="s">
        <v>20</v>
      </c>
      <c r="G38" s="6" t="n">
        <v>25.17</v>
      </c>
      <c r="H38" s="6" t="n">
        <v>639.1</v>
      </c>
      <c r="I38" s="6" t="n">
        <v>408.78</v>
      </c>
      <c r="J38" s="6" t="n">
        <v>33</v>
      </c>
      <c r="K38" s="6" t="n">
        <v>251.7</v>
      </c>
      <c r="L38" s="6" t="n">
        <v>218.7</v>
      </c>
      <c r="M38" s="6" t="n">
        <v>5.35</v>
      </c>
      <c r="N38" s="6" t="n">
        <v>3.42</v>
      </c>
    </row>
    <row collapsed="false" customFormat="false" customHeight="false" hidden="false" ht="12.1" outlineLevel="0" r="39">
      <c r="A39" s="33" t="n">
        <v>45482</v>
      </c>
      <c r="B39" s="2" t="s">
        <v>376</v>
      </c>
      <c r="C39" s="2" t="s">
        <v>40</v>
      </c>
      <c r="D39" s="2" t="s">
        <v>41</v>
      </c>
      <c r="E39" s="7" t="n">
        <v>3</v>
      </c>
      <c r="F39" s="2" t="s">
        <v>20</v>
      </c>
      <c r="G39" s="6" t="n">
        <v>29.01</v>
      </c>
      <c r="H39" s="6" t="n">
        <v>524.6</v>
      </c>
      <c r="I39" s="6" t="n">
        <v>581.05</v>
      </c>
      <c r="J39" s="6" t="n">
        <v>11</v>
      </c>
      <c r="K39" s="6" t="n">
        <v>87.03</v>
      </c>
      <c r="L39" s="6" t="n">
        <v>76.03</v>
      </c>
      <c r="M39" s="6" t="n">
        <v>4.36</v>
      </c>
      <c r="N39" s="6" t="n">
        <v>4.83</v>
      </c>
    </row>
    <row collapsed="false" customFormat="false" customHeight="false" hidden="false" ht="12.1" outlineLevel="0" r="40">
      <c r="A40" s="33" t="n">
        <v>45484</v>
      </c>
      <c r="B40" s="2" t="s">
        <v>376</v>
      </c>
      <c r="C40" s="2" t="s">
        <v>17</v>
      </c>
      <c r="D40" s="2" t="s">
        <v>19</v>
      </c>
      <c r="E40" s="7" t="n">
        <v>110</v>
      </c>
      <c r="F40" s="2" t="s">
        <v>20</v>
      </c>
      <c r="G40" s="6" t="n">
        <v>33.3</v>
      </c>
      <c r="H40" s="6" t="n">
        <v>296</v>
      </c>
      <c r="I40" s="6" t="n">
        <v>173.81</v>
      </c>
      <c r="J40" s="6" t="n">
        <v>475</v>
      </c>
      <c r="K40" s="6" t="n">
        <v>3663</v>
      </c>
      <c r="L40" s="6" t="n">
        <v>3188</v>
      </c>
      <c r="M40" s="6" t="n">
        <v>16.67</v>
      </c>
      <c r="N40" s="6" t="n">
        <v>9.79</v>
      </c>
    </row>
    <row collapsed="false" customFormat="false" customHeight="false" hidden="false" ht="12.1" outlineLevel="0" r="41">
      <c r="A41" s="33" t="n">
        <v>45484</v>
      </c>
      <c r="B41" s="2" t="s">
        <v>376</v>
      </c>
      <c r="C41" s="2" t="s">
        <v>49</v>
      </c>
      <c r="D41" s="2" t="s">
        <v>50</v>
      </c>
      <c r="E41" s="7" t="n">
        <v>20</v>
      </c>
      <c r="F41" s="2" t="s">
        <v>20</v>
      </c>
      <c r="G41" s="6" t="n">
        <v>33.3</v>
      </c>
      <c r="H41" s="6" t="n">
        <v>295.87</v>
      </c>
      <c r="I41" s="6" t="n">
        <v>196.42</v>
      </c>
      <c r="J41" s="6" t="n">
        <v>87</v>
      </c>
      <c r="K41" s="6" t="n">
        <v>666</v>
      </c>
      <c r="L41" s="6" t="n">
        <v>579</v>
      </c>
      <c r="M41" s="6" t="n">
        <v>14.74</v>
      </c>
      <c r="N41" s="6" t="n">
        <v>9.78</v>
      </c>
    </row>
    <row collapsed="false" customFormat="false" customHeight="false" hidden="false" ht="12.1" outlineLevel="0" r="42">
      <c r="A42" s="33" t="n">
        <v>45489</v>
      </c>
      <c r="B42" s="2" t="s">
        <v>376</v>
      </c>
      <c r="C42" s="2" t="s">
        <v>28</v>
      </c>
      <c r="D42" s="2" t="s">
        <v>29</v>
      </c>
      <c r="E42" s="7" t="n">
        <v>70</v>
      </c>
      <c r="F42" s="2" t="s">
        <v>20</v>
      </c>
      <c r="G42" s="6" t="n">
        <v>35</v>
      </c>
      <c r="H42" s="6" t="n">
        <v>220.85</v>
      </c>
      <c r="I42" s="6" t="n">
        <v>272.02</v>
      </c>
      <c r="J42" s="6" t="n">
        <v>299</v>
      </c>
      <c r="K42" s="6" t="n">
        <v>2450</v>
      </c>
      <c r="L42" s="6" t="n">
        <v>2151</v>
      </c>
      <c r="M42" s="6" t="n">
        <v>11.3</v>
      </c>
      <c r="N42" s="6" t="n">
        <v>13.91</v>
      </c>
    </row>
    <row collapsed="false" customFormat="false" customHeight="false" hidden="false" ht="12.1" outlineLevel="0" r="43">
      <c r="A43" s="33" t="n">
        <v>45573</v>
      </c>
      <c r="B43" s="2" t="s">
        <v>376</v>
      </c>
      <c r="C43" s="2" t="s">
        <v>46</v>
      </c>
      <c r="D43" s="2" t="s">
        <v>47</v>
      </c>
      <c r="E43" s="7" t="n">
        <v>10</v>
      </c>
      <c r="F43" s="2" t="s">
        <v>20</v>
      </c>
      <c r="G43" s="6" t="n">
        <v>38.2</v>
      </c>
      <c r="H43" s="6" t="n">
        <v>621.1</v>
      </c>
      <c r="I43" s="6" t="n">
        <v>408.78</v>
      </c>
      <c r="J43" s="6" t="n">
        <v>50</v>
      </c>
      <c r="K43" s="6" t="n">
        <v>382</v>
      </c>
      <c r="L43" s="6" t="n">
        <v>332</v>
      </c>
      <c r="M43" s="6" t="n">
        <v>8.12</v>
      </c>
      <c r="N43" s="6" t="n">
        <v>5.35</v>
      </c>
    </row>
    <row collapsed="false" customFormat="false" customHeight="false" hidden="false" ht="12.1" outlineLevel="0" r="44">
      <c r="A44" s="33" t="n">
        <v>45573</v>
      </c>
      <c r="B44" s="2" t="s">
        <v>376</v>
      </c>
      <c r="C44" s="2" t="s">
        <v>25</v>
      </c>
      <c r="D44" s="2" t="s">
        <v>26</v>
      </c>
      <c r="E44" s="7" t="n">
        <v>28</v>
      </c>
      <c r="F44" s="2" t="s">
        <v>20</v>
      </c>
      <c r="G44" s="6" t="n">
        <v>38.2</v>
      </c>
      <c r="H44" s="6" t="n">
        <v>622.6</v>
      </c>
      <c r="I44" s="6" t="n">
        <v>485.85</v>
      </c>
      <c r="J44" s="6" t="n">
        <v>139</v>
      </c>
      <c r="K44" s="6" t="n">
        <v>1069.6</v>
      </c>
      <c r="L44" s="6" t="n">
        <v>930.6</v>
      </c>
      <c r="M44" s="6" t="n">
        <v>6.84</v>
      </c>
      <c r="N44" s="6" t="n">
        <v>5.34</v>
      </c>
    </row>
    <row collapsed="false" customFormat="false" customHeight="false" hidden="false" ht="12.1" outlineLevel="0" r="45">
      <c r="A45" s="33" t="n">
        <v>45576</v>
      </c>
      <c r="B45" s="2" t="s">
        <v>376</v>
      </c>
      <c r="C45" s="2" t="s">
        <v>37</v>
      </c>
      <c r="D45" s="2" t="s">
        <v>38</v>
      </c>
      <c r="E45" s="7" t="n">
        <v>4</v>
      </c>
      <c r="F45" s="2" t="s">
        <v>20</v>
      </c>
      <c r="G45" s="6" t="n">
        <v>35.5</v>
      </c>
      <c r="H45" s="6" t="n">
        <v>957.8</v>
      </c>
      <c r="I45" s="6" t="n">
        <v>1066.34</v>
      </c>
      <c r="J45" s="6" t="n">
        <v>18</v>
      </c>
      <c r="K45" s="6" t="n">
        <v>142</v>
      </c>
      <c r="L45" s="6" t="n">
        <v>124</v>
      </c>
      <c r="M45" s="6" t="n">
        <v>2.91</v>
      </c>
      <c r="N45" s="6" t="n">
        <v>3.24</v>
      </c>
    </row>
    <row collapsed="false" customFormat="false" customHeight="false" hidden="false" ht="12.1" outlineLevel="0" r="46">
      <c r="A46" s="33" t="n">
        <v>45584</v>
      </c>
      <c r="B46" s="2" t="s">
        <v>376</v>
      </c>
      <c r="C46" s="2" t="s">
        <v>68</v>
      </c>
      <c r="D46" s="2" t="s">
        <v>69</v>
      </c>
      <c r="E46" s="7" t="n">
        <v>30</v>
      </c>
      <c r="F46" s="2" t="s">
        <v>20</v>
      </c>
      <c r="G46" s="6" t="n">
        <v>2.49</v>
      </c>
      <c r="H46" s="6" t="n">
        <v>52.2</v>
      </c>
      <c r="I46" s="6" t="n">
        <v>67.75</v>
      </c>
      <c r="J46" s="6" t="n">
        <v>10</v>
      </c>
      <c r="K46" s="6" t="n">
        <v>74.7</v>
      </c>
      <c r="L46" s="6" t="n">
        <v>64.7</v>
      </c>
      <c r="M46" s="6" t="n">
        <v>3.18</v>
      </c>
      <c r="N46" s="6" t="n">
        <v>4.13</v>
      </c>
    </row>
    <row collapsed="false" customFormat="false" customHeight="false" hidden="false" ht="12.1" outlineLevel="0" r="47">
      <c r="A47" s="33" t="n">
        <v>45621</v>
      </c>
      <c r="B47" s="2" t="s">
        <v>376</v>
      </c>
      <c r="C47" s="2" t="s">
        <v>57</v>
      </c>
      <c r="D47" s="2" t="s">
        <v>58</v>
      </c>
      <c r="E47" s="7" t="n">
        <v>1</v>
      </c>
      <c r="F47" s="2" t="s">
        <v>20</v>
      </c>
      <c r="G47" s="6" t="n">
        <v>92.5</v>
      </c>
      <c r="H47" s="6" t="n">
        <v>2339.6</v>
      </c>
      <c r="I47" s="6" t="n">
        <v>2577.82</v>
      </c>
      <c r="J47" s="6" t="n">
        <v>12</v>
      </c>
      <c r="K47" s="6" t="n">
        <v>92.5</v>
      </c>
      <c r="L47" s="6" t="n">
        <v>80.5</v>
      </c>
      <c r="M47" s="6" t="n">
        <v>3.12</v>
      </c>
      <c r="N47" s="6" t="n">
        <v>3.44</v>
      </c>
    </row>
    <row collapsed="false" customFormat="false" customHeight="false" hidden="false" ht="12.1" outlineLevel="0" r="48">
      <c r="A48" s="33" t="n">
        <v>45643</v>
      </c>
      <c r="B48" s="2" t="s">
        <v>376</v>
      </c>
      <c r="C48" s="2" t="s">
        <v>22</v>
      </c>
      <c r="D48" s="2" t="s">
        <v>23</v>
      </c>
      <c r="E48" s="7" t="n">
        <v>2</v>
      </c>
      <c r="F48" s="2" t="s">
        <v>20</v>
      </c>
      <c r="G48" s="6" t="n">
        <v>514</v>
      </c>
      <c r="H48" s="6" t="n">
        <v>6290.5</v>
      </c>
      <c r="I48" s="6" t="n">
        <v>7374.52</v>
      </c>
      <c r="J48" s="6" t="n">
        <v>134</v>
      </c>
      <c r="K48" s="6" t="n">
        <v>1028</v>
      </c>
      <c r="L48" s="6" t="n">
        <v>894</v>
      </c>
      <c r="M48" s="6" t="n">
        <v>6.06</v>
      </c>
      <c r="N48" s="6" t="n">
        <v>7.11</v>
      </c>
    </row>
    <row collapsed="false" customFormat="false" customHeight="false" hidden="false" ht="12.1" outlineLevel="0" r="49">
      <c r="A49" s="33" t="n">
        <v>45643</v>
      </c>
      <c r="B49" s="2" t="s">
        <v>376</v>
      </c>
      <c r="C49" s="2" t="s">
        <v>70</v>
      </c>
      <c r="D49" s="2" t="s">
        <v>71</v>
      </c>
      <c r="E49" s="7" t="n">
        <v>1</v>
      </c>
      <c r="F49" s="2" t="s">
        <v>20</v>
      </c>
      <c r="G49" s="6" t="n">
        <v>49.06</v>
      </c>
      <c r="H49" s="6" t="n">
        <v>1016.4</v>
      </c>
      <c r="I49" s="6" t="n">
        <v>1185.06</v>
      </c>
      <c r="J49" s="6" t="n">
        <v>6</v>
      </c>
      <c r="K49" s="6" t="n">
        <v>49.06</v>
      </c>
      <c r="L49" s="6" t="n">
        <v>43.06</v>
      </c>
      <c r="M49" s="6" t="n">
        <v>3.63</v>
      </c>
      <c r="N49" s="6" t="n">
        <v>4.24</v>
      </c>
    </row>
    <row collapsed="false" customFormat="false" customHeight="false" hidden="false" ht="12.1" outlineLevel="0" r="50">
      <c r="A50" s="33" t="n">
        <v>45665</v>
      </c>
      <c r="B50" s="2" t="s">
        <v>376</v>
      </c>
      <c r="C50" s="2" t="s">
        <v>25</v>
      </c>
      <c r="D50" s="2" t="s">
        <v>26</v>
      </c>
      <c r="E50" s="7" t="n">
        <v>28</v>
      </c>
      <c r="F50" s="2" t="s">
        <v>20</v>
      </c>
      <c r="G50" s="6" t="n">
        <v>17.39</v>
      </c>
      <c r="H50" s="6" t="n">
        <v>654.7</v>
      </c>
      <c r="I50" s="6" t="n">
        <v>485.85</v>
      </c>
      <c r="J50" s="6" t="n">
        <v>63</v>
      </c>
      <c r="K50" s="6" t="n">
        <v>486.92</v>
      </c>
      <c r="L50" s="6" t="n">
        <v>423.92</v>
      </c>
      <c r="M50" s="6" t="n">
        <v>3.12</v>
      </c>
      <c r="N50" s="6" t="n">
        <v>2.31</v>
      </c>
    </row>
    <row collapsed="false" customFormat="false" customHeight="false" hidden="false" ht="12.1" outlineLevel="0" r="51">
      <c r="A51" s="33" t="n">
        <v>45665</v>
      </c>
      <c r="B51" s="2" t="s">
        <v>376</v>
      </c>
      <c r="C51" s="2" t="s">
        <v>46</v>
      </c>
      <c r="D51" s="2" t="s">
        <v>47</v>
      </c>
      <c r="E51" s="7" t="n">
        <v>10</v>
      </c>
      <c r="F51" s="2" t="s">
        <v>20</v>
      </c>
      <c r="G51" s="6" t="n">
        <v>17.39</v>
      </c>
      <c r="H51" s="6" t="n">
        <v>645.5</v>
      </c>
      <c r="I51" s="6" t="n">
        <v>408.78</v>
      </c>
      <c r="J51" s="6" t="n">
        <v>23</v>
      </c>
      <c r="K51" s="6" t="n">
        <v>173.9</v>
      </c>
      <c r="L51" s="6" t="n">
        <v>150.9</v>
      </c>
      <c r="M51" s="6" t="n">
        <v>3.69</v>
      </c>
      <c r="N51" s="6" t="n">
        <v>2.34</v>
      </c>
    </row>
    <row collapsed="false" customFormat="false" customHeight="false" hidden="false" ht="12.1" outlineLevel="0" r="52">
      <c r="A52" s="33" t="n">
        <v>45667</v>
      </c>
      <c r="B52" s="2" t="s">
        <v>376</v>
      </c>
      <c r="C52" s="2" t="s">
        <v>40</v>
      </c>
      <c r="D52" s="2" t="s">
        <v>41</v>
      </c>
      <c r="E52" s="7" t="n">
        <v>6</v>
      </c>
      <c r="F52" s="2" t="s">
        <v>20</v>
      </c>
      <c r="G52" s="6" t="n">
        <v>36.47</v>
      </c>
      <c r="H52" s="6" t="n">
        <v>562.95</v>
      </c>
      <c r="I52" s="6" t="n">
        <v>546.88</v>
      </c>
      <c r="J52" s="6" t="n">
        <v>28</v>
      </c>
      <c r="K52" s="6" t="n">
        <v>218.82</v>
      </c>
      <c r="L52" s="6" t="n">
        <v>190.82</v>
      </c>
      <c r="M52" s="6" t="n">
        <v>5.82</v>
      </c>
      <c r="N52" s="6" t="n">
        <v>5.65</v>
      </c>
    </row>
    <row collapsed="false" customFormat="false" customHeight="false" hidden="false" ht="12.1" outlineLevel="0" r="53">
      <c r="A53" s="33" t="n">
        <v>45775</v>
      </c>
      <c r="B53" s="2" t="s">
        <v>376</v>
      </c>
      <c r="C53" s="2" t="s">
        <v>34</v>
      </c>
      <c r="D53" s="2" t="s">
        <v>35</v>
      </c>
      <c r="E53" s="7" t="n">
        <v>1</v>
      </c>
      <c r="F53" s="2" t="s">
        <v>20</v>
      </c>
      <c r="G53" s="6" t="n">
        <v>80</v>
      </c>
      <c r="H53" s="6" t="n">
        <v>4283</v>
      </c>
      <c r="I53" s="6" t="n">
        <v>3377.02</v>
      </c>
      <c r="J53" s="6" t="n">
        <v>10</v>
      </c>
      <c r="K53" s="6" t="n">
        <v>80</v>
      </c>
      <c r="L53" s="6" t="n">
        <v>70</v>
      </c>
      <c r="M53" s="6" t="n">
        <v>2.07</v>
      </c>
      <c r="N53" s="6" t="n">
        <v>1.63</v>
      </c>
    </row>
    <row collapsed="false" customFormat="false" customHeight="false" hidden="false" ht="12.1" outlineLevel="0" r="54">
      <c r="A54" s="33" t="n">
        <v>45775</v>
      </c>
      <c r="B54" s="2" t="s">
        <v>376</v>
      </c>
      <c r="C54" s="2" t="s">
        <v>37</v>
      </c>
      <c r="D54" s="2" t="s">
        <v>38</v>
      </c>
      <c r="E54" s="7" t="n">
        <v>7</v>
      </c>
      <c r="F54" s="2" t="s">
        <v>20</v>
      </c>
      <c r="G54" s="6" t="n">
        <v>46.65</v>
      </c>
      <c r="H54" s="6" t="n">
        <v>1266.2</v>
      </c>
      <c r="I54" s="6" t="n">
        <v>1059.22</v>
      </c>
      <c r="J54" s="6" t="n">
        <v>42</v>
      </c>
      <c r="K54" s="6" t="n">
        <v>326.55</v>
      </c>
      <c r="L54" s="6" t="n">
        <v>284.55</v>
      </c>
      <c r="M54" s="6" t="n">
        <v>3.84</v>
      </c>
      <c r="N54" s="6" t="n">
        <v>3.21</v>
      </c>
    </row>
    <row collapsed="false" customFormat="false" customHeight="false" hidden="false" ht="12.1" outlineLevel="0" r="55">
      <c r="A55" s="33" t="n">
        <v>45793</v>
      </c>
      <c r="B55" s="2" t="s">
        <v>376</v>
      </c>
      <c r="C55" s="2" t="s">
        <v>57</v>
      </c>
      <c r="D55" s="2" t="s">
        <v>58</v>
      </c>
      <c r="E55" s="7" t="n">
        <v>1</v>
      </c>
      <c r="F55" s="2" t="s">
        <v>20</v>
      </c>
      <c r="G55" s="6" t="n">
        <v>32</v>
      </c>
      <c r="H55" s="6" t="n">
        <v>3072.8</v>
      </c>
      <c r="I55" s="6" t="n">
        <v>2577.82</v>
      </c>
      <c r="J55" s="6" t="n">
        <v>4</v>
      </c>
      <c r="K55" s="6" t="n">
        <v>32</v>
      </c>
      <c r="L55" s="6" t="n">
        <v>28</v>
      </c>
      <c r="M55" s="6" t="n">
        <v>1.09</v>
      </c>
      <c r="N55" s="6" t="n">
        <v>0.91</v>
      </c>
    </row>
    <row collapsed="false" customFormat="false" customHeight="false" hidden="false" ht="12.1" outlineLevel="0" r="56">
      <c r="A56" s="33"/>
      <c r="B56" s="2"/>
      <c r="C56" s="2"/>
      <c r="D56" s="2"/>
      <c r="E56" s="7"/>
      <c r="F56" s="2"/>
      <c r="G56" s="6"/>
      <c r="H56" s="6"/>
      <c r="I56" s="6"/>
      <c r="J56" s="6"/>
      <c r="K56" s="6"/>
      <c r="L56" s="6"/>
      <c r="M56" s="6"/>
      <c r="N56" s="6"/>
    </row>
    <row collapsed="false" customFormat="false" customHeight="false" hidden="false" ht="12.1" outlineLevel="0" r="57">
      <c r="A57" s="33" t="n">
        <v>45810</v>
      </c>
      <c r="B57" s="2" t="s">
        <v>376</v>
      </c>
      <c r="C57" s="2" t="s">
        <v>46</v>
      </c>
      <c r="D57" s="2" t="s">
        <v>47</v>
      </c>
      <c r="E57" s="7" t="n">
        <v>10</v>
      </c>
      <c r="F57" s="2" t="s">
        <v>20</v>
      </c>
      <c r="G57" s="6" t="n">
        <v>43.11</v>
      </c>
      <c r="H57" s="6" t="n">
        <v>627.6</v>
      </c>
      <c r="I57" s="6" t="n">
        <v>408.78</v>
      </c>
      <c r="J57" s="6" t="n">
        <v>56</v>
      </c>
      <c r="K57" s="6" t="n">
        <v>431.1</v>
      </c>
      <c r="L57" s="6" t="n">
        <v>375.1</v>
      </c>
      <c r="M57" s="6" t="n">
        <v>9.18</v>
      </c>
      <c r="N57" s="6" t="n">
        <v>5.98</v>
      </c>
    </row>
    <row collapsed="false" customFormat="false" customHeight="false" hidden="false" ht="12.1" outlineLevel="0" r="58">
      <c r="A58" s="33" t="n">
        <v>45810</v>
      </c>
      <c r="B58" s="2" t="s">
        <v>376</v>
      </c>
      <c r="C58" s="2" t="s">
        <v>25</v>
      </c>
      <c r="D58" s="2" t="s">
        <v>26</v>
      </c>
      <c r="E58" s="7" t="n">
        <v>28</v>
      </c>
      <c r="F58" s="2" t="s">
        <v>20</v>
      </c>
      <c r="G58" s="6" t="n">
        <v>43.11</v>
      </c>
      <c r="H58" s="6" t="n">
        <v>656.5</v>
      </c>
      <c r="I58" s="6" t="n">
        <v>485.85</v>
      </c>
      <c r="J58" s="6" t="n">
        <v>157</v>
      </c>
      <c r="K58" s="6" t="n">
        <v>1207.08</v>
      </c>
      <c r="L58" s="6" t="n">
        <v>1050.08</v>
      </c>
      <c r="M58" s="6" t="n">
        <v>7.72</v>
      </c>
      <c r="N58" s="6" t="n">
        <v>5.71</v>
      </c>
    </row>
    <row collapsed="false" customFormat="false" customHeight="false" hidden="false" ht="12.1" outlineLevel="0" r="59">
      <c r="A59" s="33" t="n">
        <v>45811</v>
      </c>
      <c r="B59" s="2" t="s">
        <v>376</v>
      </c>
      <c r="C59" s="2" t="s">
        <v>22</v>
      </c>
      <c r="D59" s="2" t="s">
        <v>23</v>
      </c>
      <c r="E59" s="7" t="n">
        <v>4</v>
      </c>
      <c r="F59" s="2" t="s">
        <v>20</v>
      </c>
      <c r="G59" s="6" t="n">
        <v>541</v>
      </c>
      <c r="H59" s="6" t="n">
        <v>6473</v>
      </c>
      <c r="I59" s="6" t="n">
        <v>7067.8</v>
      </c>
      <c r="J59" s="6" t="n">
        <v>281</v>
      </c>
      <c r="K59" s="6" t="n">
        <v>2164</v>
      </c>
      <c r="L59" s="6" t="n">
        <v>1883</v>
      </c>
      <c r="M59" s="6" t="n">
        <v>6.66</v>
      </c>
      <c r="N59" s="6" t="n">
        <v>7.27</v>
      </c>
    </row>
    <row collapsed="false" customFormat="false" customHeight="false" hidden="false" ht="12.1" outlineLevel="0" r="60">
      <c r="A60" s="33" t="n">
        <v>45817</v>
      </c>
      <c r="B60" s="2" t="s">
        <v>376</v>
      </c>
      <c r="C60" s="2" t="s">
        <v>63</v>
      </c>
      <c r="D60" s="2" t="s">
        <v>64</v>
      </c>
      <c r="E60" s="7" t="n">
        <v>700</v>
      </c>
      <c r="F60" s="2" t="s">
        <v>20</v>
      </c>
      <c r="G60" s="6" t="n">
        <v>0.3538</v>
      </c>
      <c r="H60" s="6" t="n">
        <v>3.693</v>
      </c>
      <c r="I60" s="6" t="n">
        <v>3.58</v>
      </c>
      <c r="J60" s="6" t="n">
        <v>32</v>
      </c>
      <c r="K60" s="6" t="n">
        <v>247.6296</v>
      </c>
      <c r="L60" s="6" t="n">
        <v>215.63</v>
      </c>
      <c r="M60" s="6" t="n">
        <v>8.6</v>
      </c>
      <c r="N60" s="6" t="n">
        <v>8.34</v>
      </c>
    </row>
    <row collapsed="false" customFormat="false" customHeight="false" hidden="false" ht="12.1" outlineLevel="0" r="61">
      <c r="A61" s="33" t="n">
        <v>45845</v>
      </c>
      <c r="B61" s="2" t="s">
        <v>376</v>
      </c>
      <c r="C61" s="2" t="s">
        <v>28</v>
      </c>
      <c r="D61" s="2" t="s">
        <v>29</v>
      </c>
      <c r="E61" s="7" t="n">
        <v>70</v>
      </c>
      <c r="F61" s="2" t="s">
        <v>20</v>
      </c>
      <c r="G61" s="6" t="n">
        <v>35</v>
      </c>
      <c r="H61" s="6" t="n">
        <v>226.35</v>
      </c>
      <c r="I61" s="6" t="n">
        <v>272.02</v>
      </c>
      <c r="J61" s="6" t="n">
        <v>319</v>
      </c>
      <c r="K61" s="6" t="n">
        <v>2450</v>
      </c>
      <c r="L61" s="6" t="n">
        <v>2131</v>
      </c>
      <c r="M61" s="6" t="n">
        <v>11.19</v>
      </c>
      <c r="N61" s="6" t="n">
        <v>13.45</v>
      </c>
    </row>
    <row collapsed="false" customFormat="false" customHeight="false" hidden="false" ht="12.1" outlineLevel="0" r="62">
      <c r="A62" s="33" t="n">
        <v>45846</v>
      </c>
      <c r="B62" s="2" t="s">
        <v>376</v>
      </c>
      <c r="C62" s="2" t="s">
        <v>72</v>
      </c>
      <c r="D62" s="2" t="s">
        <v>73</v>
      </c>
      <c r="E62" s="7" t="n">
        <v>100</v>
      </c>
      <c r="F62" s="2" t="s">
        <v>20</v>
      </c>
      <c r="G62" s="6" t="n">
        <v>0.35</v>
      </c>
      <c r="H62" s="6" t="n">
        <v>16.14</v>
      </c>
      <c r="I62" s="6" t="n">
        <v>15.94</v>
      </c>
      <c r="J62" s="6" t="n">
        <v>5</v>
      </c>
      <c r="K62" s="6" t="n">
        <v>35</v>
      </c>
      <c r="L62" s="6" t="n">
        <v>30</v>
      </c>
      <c r="M62" s="6" t="n">
        <v>1.88</v>
      </c>
      <c r="N62" s="6" t="n">
        <v>1.86</v>
      </c>
    </row>
    <row collapsed="false" customFormat="false" customHeight="false" hidden="false" ht="12.1" outlineLevel="0" r="63">
      <c r="A63" s="33" t="n">
        <v>45848</v>
      </c>
      <c r="B63" s="2" t="s">
        <v>376</v>
      </c>
      <c r="C63" s="2" t="s">
        <v>52</v>
      </c>
      <c r="D63" s="2" t="s">
        <v>53</v>
      </c>
      <c r="E63" s="7" t="n">
        <v>20</v>
      </c>
      <c r="F63" s="2" t="s">
        <v>20</v>
      </c>
      <c r="G63" s="6" t="n">
        <v>26.11</v>
      </c>
      <c r="H63" s="6" t="n">
        <v>190.82</v>
      </c>
      <c r="I63" s="6" t="n">
        <v>100.32</v>
      </c>
      <c r="J63" s="6" t="n">
        <v>68</v>
      </c>
      <c r="K63" s="6" t="n">
        <v>522.2</v>
      </c>
      <c r="L63" s="6" t="n">
        <v>454.2</v>
      </c>
      <c r="M63" s="6" t="n">
        <v>22.64</v>
      </c>
      <c r="N63" s="6" t="n">
        <v>11.9</v>
      </c>
    </row>
    <row collapsed="false" customFormat="false" customHeight="false" hidden="false" ht="12.1" outlineLevel="0" r="64">
      <c r="A64" s="33" t="n">
        <v>45849</v>
      </c>
      <c r="B64" s="2" t="s">
        <v>376</v>
      </c>
      <c r="C64" s="2" t="s">
        <v>66</v>
      </c>
      <c r="D64" s="2" t="s">
        <v>67</v>
      </c>
      <c r="E64" s="7" t="n">
        <v>26</v>
      </c>
      <c r="F64" s="2" t="s">
        <v>20</v>
      </c>
      <c r="G64" s="6" t="n">
        <v>25.58</v>
      </c>
      <c r="H64" s="6" t="n">
        <v>95.1</v>
      </c>
      <c r="I64" s="6" t="n">
        <v>95.25</v>
      </c>
      <c r="J64" s="6" t="n">
        <v>86</v>
      </c>
      <c r="K64" s="6" t="n">
        <v>665.08</v>
      </c>
      <c r="L64" s="6" t="n">
        <v>579.08</v>
      </c>
      <c r="M64" s="6" t="n">
        <v>23.38</v>
      </c>
      <c r="N64" s="6" t="n">
        <v>23.42</v>
      </c>
    </row>
    <row collapsed="false" customFormat="false" customHeight="false" hidden="false" ht="12.1" outlineLevel="0" r="65">
      <c r="A65" s="33" t="n">
        <v>45855</v>
      </c>
      <c r="B65" s="2" t="s">
        <v>376</v>
      </c>
      <c r="C65" s="2" t="s">
        <v>31</v>
      </c>
      <c r="D65" s="2" t="s">
        <v>32</v>
      </c>
      <c r="E65" s="7" t="n">
        <v>170</v>
      </c>
      <c r="F65" s="2" t="s">
        <v>20</v>
      </c>
      <c r="G65" s="6" t="n">
        <v>8.5</v>
      </c>
      <c r="H65" s="6" t="n">
        <v>52.505</v>
      </c>
      <c r="I65" s="6" t="n">
        <v>49.32</v>
      </c>
      <c r="J65" s="6" t="n">
        <v>188</v>
      </c>
      <c r="K65" s="6" t="n">
        <v>1445</v>
      </c>
      <c r="L65" s="6" t="n">
        <v>1257</v>
      </c>
      <c r="M65" s="6" t="n">
        <v>14.99</v>
      </c>
      <c r="N65" s="6" t="n">
        <v>14.08</v>
      </c>
    </row>
    <row collapsed="false" customFormat="false" customHeight="false" hidden="false" ht="12.1" outlineLevel="0" r="66">
      <c r="A66" s="33" t="n">
        <v>45855</v>
      </c>
      <c r="B66" s="2" t="s">
        <v>376</v>
      </c>
      <c r="C66" s="2" t="s">
        <v>57</v>
      </c>
      <c r="D66" s="2" t="s">
        <v>58</v>
      </c>
      <c r="E66" s="7" t="n">
        <v>1</v>
      </c>
      <c r="F66" s="2" t="s">
        <v>20</v>
      </c>
      <c r="G66" s="6" t="n">
        <v>33</v>
      </c>
      <c r="H66" s="6" t="n">
        <v>3286.6</v>
      </c>
      <c r="I66" s="6" t="n">
        <v>2577.82</v>
      </c>
      <c r="J66" s="6" t="n">
        <v>4</v>
      </c>
      <c r="K66" s="6" t="n">
        <v>33</v>
      </c>
      <c r="L66" s="6" t="n">
        <v>29</v>
      </c>
      <c r="M66" s="6" t="n">
        <v>1.12</v>
      </c>
      <c r="N66" s="6" t="n">
        <v>0.88</v>
      </c>
    </row>
    <row collapsed="false" customFormat="false" customHeight="false" hidden="false" ht="12.1" outlineLevel="0" r="67">
      <c r="A67" s="33" t="n">
        <v>45856</v>
      </c>
      <c r="B67" s="2" t="s">
        <v>376</v>
      </c>
      <c r="C67" s="2" t="s">
        <v>76</v>
      </c>
      <c r="D67" s="2" t="s">
        <v>77</v>
      </c>
      <c r="E67" s="7" t="n">
        <v>20</v>
      </c>
      <c r="F67" s="2" t="s">
        <v>20</v>
      </c>
      <c r="G67" s="6" t="n">
        <v>5.27</v>
      </c>
      <c r="H67" s="6" t="n">
        <v>65.87</v>
      </c>
      <c r="I67" s="6" t="n">
        <v>71.62</v>
      </c>
      <c r="J67" s="6" t="n">
        <v>14</v>
      </c>
      <c r="K67" s="6" t="n">
        <v>105.4</v>
      </c>
      <c r="L67" s="6" t="n">
        <v>91.4</v>
      </c>
      <c r="M67" s="6" t="n">
        <v>6.38</v>
      </c>
      <c r="N67" s="6" t="n">
        <v>6.94</v>
      </c>
    </row>
    <row collapsed="false" customFormat="false" customHeight="false" hidden="false" ht="12.1" outlineLevel="0" r="68">
      <c r="A68" s="33" t="n">
        <v>45856</v>
      </c>
      <c r="B68" s="2" t="s">
        <v>376</v>
      </c>
      <c r="C68" s="2" t="s">
        <v>49</v>
      </c>
      <c r="D68" s="2" t="s">
        <v>50</v>
      </c>
      <c r="E68" s="7" t="n">
        <v>20</v>
      </c>
      <c r="F68" s="2" t="s">
        <v>20</v>
      </c>
      <c r="G68" s="6" t="n">
        <v>34.84</v>
      </c>
      <c r="H68" s="6" t="n">
        <v>313.23</v>
      </c>
      <c r="I68" s="6" t="n">
        <v>196.42</v>
      </c>
      <c r="J68" s="6" t="n">
        <v>91</v>
      </c>
      <c r="K68" s="6" t="n">
        <v>696.8</v>
      </c>
      <c r="L68" s="6" t="n">
        <v>605.8</v>
      </c>
      <c r="M68" s="6" t="n">
        <v>15.42</v>
      </c>
      <c r="N68" s="6" t="n">
        <v>9.67</v>
      </c>
    </row>
    <row collapsed="false" customFormat="false" customHeight="false" hidden="false" ht="12.1" outlineLevel="0" r="69">
      <c r="A69" s="33" t="n">
        <v>45856</v>
      </c>
      <c r="B69" s="2" t="s">
        <v>376</v>
      </c>
      <c r="C69" s="2" t="s">
        <v>17</v>
      </c>
      <c r="D69" s="2" t="s">
        <v>19</v>
      </c>
      <c r="E69" s="7" t="n">
        <v>120</v>
      </c>
      <c r="F69" s="2" t="s">
        <v>20</v>
      </c>
      <c r="G69" s="6" t="n">
        <v>34.84</v>
      </c>
      <c r="H69" s="6" t="n">
        <v>311.29</v>
      </c>
      <c r="I69" s="6" t="n">
        <v>182.98</v>
      </c>
      <c r="J69" s="6" t="n">
        <v>544</v>
      </c>
      <c r="K69" s="6" t="n">
        <v>4180.8</v>
      </c>
      <c r="L69" s="6" t="n">
        <v>3636.8</v>
      </c>
      <c r="M69" s="6" t="n">
        <v>16.56</v>
      </c>
      <c r="N69" s="6" t="n">
        <v>9.74</v>
      </c>
    </row>
    <row collapsed="false" customFormat="false" customHeight="false" hidden="false" ht="12.1" outlineLevel="0" r="70">
      <c r="A70" s="33" t="n">
        <v>45858</v>
      </c>
      <c r="B70" s="2" t="s">
        <v>376</v>
      </c>
      <c r="C70" s="2" t="s">
        <v>40</v>
      </c>
      <c r="D70" s="2" t="s">
        <v>41</v>
      </c>
      <c r="E70" s="7" t="n">
        <v>16</v>
      </c>
      <c r="F70" s="2" t="s">
        <v>20</v>
      </c>
      <c r="G70" s="6" t="n">
        <v>14.68</v>
      </c>
      <c r="H70" s="6" t="n">
        <v>435.45</v>
      </c>
      <c r="I70" s="6" t="n">
        <v>548.51</v>
      </c>
      <c r="J70" s="6" t="n">
        <v>31</v>
      </c>
      <c r="K70" s="6" t="n">
        <v>234.88</v>
      </c>
      <c r="L70" s="6" t="n">
        <v>203.88</v>
      </c>
      <c r="M70" s="6" t="n">
        <v>2.32</v>
      </c>
      <c r="N70" s="6" t="n">
        <v>2.93</v>
      </c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96</v>
      </c>
      <c r="B1" s="34" t="s">
        <v>366</v>
      </c>
      <c r="C1" s="34" t="s">
        <v>0</v>
      </c>
      <c r="D1" s="34" t="s">
        <v>2</v>
      </c>
      <c r="E1" s="34" t="s">
        <v>6</v>
      </c>
      <c r="F1" s="34" t="s">
        <v>367</v>
      </c>
      <c r="G1" s="34" t="s">
        <v>377</v>
      </c>
      <c r="H1" s="34" t="s">
        <v>371</v>
      </c>
      <c r="I1" s="34" t="s">
        <v>372</v>
      </c>
      <c r="J1" s="34" t="s">
        <v>373</v>
      </c>
    </row>
    <row collapsed="false" customFormat="false" customHeight="false" hidden="false" ht="12.1" outlineLevel="0" r="2">
      <c r="A2" s="35" t="n">
        <v>44117</v>
      </c>
      <c r="B2" s="2" t="s">
        <v>376</v>
      </c>
      <c r="C2" s="2" t="s">
        <v>88</v>
      </c>
      <c r="D2" s="2" t="s">
        <v>90</v>
      </c>
      <c r="E2" s="6" t="n">
        <v>1000</v>
      </c>
      <c r="F2" s="7" t="n">
        <v>5</v>
      </c>
      <c r="G2" s="6" t="n">
        <v>29.92</v>
      </c>
      <c r="H2" s="6" t="n">
        <v>0</v>
      </c>
      <c r="I2" s="6" t="n">
        <v>149.6</v>
      </c>
      <c r="J2" s="6" t="n">
        <v>149.6</v>
      </c>
    </row>
    <row collapsed="false" customFormat="false" customHeight="false" hidden="false" ht="12.1" outlineLevel="0" r="3">
      <c r="A3" s="35" t="n">
        <v>44173</v>
      </c>
      <c r="B3" s="2" t="s">
        <v>376</v>
      </c>
      <c r="C3" s="2" t="s">
        <v>233</v>
      </c>
      <c r="D3" s="2" t="s">
        <v>378</v>
      </c>
      <c r="E3" s="6" t="n">
        <v>1000</v>
      </c>
      <c r="F3" s="7" t="n">
        <v>7</v>
      </c>
      <c r="G3" s="6" t="n">
        <v>36.9</v>
      </c>
      <c r="H3" s="6" t="n">
        <v>0</v>
      </c>
      <c r="I3" s="6" t="n">
        <v>258.3</v>
      </c>
      <c r="J3" s="6" t="n">
        <v>258.3</v>
      </c>
    </row>
    <row collapsed="false" customFormat="false" customHeight="false" hidden="false" ht="12.1" outlineLevel="0" r="4">
      <c r="A4" s="35" t="n">
        <v>44180</v>
      </c>
      <c r="B4" s="2" t="s">
        <v>376</v>
      </c>
      <c r="C4" s="2" t="s">
        <v>234</v>
      </c>
      <c r="D4" s="2" t="s">
        <v>379</v>
      </c>
      <c r="E4" s="6" t="n">
        <v>1000</v>
      </c>
      <c r="F4" s="7" t="n">
        <v>4</v>
      </c>
      <c r="G4" s="6" t="n">
        <v>34.9</v>
      </c>
      <c r="H4" s="6" t="n">
        <v>0</v>
      </c>
      <c r="I4" s="6" t="n">
        <v>139.6</v>
      </c>
      <c r="J4" s="6" t="n">
        <v>139.6</v>
      </c>
    </row>
    <row collapsed="false" customFormat="false" customHeight="false" hidden="false" ht="12.1" outlineLevel="0" r="5">
      <c r="A5" s="35" t="n">
        <v>44299</v>
      </c>
      <c r="B5" s="2" t="s">
        <v>376</v>
      </c>
      <c r="C5" s="2" t="s">
        <v>88</v>
      </c>
      <c r="D5" s="2" t="s">
        <v>90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5" t="n">
        <v>44334</v>
      </c>
      <c r="B6" s="2" t="s">
        <v>376</v>
      </c>
      <c r="C6" s="2" t="s">
        <v>238</v>
      </c>
      <c r="D6" s="2" t="s">
        <v>380</v>
      </c>
      <c r="E6" s="6" t="n">
        <v>1000</v>
      </c>
      <c r="F6" s="7" t="n">
        <v>9</v>
      </c>
      <c r="G6" s="6" t="n">
        <v>23.88</v>
      </c>
      <c r="H6" s="6" t="n">
        <v>28</v>
      </c>
      <c r="I6" s="6" t="n">
        <v>214.92</v>
      </c>
      <c r="J6" s="6" t="n">
        <v>186.92</v>
      </c>
    </row>
    <row collapsed="false" customFormat="false" customHeight="false" hidden="false" ht="12.1" outlineLevel="0" r="7">
      <c r="A7" s="35" t="n">
        <v>44355</v>
      </c>
      <c r="B7" s="2" t="s">
        <v>376</v>
      </c>
      <c r="C7" s="2" t="s">
        <v>233</v>
      </c>
      <c r="D7" s="2" t="s">
        <v>378</v>
      </c>
      <c r="E7" s="6" t="n">
        <v>1000</v>
      </c>
      <c r="F7" s="7" t="n">
        <v>7</v>
      </c>
      <c r="G7" s="6" t="n">
        <v>36.9</v>
      </c>
      <c r="H7" s="6" t="n">
        <v>34</v>
      </c>
      <c r="I7" s="6" t="n">
        <v>258.3</v>
      </c>
      <c r="J7" s="6" t="n">
        <v>224.3</v>
      </c>
    </row>
    <row collapsed="false" customFormat="false" customHeight="false" hidden="false" ht="12.1" outlineLevel="0" r="8">
      <c r="A8" s="35" t="n">
        <v>44362</v>
      </c>
      <c r="B8" s="2" t="s">
        <v>376</v>
      </c>
      <c r="C8" s="2" t="s">
        <v>234</v>
      </c>
      <c r="D8" s="2" t="s">
        <v>379</v>
      </c>
      <c r="E8" s="6" t="n">
        <v>1000</v>
      </c>
      <c r="F8" s="7" t="n">
        <v>4</v>
      </c>
      <c r="G8" s="6" t="n">
        <v>34.9</v>
      </c>
      <c r="H8" s="6" t="n">
        <v>18</v>
      </c>
      <c r="I8" s="6" t="n">
        <v>139.6</v>
      </c>
      <c r="J8" s="6" t="n">
        <v>121.6</v>
      </c>
    </row>
    <row collapsed="false" customFormat="false" customHeight="false" hidden="false" ht="12.1" outlineLevel="0" r="9">
      <c r="A9" s="35" t="n">
        <v>44404</v>
      </c>
      <c r="B9" s="2" t="s">
        <v>376</v>
      </c>
      <c r="C9" s="2" t="s">
        <v>237</v>
      </c>
      <c r="D9" s="2" t="s">
        <v>381</v>
      </c>
      <c r="E9" s="6" t="n">
        <v>1000</v>
      </c>
      <c r="F9" s="7" t="n">
        <v>9</v>
      </c>
      <c r="G9" s="6" t="n">
        <v>34.9</v>
      </c>
      <c r="H9" s="6" t="n">
        <v>41</v>
      </c>
      <c r="I9" s="6" t="n">
        <v>314.1</v>
      </c>
      <c r="J9" s="6" t="n">
        <v>273.1</v>
      </c>
    </row>
    <row collapsed="false" customFormat="false" customHeight="false" hidden="false" ht="12.1" outlineLevel="0" r="10">
      <c r="A10" s="35" t="n">
        <v>44481</v>
      </c>
      <c r="B10" s="2" t="s">
        <v>376</v>
      </c>
      <c r="C10" s="2" t="s">
        <v>88</v>
      </c>
      <c r="D10" s="2" t="s">
        <v>90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5" t="n">
        <v>44495</v>
      </c>
      <c r="B11" s="2" t="s">
        <v>376</v>
      </c>
      <c r="C11" s="2" t="s">
        <v>240</v>
      </c>
      <c r="D11" s="2" t="s">
        <v>382</v>
      </c>
      <c r="E11" s="6" t="n">
        <v>1000</v>
      </c>
      <c r="F11" s="7" t="n">
        <v>10</v>
      </c>
      <c r="G11" s="6" t="n">
        <v>32.66</v>
      </c>
      <c r="H11" s="6" t="n">
        <v>43</v>
      </c>
      <c r="I11" s="6" t="n">
        <v>326.6</v>
      </c>
      <c r="J11" s="6" t="n">
        <v>283.6</v>
      </c>
    </row>
    <row collapsed="false" customFormat="false" customHeight="false" hidden="false" ht="12.1" outlineLevel="0" r="12">
      <c r="A12" s="35" t="n">
        <v>44516</v>
      </c>
      <c r="B12" s="2" t="s">
        <v>376</v>
      </c>
      <c r="C12" s="2" t="s">
        <v>238</v>
      </c>
      <c r="D12" s="2" t="s">
        <v>380</v>
      </c>
      <c r="E12" s="6" t="n">
        <v>1000</v>
      </c>
      <c r="F12" s="7" t="n">
        <v>9</v>
      </c>
      <c r="G12" s="6" t="n">
        <v>23.14</v>
      </c>
      <c r="H12" s="6" t="n">
        <v>27</v>
      </c>
      <c r="I12" s="6" t="n">
        <v>208.26</v>
      </c>
      <c r="J12" s="6" t="n">
        <v>181.26</v>
      </c>
    </row>
    <row collapsed="false" customFormat="false" customHeight="false" hidden="false" ht="12.1" outlineLevel="0" r="13">
      <c r="A13" s="35" t="n">
        <v>44522</v>
      </c>
      <c r="B13" s="2" t="s">
        <v>376</v>
      </c>
      <c r="C13" s="2" t="s">
        <v>241</v>
      </c>
      <c r="D13" s="2" t="s">
        <v>383</v>
      </c>
      <c r="E13" s="6" t="n">
        <v>1000</v>
      </c>
      <c r="F13" s="7" t="n">
        <v>9</v>
      </c>
      <c r="G13" s="6" t="n">
        <v>4.46</v>
      </c>
      <c r="H13" s="6" t="n">
        <v>5</v>
      </c>
      <c r="I13" s="6" t="n">
        <v>40.14</v>
      </c>
      <c r="J13" s="6" t="n">
        <v>35.14</v>
      </c>
    </row>
    <row collapsed="false" customFormat="false" customHeight="false" hidden="false" ht="12.1" outlineLevel="0" r="14">
      <c r="A14" s="35" t="n">
        <v>44537</v>
      </c>
      <c r="B14" s="2" t="s">
        <v>376</v>
      </c>
      <c r="C14" s="2" t="s">
        <v>233</v>
      </c>
      <c r="D14" s="2" t="s">
        <v>378</v>
      </c>
      <c r="E14" s="6" t="n">
        <v>1000</v>
      </c>
      <c r="F14" s="7" t="n">
        <v>7</v>
      </c>
      <c r="G14" s="6" t="n">
        <v>36.9</v>
      </c>
      <c r="H14" s="6" t="n">
        <v>34</v>
      </c>
      <c r="I14" s="6" t="n">
        <v>258.3</v>
      </c>
      <c r="J14" s="6" t="n">
        <v>224.3</v>
      </c>
    </row>
    <row collapsed="false" customFormat="false" customHeight="false" hidden="false" ht="12.1" outlineLevel="0" r="15">
      <c r="A15" s="35" t="n">
        <v>44544</v>
      </c>
      <c r="B15" s="2" t="s">
        <v>376</v>
      </c>
      <c r="C15" s="2" t="s">
        <v>234</v>
      </c>
      <c r="D15" s="2" t="s">
        <v>379</v>
      </c>
      <c r="E15" s="6" t="n">
        <v>1000</v>
      </c>
      <c r="F15" s="7" t="n">
        <v>4</v>
      </c>
      <c r="G15" s="6" t="n">
        <v>34.9</v>
      </c>
      <c r="H15" s="6" t="n">
        <v>18</v>
      </c>
      <c r="I15" s="6" t="n">
        <v>139.6</v>
      </c>
      <c r="J15" s="6" t="n">
        <v>121.6</v>
      </c>
    </row>
    <row collapsed="false" customFormat="false" customHeight="false" hidden="false" ht="12.1" outlineLevel="0" r="16">
      <c r="A16" s="35" t="n">
        <v>44553</v>
      </c>
      <c r="B16" s="2" t="s">
        <v>376</v>
      </c>
      <c r="C16" s="2" t="s">
        <v>241</v>
      </c>
      <c r="D16" s="2" t="s">
        <v>383</v>
      </c>
      <c r="E16" s="6" t="n">
        <v>1000</v>
      </c>
      <c r="F16" s="7" t="n">
        <v>9</v>
      </c>
      <c r="G16" s="6" t="n">
        <v>4.46</v>
      </c>
      <c r="H16" s="6" t="n">
        <v>5</v>
      </c>
      <c r="I16" s="6" t="n">
        <v>40.14</v>
      </c>
      <c r="J16" s="6" t="n">
        <v>35.14</v>
      </c>
    </row>
    <row collapsed="false" customFormat="false" customHeight="false" hidden="false" ht="12.1" outlineLevel="0" r="17">
      <c r="A17" s="35" t="n">
        <v>44584</v>
      </c>
      <c r="B17" s="2" t="s">
        <v>376</v>
      </c>
      <c r="C17" s="2" t="s">
        <v>241</v>
      </c>
      <c r="D17" s="2" t="s">
        <v>383</v>
      </c>
      <c r="E17" s="6" t="n">
        <v>1000</v>
      </c>
      <c r="F17" s="7" t="n">
        <v>9</v>
      </c>
      <c r="G17" s="6" t="n">
        <v>4.46</v>
      </c>
      <c r="H17" s="6" t="n">
        <v>5</v>
      </c>
      <c r="I17" s="6" t="n">
        <v>40.14</v>
      </c>
      <c r="J17" s="6" t="n">
        <v>35.14</v>
      </c>
    </row>
    <row collapsed="false" customFormat="false" customHeight="false" hidden="false" ht="12.1" outlineLevel="0" r="18">
      <c r="A18" s="35" t="n">
        <v>44586</v>
      </c>
      <c r="B18" s="2" t="s">
        <v>376</v>
      </c>
      <c r="C18" s="2" t="s">
        <v>237</v>
      </c>
      <c r="D18" s="2" t="s">
        <v>381</v>
      </c>
      <c r="E18" s="6" t="n">
        <v>1000</v>
      </c>
      <c r="F18" s="7" t="n">
        <v>9</v>
      </c>
      <c r="G18" s="6" t="n">
        <v>34.9</v>
      </c>
      <c r="H18" s="6" t="n">
        <v>41</v>
      </c>
      <c r="I18" s="6" t="n">
        <v>314.1</v>
      </c>
      <c r="J18" s="6" t="n">
        <v>273.1</v>
      </c>
    </row>
    <row collapsed="false" customFormat="false" customHeight="false" hidden="false" ht="12.1" outlineLevel="0" r="19">
      <c r="A19" s="35" t="n">
        <v>44615</v>
      </c>
      <c r="B19" s="2" t="s">
        <v>376</v>
      </c>
      <c r="C19" s="2" t="s">
        <v>241</v>
      </c>
      <c r="D19" s="2" t="s">
        <v>383</v>
      </c>
      <c r="E19" s="6" t="n">
        <v>1000</v>
      </c>
      <c r="F19" s="7" t="n">
        <v>9</v>
      </c>
      <c r="G19" s="6" t="n">
        <v>4.46</v>
      </c>
      <c r="H19" s="6" t="n">
        <v>5</v>
      </c>
      <c r="I19" s="6" t="n">
        <v>40.14</v>
      </c>
      <c r="J19" s="6" t="n">
        <v>35.14</v>
      </c>
    </row>
    <row collapsed="false" customFormat="false" customHeight="false" hidden="false" ht="12.1" outlineLevel="0" r="20">
      <c r="A20" s="35" t="n">
        <v>44646</v>
      </c>
      <c r="B20" s="2" t="s">
        <v>376</v>
      </c>
      <c r="C20" s="2" t="s">
        <v>241</v>
      </c>
      <c r="D20" s="2" t="s">
        <v>383</v>
      </c>
      <c r="E20" s="6" t="n">
        <v>1000</v>
      </c>
      <c r="F20" s="7" t="n">
        <v>9</v>
      </c>
      <c r="G20" s="6" t="n">
        <v>4.46</v>
      </c>
      <c r="H20" s="6" t="n">
        <v>5</v>
      </c>
      <c r="I20" s="6" t="n">
        <v>40.14</v>
      </c>
      <c r="J20" s="6" t="n">
        <v>35.14</v>
      </c>
    </row>
    <row collapsed="false" customFormat="false" customHeight="false" hidden="false" ht="12.1" outlineLevel="0" r="21">
      <c r="A21" s="35" t="n">
        <v>44664</v>
      </c>
      <c r="B21" s="2" t="s">
        <v>376</v>
      </c>
      <c r="C21" s="2" t="s">
        <v>88</v>
      </c>
      <c r="D21" s="2" t="s">
        <v>90</v>
      </c>
      <c r="E21" s="6" t="n">
        <v>1000</v>
      </c>
      <c r="F21" s="7" t="n">
        <v>5</v>
      </c>
      <c r="G21" s="6" t="n">
        <v>29.92</v>
      </c>
      <c r="H21" s="6" t="n">
        <v>20</v>
      </c>
      <c r="I21" s="6" t="n">
        <v>149.6</v>
      </c>
      <c r="J21" s="6" t="n">
        <v>129.6</v>
      </c>
    </row>
    <row collapsed="false" customFormat="false" customHeight="false" hidden="false" ht="12.1" outlineLevel="0" r="22">
      <c r="A22" s="35" t="n">
        <v>44676</v>
      </c>
      <c r="B22" s="2" t="s">
        <v>376</v>
      </c>
      <c r="C22" s="2" t="s">
        <v>240</v>
      </c>
      <c r="D22" s="2" t="s">
        <v>382</v>
      </c>
      <c r="E22" s="6" t="n">
        <v>1000</v>
      </c>
      <c r="F22" s="7" t="n">
        <v>10</v>
      </c>
      <c r="G22" s="6" t="n">
        <v>32.66</v>
      </c>
      <c r="H22" s="6" t="n">
        <v>42</v>
      </c>
      <c r="I22" s="6" t="n">
        <v>326.6</v>
      </c>
      <c r="J22" s="6" t="n">
        <v>284.6</v>
      </c>
    </row>
    <row collapsed="false" customFormat="false" customHeight="false" hidden="false" ht="12.1" outlineLevel="0" r="23">
      <c r="A23" s="35" t="n">
        <v>44677</v>
      </c>
      <c r="B23" s="2" t="s">
        <v>376</v>
      </c>
      <c r="C23" s="2" t="s">
        <v>241</v>
      </c>
      <c r="D23" s="2" t="s">
        <v>383</v>
      </c>
      <c r="E23" s="6" t="n">
        <v>1000</v>
      </c>
      <c r="F23" s="7" t="n">
        <v>9</v>
      </c>
      <c r="G23" s="6" t="n">
        <v>4.46</v>
      </c>
      <c r="H23" s="6" t="n">
        <v>5</v>
      </c>
      <c r="I23" s="6" t="n">
        <v>40.14</v>
      </c>
      <c r="J23" s="6" t="n">
        <v>35.14</v>
      </c>
    </row>
    <row collapsed="false" customFormat="false" customHeight="false" hidden="false" ht="12.1" outlineLevel="0" r="24">
      <c r="A24" s="35" t="n">
        <v>44699</v>
      </c>
      <c r="B24" s="2" t="s">
        <v>376</v>
      </c>
      <c r="C24" s="2" t="s">
        <v>238</v>
      </c>
      <c r="D24" s="2" t="s">
        <v>380</v>
      </c>
      <c r="E24" s="6" t="n">
        <v>1000</v>
      </c>
      <c r="F24" s="7" t="n">
        <v>9</v>
      </c>
      <c r="G24" s="6" t="n">
        <v>32.31</v>
      </c>
      <c r="H24" s="6" t="n">
        <v>37</v>
      </c>
      <c r="I24" s="6" t="n">
        <v>290.79</v>
      </c>
      <c r="J24" s="6" t="n">
        <v>253.79</v>
      </c>
    </row>
    <row collapsed="false" customFormat="false" customHeight="false" hidden="false" ht="12.1" outlineLevel="0" r="25">
      <c r="A25" s="35" t="n">
        <v>44709</v>
      </c>
      <c r="B25" s="2" t="s">
        <v>376</v>
      </c>
      <c r="C25" s="2" t="s">
        <v>241</v>
      </c>
      <c r="D25" s="2" t="s">
        <v>383</v>
      </c>
      <c r="E25" s="6" t="n">
        <v>1000</v>
      </c>
      <c r="F25" s="7" t="n">
        <v>9</v>
      </c>
      <c r="G25" s="6" t="n">
        <v>4.46</v>
      </c>
      <c r="H25" s="6" t="n">
        <v>6</v>
      </c>
      <c r="I25" s="6" t="n">
        <v>40.14</v>
      </c>
      <c r="J25" s="6" t="n">
        <v>34.14</v>
      </c>
    </row>
    <row collapsed="false" customFormat="false" customHeight="false" hidden="false" ht="12.1" outlineLevel="0" r="26">
      <c r="A26" s="35" t="n">
        <v>44720</v>
      </c>
      <c r="B26" s="2" t="s">
        <v>376</v>
      </c>
      <c r="C26" s="2" t="s">
        <v>233</v>
      </c>
      <c r="D26" s="2" t="s">
        <v>378</v>
      </c>
      <c r="E26" s="6" t="n">
        <v>1000</v>
      </c>
      <c r="F26" s="7" t="n">
        <v>7</v>
      </c>
      <c r="G26" s="6" t="n">
        <v>36.9</v>
      </c>
      <c r="H26" s="6" t="n">
        <v>33</v>
      </c>
      <c r="I26" s="6" t="n">
        <v>258.3</v>
      </c>
      <c r="J26" s="6" t="n">
        <v>225.3</v>
      </c>
    </row>
    <row collapsed="false" customFormat="false" customHeight="false" hidden="false" ht="12.1" outlineLevel="0" r="27">
      <c r="A27" s="35" t="n">
        <v>44739</v>
      </c>
      <c r="B27" s="2" t="s">
        <v>376</v>
      </c>
      <c r="C27" s="2" t="s">
        <v>241</v>
      </c>
      <c r="D27" s="2" t="s">
        <v>383</v>
      </c>
      <c r="E27" s="6" t="n">
        <v>1000</v>
      </c>
      <c r="F27" s="7" t="n">
        <v>9</v>
      </c>
      <c r="G27" s="6" t="n">
        <v>4.46</v>
      </c>
      <c r="H27" s="6" t="n">
        <v>5</v>
      </c>
      <c r="I27" s="6" t="n">
        <v>40.14</v>
      </c>
      <c r="J27" s="6" t="n">
        <v>35.14</v>
      </c>
    </row>
    <row collapsed="false" customFormat="false" customHeight="false" hidden="false" ht="12.1" outlineLevel="0" r="28">
      <c r="A28" s="35" t="n">
        <v>44768</v>
      </c>
      <c r="B28" s="2" t="s">
        <v>376</v>
      </c>
      <c r="C28" s="2" t="s">
        <v>237</v>
      </c>
      <c r="D28" s="2" t="s">
        <v>381</v>
      </c>
      <c r="E28" s="6" t="n">
        <v>1000</v>
      </c>
      <c r="F28" s="7" t="n">
        <v>9</v>
      </c>
      <c r="G28" s="6" t="n">
        <v>34.9</v>
      </c>
      <c r="H28" s="6" t="n">
        <v>41</v>
      </c>
      <c r="I28" s="6" t="n">
        <v>314.1</v>
      </c>
      <c r="J28" s="6" t="n">
        <v>273.1</v>
      </c>
    </row>
    <row collapsed="false" customFormat="false" customHeight="false" hidden="false" ht="12.1" outlineLevel="0" r="29">
      <c r="A29" s="35" t="n">
        <v>44770</v>
      </c>
      <c r="B29" s="2" t="s">
        <v>376</v>
      </c>
      <c r="C29" s="2" t="s">
        <v>241</v>
      </c>
      <c r="D29" s="2" t="s">
        <v>383</v>
      </c>
      <c r="E29" s="6" t="n">
        <v>1000</v>
      </c>
      <c r="F29" s="7" t="n">
        <v>9</v>
      </c>
      <c r="G29" s="6" t="n">
        <v>4.46</v>
      </c>
      <c r="H29" s="6" t="n">
        <v>5</v>
      </c>
      <c r="I29" s="6" t="n">
        <v>40.14</v>
      </c>
      <c r="J29" s="6" t="n">
        <v>35.14</v>
      </c>
    </row>
    <row collapsed="false" customFormat="false" customHeight="false" hidden="false" ht="12.1" outlineLevel="0" r="30">
      <c r="A30" s="35" t="n">
        <v>44802</v>
      </c>
      <c r="B30" s="2" t="s">
        <v>376</v>
      </c>
      <c r="C30" s="2" t="s">
        <v>241</v>
      </c>
      <c r="D30" s="2" t="s">
        <v>383</v>
      </c>
      <c r="E30" s="6" t="n">
        <v>1000</v>
      </c>
      <c r="F30" s="7" t="n">
        <v>9</v>
      </c>
      <c r="G30" s="6" t="n">
        <v>4.46</v>
      </c>
      <c r="H30" s="6" t="n">
        <v>6</v>
      </c>
      <c r="I30" s="6" t="n">
        <v>40.14</v>
      </c>
      <c r="J30" s="6" t="n">
        <v>34.14</v>
      </c>
    </row>
    <row collapsed="false" customFormat="false" customHeight="false" hidden="false" ht="12.1" outlineLevel="0" r="31">
      <c r="A31" s="35" t="n">
        <v>44832</v>
      </c>
      <c r="B31" s="2" t="s">
        <v>376</v>
      </c>
      <c r="C31" s="2" t="s">
        <v>241</v>
      </c>
      <c r="D31" s="2" t="s">
        <v>383</v>
      </c>
      <c r="E31" s="6" t="n">
        <v>1000</v>
      </c>
      <c r="F31" s="7" t="n">
        <v>9</v>
      </c>
      <c r="G31" s="6" t="n">
        <v>4.46</v>
      </c>
      <c r="H31" s="6" t="n">
        <v>5</v>
      </c>
      <c r="I31" s="6" t="n">
        <v>40.14</v>
      </c>
      <c r="J31" s="6" t="n">
        <v>35.14</v>
      </c>
    </row>
    <row collapsed="false" customFormat="false" customHeight="false" hidden="false" ht="12.1" outlineLevel="0" r="32">
      <c r="A32" s="35" t="n">
        <v>44845</v>
      </c>
      <c r="B32" s="2" t="s">
        <v>376</v>
      </c>
      <c r="C32" s="2" t="s">
        <v>88</v>
      </c>
      <c r="D32" s="2" t="s">
        <v>90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5" t="n">
        <v>44859</v>
      </c>
      <c r="B33" s="2" t="s">
        <v>376</v>
      </c>
      <c r="C33" s="2" t="s">
        <v>240</v>
      </c>
      <c r="D33" s="2" t="s">
        <v>382</v>
      </c>
      <c r="E33" s="6" t="n">
        <v>1000</v>
      </c>
      <c r="F33" s="7" t="n">
        <v>10</v>
      </c>
      <c r="G33" s="6" t="n">
        <v>32.66</v>
      </c>
      <c r="H33" s="6" t="n">
        <v>43</v>
      </c>
      <c r="I33" s="6" t="n">
        <v>326.6</v>
      </c>
      <c r="J33" s="6" t="n">
        <v>283.6</v>
      </c>
    </row>
    <row collapsed="false" customFormat="false" customHeight="false" hidden="false" ht="12.1" outlineLevel="0" r="34">
      <c r="A34" s="35" t="n">
        <v>44863</v>
      </c>
      <c r="B34" s="2" t="s">
        <v>376</v>
      </c>
      <c r="C34" s="2" t="s">
        <v>241</v>
      </c>
      <c r="D34" s="2" t="s">
        <v>383</v>
      </c>
      <c r="E34" s="6" t="n">
        <v>1000</v>
      </c>
      <c r="F34" s="7" t="n">
        <v>9</v>
      </c>
      <c r="G34" s="6" t="n">
        <v>4.46</v>
      </c>
      <c r="H34" s="6" t="n">
        <v>5</v>
      </c>
      <c r="I34" s="6" t="n">
        <v>40.14</v>
      </c>
      <c r="J34" s="6" t="n">
        <v>35.14</v>
      </c>
    </row>
    <row collapsed="false" customFormat="false" customHeight="false" hidden="false" ht="12.1" outlineLevel="0" r="35">
      <c r="A35" s="35" t="n">
        <v>44880</v>
      </c>
      <c r="B35" s="2" t="s">
        <v>376</v>
      </c>
      <c r="C35" s="2" t="s">
        <v>238</v>
      </c>
      <c r="D35" s="2" t="s">
        <v>380</v>
      </c>
      <c r="E35" s="6" t="n">
        <v>1000</v>
      </c>
      <c r="F35" s="7" t="n">
        <v>9</v>
      </c>
      <c r="G35" s="6" t="n">
        <v>63.23</v>
      </c>
      <c r="H35" s="6" t="n">
        <v>74</v>
      </c>
      <c r="I35" s="6" t="n">
        <v>569.07</v>
      </c>
      <c r="J35" s="6" t="n">
        <v>495.07</v>
      </c>
    </row>
    <row collapsed="false" customFormat="false" customHeight="false" hidden="false" ht="12.1" outlineLevel="0" r="36">
      <c r="A36" s="35" t="n">
        <v>44894</v>
      </c>
      <c r="B36" s="2" t="s">
        <v>376</v>
      </c>
      <c r="C36" s="2" t="s">
        <v>241</v>
      </c>
      <c r="D36" s="2" t="s">
        <v>383</v>
      </c>
      <c r="E36" s="6" t="n">
        <v>1000</v>
      </c>
      <c r="F36" s="7" t="n">
        <v>9</v>
      </c>
      <c r="G36" s="6" t="n">
        <v>4.46</v>
      </c>
      <c r="H36" s="6" t="n">
        <v>5</v>
      </c>
      <c r="I36" s="6" t="n">
        <v>40.14</v>
      </c>
      <c r="J36" s="6" t="n">
        <v>35.14</v>
      </c>
    </row>
    <row collapsed="false" customFormat="false" customHeight="false" hidden="false" ht="12.1" outlineLevel="0" r="37">
      <c r="A37" s="35" t="n">
        <v>44901</v>
      </c>
      <c r="B37" s="2" t="s">
        <v>376</v>
      </c>
      <c r="C37" s="2" t="s">
        <v>233</v>
      </c>
      <c r="D37" s="2" t="s">
        <v>378</v>
      </c>
      <c r="E37" s="6" t="n">
        <v>1000</v>
      </c>
      <c r="F37" s="7" t="n">
        <v>7</v>
      </c>
      <c r="G37" s="6" t="n">
        <v>36.9</v>
      </c>
      <c r="H37" s="6" t="n">
        <v>34</v>
      </c>
      <c r="I37" s="6" t="n">
        <v>258.3</v>
      </c>
      <c r="J37" s="6" t="n">
        <v>224.3</v>
      </c>
    </row>
    <row collapsed="false" customFormat="false" customHeight="false" hidden="false" ht="12.1" outlineLevel="0" r="38">
      <c r="A38" s="35" t="n">
        <v>44925</v>
      </c>
      <c r="B38" s="2" t="s">
        <v>376</v>
      </c>
      <c r="C38" s="2" t="s">
        <v>241</v>
      </c>
      <c r="D38" s="2" t="s">
        <v>383</v>
      </c>
      <c r="E38" s="6" t="n">
        <v>1000</v>
      </c>
      <c r="F38" s="7" t="n">
        <v>9</v>
      </c>
      <c r="G38" s="6" t="n">
        <v>4.46</v>
      </c>
      <c r="H38" s="6" t="n">
        <v>5</v>
      </c>
      <c r="I38" s="6" t="n">
        <v>40.14</v>
      </c>
      <c r="J38" s="6" t="n">
        <v>35.14</v>
      </c>
    </row>
    <row collapsed="false" customFormat="false" customHeight="false" hidden="false" ht="12.1" outlineLevel="0" r="39">
      <c r="A39" s="35" t="n">
        <v>44950</v>
      </c>
      <c r="B39" s="2" t="s">
        <v>376</v>
      </c>
      <c r="C39" s="2" t="s">
        <v>237</v>
      </c>
      <c r="D39" s="2" t="s">
        <v>381</v>
      </c>
      <c r="E39" s="6" t="n">
        <v>1000</v>
      </c>
      <c r="F39" s="7" t="n">
        <v>9</v>
      </c>
      <c r="G39" s="6" t="n">
        <v>34.9</v>
      </c>
      <c r="H39" s="6" t="n">
        <v>41</v>
      </c>
      <c r="I39" s="6" t="n">
        <v>314.1</v>
      </c>
      <c r="J39" s="6" t="n">
        <v>273.1</v>
      </c>
    </row>
    <row collapsed="false" customFormat="false" customHeight="false" hidden="false" ht="12.1" outlineLevel="0" r="40">
      <c r="A40" s="35" t="n">
        <v>44956</v>
      </c>
      <c r="B40" s="2" t="s">
        <v>376</v>
      </c>
      <c r="C40" s="2" t="s">
        <v>241</v>
      </c>
      <c r="D40" s="2" t="s">
        <v>383</v>
      </c>
      <c r="E40" s="6" t="n">
        <v>1000</v>
      </c>
      <c r="F40" s="7" t="n">
        <v>9</v>
      </c>
      <c r="G40" s="6" t="n">
        <v>4.46</v>
      </c>
      <c r="H40" s="6" t="n">
        <v>5</v>
      </c>
      <c r="I40" s="6" t="n">
        <v>40.14</v>
      </c>
      <c r="J40" s="6" t="n">
        <v>35.14</v>
      </c>
    </row>
    <row collapsed="false" customFormat="false" customHeight="false" hidden="false" ht="12.1" outlineLevel="0" r="41">
      <c r="A41" s="35" t="n">
        <v>44987</v>
      </c>
      <c r="B41" s="2" t="s">
        <v>376</v>
      </c>
      <c r="C41" s="2" t="s">
        <v>241</v>
      </c>
      <c r="D41" s="2" t="s">
        <v>383</v>
      </c>
      <c r="E41" s="6" t="n">
        <v>1000</v>
      </c>
      <c r="F41" s="7" t="n">
        <v>9</v>
      </c>
      <c r="G41" s="6" t="n">
        <v>4.46</v>
      </c>
      <c r="H41" s="6" t="n">
        <v>5</v>
      </c>
      <c r="I41" s="6" t="n">
        <v>40.14</v>
      </c>
      <c r="J41" s="6" t="n">
        <v>35.14</v>
      </c>
    </row>
    <row collapsed="false" customFormat="false" customHeight="false" hidden="false" ht="12.1" outlineLevel="0" r="42">
      <c r="A42" s="35" t="n">
        <v>45018</v>
      </c>
      <c r="B42" s="2" t="s">
        <v>376</v>
      </c>
      <c r="C42" s="2" t="s">
        <v>241</v>
      </c>
      <c r="D42" s="2" t="s">
        <v>383</v>
      </c>
      <c r="E42" s="6" t="n">
        <v>1000</v>
      </c>
      <c r="F42" s="7" t="n">
        <v>9</v>
      </c>
      <c r="G42" s="6" t="n">
        <v>4.46</v>
      </c>
      <c r="H42" s="6" t="n">
        <v>5</v>
      </c>
      <c r="I42" s="6" t="n">
        <v>40.14</v>
      </c>
      <c r="J42" s="6" t="n">
        <v>35.14</v>
      </c>
    </row>
    <row collapsed="false" customFormat="false" customHeight="false" hidden="false" ht="12.1" outlineLevel="0" r="43">
      <c r="A43" s="35" t="n">
        <v>45027</v>
      </c>
      <c r="B43" s="2" t="s">
        <v>376</v>
      </c>
      <c r="C43" s="2" t="s">
        <v>88</v>
      </c>
      <c r="D43" s="2" t="s">
        <v>90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5" t="n">
        <v>45040</v>
      </c>
      <c r="B44" s="2" t="s">
        <v>376</v>
      </c>
      <c r="C44" s="2" t="s">
        <v>240</v>
      </c>
      <c r="D44" s="2" t="s">
        <v>382</v>
      </c>
      <c r="E44" s="6" t="n">
        <v>1000</v>
      </c>
      <c r="F44" s="7" t="n">
        <v>10</v>
      </c>
      <c r="G44" s="6" t="n">
        <v>32.66</v>
      </c>
      <c r="H44" s="6" t="n">
        <v>42</v>
      </c>
      <c r="I44" s="6" t="n">
        <v>326.6</v>
      </c>
      <c r="J44" s="6" t="n">
        <v>284.6</v>
      </c>
    </row>
    <row collapsed="false" customFormat="false" customHeight="false" hidden="false" ht="12.1" outlineLevel="0" r="45">
      <c r="A45" s="35" t="n">
        <v>45049</v>
      </c>
      <c r="B45" s="2" t="s">
        <v>376</v>
      </c>
      <c r="C45" s="2" t="s">
        <v>241</v>
      </c>
      <c r="D45" s="2" t="s">
        <v>383</v>
      </c>
      <c r="E45" s="6" t="n">
        <v>1000</v>
      </c>
      <c r="F45" s="7" t="n">
        <v>9</v>
      </c>
      <c r="G45" s="6" t="n">
        <v>4.46</v>
      </c>
      <c r="H45" s="6" t="n">
        <v>5</v>
      </c>
      <c r="I45" s="6" t="n">
        <v>40.14</v>
      </c>
      <c r="J45" s="6" t="n">
        <v>35.14</v>
      </c>
    </row>
    <row collapsed="false" customFormat="false" customHeight="false" hidden="false" ht="12.1" outlineLevel="0" r="46">
      <c r="A46" s="35" t="n">
        <v>45075</v>
      </c>
      <c r="B46" s="2" t="s">
        <v>376</v>
      </c>
      <c r="C46" s="2" t="s">
        <v>242</v>
      </c>
      <c r="D46" s="2" t="s">
        <v>384</v>
      </c>
      <c r="E46" s="6" t="n">
        <v>1000</v>
      </c>
      <c r="F46" s="7" t="n">
        <v>7</v>
      </c>
      <c r="G46" s="6" t="n">
        <v>28.42</v>
      </c>
      <c r="H46" s="6" t="n">
        <v>26</v>
      </c>
      <c r="I46" s="6" t="n">
        <v>198.94</v>
      </c>
      <c r="J46" s="6" t="n">
        <v>172.94</v>
      </c>
    </row>
    <row collapsed="false" customFormat="false" customHeight="false" hidden="false" ht="12.1" outlineLevel="0" r="47">
      <c r="A47" s="35" t="n">
        <v>45080</v>
      </c>
      <c r="B47" s="2" t="s">
        <v>376</v>
      </c>
      <c r="C47" s="2" t="s">
        <v>241</v>
      </c>
      <c r="D47" s="2" t="s">
        <v>383</v>
      </c>
      <c r="E47" s="6" t="n">
        <v>1000</v>
      </c>
      <c r="F47" s="7" t="n">
        <v>9</v>
      </c>
      <c r="G47" s="6" t="n">
        <v>4.46</v>
      </c>
      <c r="H47" s="6" t="n">
        <v>5</v>
      </c>
      <c r="I47" s="6" t="n">
        <v>40.14</v>
      </c>
      <c r="J47" s="6" t="n">
        <v>35.14</v>
      </c>
    </row>
    <row collapsed="false" customFormat="false" customHeight="false" hidden="false" ht="12.1" outlineLevel="0" r="48">
      <c r="A48" s="35" t="n">
        <v>45111</v>
      </c>
      <c r="B48" s="2" t="s">
        <v>376</v>
      </c>
      <c r="C48" s="2" t="s">
        <v>241</v>
      </c>
      <c r="D48" s="2" t="s">
        <v>383</v>
      </c>
      <c r="E48" s="6" t="n">
        <v>1000</v>
      </c>
      <c r="F48" s="7" t="n">
        <v>9</v>
      </c>
      <c r="G48" s="6" t="n">
        <v>4.46</v>
      </c>
      <c r="H48" s="6" t="n">
        <v>5</v>
      </c>
      <c r="I48" s="6" t="n">
        <v>40.14</v>
      </c>
      <c r="J48" s="6" t="n">
        <v>35.14</v>
      </c>
    </row>
    <row collapsed="false" customFormat="false" customHeight="false" hidden="false" ht="12.1" outlineLevel="0" r="49">
      <c r="A49" s="35" t="n">
        <v>45209</v>
      </c>
      <c r="B49" s="2" t="s">
        <v>376</v>
      </c>
      <c r="C49" s="2" t="s">
        <v>88</v>
      </c>
      <c r="D49" s="2" t="s">
        <v>90</v>
      </c>
      <c r="E49" s="6" t="n">
        <v>1000</v>
      </c>
      <c r="F49" s="7" t="n">
        <v>15</v>
      </c>
      <c r="G49" s="6" t="n">
        <v>29.92</v>
      </c>
      <c r="H49" s="6" t="n">
        <v>58</v>
      </c>
      <c r="I49" s="6" t="n">
        <v>448.8</v>
      </c>
      <c r="J49" s="6" t="n">
        <v>390.8</v>
      </c>
    </row>
    <row collapsed="false" customFormat="false" customHeight="false" hidden="false" ht="12.1" outlineLevel="0" r="50">
      <c r="A50" s="35" t="n">
        <v>45223</v>
      </c>
      <c r="B50" s="2" t="s">
        <v>376</v>
      </c>
      <c r="C50" s="2" t="s">
        <v>240</v>
      </c>
      <c r="D50" s="2" t="s">
        <v>382</v>
      </c>
      <c r="E50" s="6" t="n">
        <v>1000</v>
      </c>
      <c r="F50" s="7" t="n">
        <v>10</v>
      </c>
      <c r="G50" s="6" t="n">
        <v>32.66</v>
      </c>
      <c r="H50" s="6" t="n">
        <v>43</v>
      </c>
      <c r="I50" s="6" t="n">
        <v>326.6</v>
      </c>
      <c r="J50" s="6" t="n">
        <v>283.6</v>
      </c>
    </row>
    <row collapsed="false" customFormat="false" customHeight="false" hidden="false" ht="12.1" outlineLevel="0" r="51">
      <c r="A51" s="35" t="n">
        <v>45257</v>
      </c>
      <c r="B51" s="2" t="s">
        <v>376</v>
      </c>
      <c r="C51" s="2" t="s">
        <v>242</v>
      </c>
      <c r="D51" s="2" t="s">
        <v>384</v>
      </c>
      <c r="E51" s="6" t="n">
        <v>1000</v>
      </c>
      <c r="F51" s="7" t="n">
        <v>7</v>
      </c>
      <c r="G51" s="6" t="n">
        <v>28.42</v>
      </c>
      <c r="H51" s="6" t="n">
        <v>26</v>
      </c>
      <c r="I51" s="6" t="n">
        <v>198.94</v>
      </c>
      <c r="J51" s="6" t="n">
        <v>172.94</v>
      </c>
    </row>
    <row collapsed="false" customFormat="false" customHeight="false" hidden="false" ht="12.1" outlineLevel="0" r="52">
      <c r="A52" s="35" t="n">
        <v>45391</v>
      </c>
      <c r="B52" s="2" t="s">
        <v>376</v>
      </c>
      <c r="C52" s="2" t="s">
        <v>88</v>
      </c>
      <c r="D52" s="2" t="s">
        <v>90</v>
      </c>
      <c r="E52" s="6" t="n">
        <v>1000</v>
      </c>
      <c r="F52" s="7" t="n">
        <v>15</v>
      </c>
      <c r="G52" s="6" t="n">
        <v>29.92</v>
      </c>
      <c r="H52" s="6" t="n">
        <v>58</v>
      </c>
      <c r="I52" s="6" t="n">
        <v>448.8</v>
      </c>
      <c r="J52" s="6" t="n">
        <v>390.8</v>
      </c>
    </row>
    <row collapsed="false" customFormat="false" customHeight="false" hidden="false" ht="12.1" outlineLevel="0" r="53">
      <c r="A53" s="35" t="n">
        <v>45404</v>
      </c>
      <c r="B53" s="2" t="s">
        <v>376</v>
      </c>
      <c r="C53" s="2" t="s">
        <v>240</v>
      </c>
      <c r="D53" s="2" t="s">
        <v>382</v>
      </c>
      <c r="E53" s="6" t="n">
        <v>1000</v>
      </c>
      <c r="F53" s="7" t="n">
        <v>10</v>
      </c>
      <c r="G53" s="6" t="n">
        <v>32.66</v>
      </c>
      <c r="H53" s="6" t="n">
        <v>42</v>
      </c>
      <c r="I53" s="6" t="n">
        <v>326.6</v>
      </c>
      <c r="J53" s="6" t="n">
        <v>284.6</v>
      </c>
    </row>
    <row collapsed="false" customFormat="false" customHeight="false" hidden="false" ht="12.1" outlineLevel="0" r="54">
      <c r="A54" s="35" t="n">
        <v>45439</v>
      </c>
      <c r="B54" s="2" t="s">
        <v>376</v>
      </c>
      <c r="C54" s="2" t="s">
        <v>242</v>
      </c>
      <c r="D54" s="2" t="s">
        <v>384</v>
      </c>
      <c r="E54" s="6" t="n">
        <v>1000</v>
      </c>
      <c r="F54" s="7" t="n">
        <v>7</v>
      </c>
      <c r="G54" s="6" t="n">
        <v>28.42</v>
      </c>
      <c r="H54" s="6" t="n">
        <v>26</v>
      </c>
      <c r="I54" s="6" t="n">
        <v>198.94</v>
      </c>
      <c r="J54" s="6" t="n">
        <v>172.94</v>
      </c>
    </row>
    <row collapsed="false" customFormat="false" customHeight="false" hidden="false" ht="12.1" outlineLevel="0" r="55">
      <c r="A55" s="35" t="n">
        <v>45573</v>
      </c>
      <c r="B55" s="2" t="s">
        <v>376</v>
      </c>
      <c r="C55" s="2" t="s">
        <v>88</v>
      </c>
      <c r="D55" s="2" t="s">
        <v>90</v>
      </c>
      <c r="E55" s="6" t="n">
        <v>1000</v>
      </c>
      <c r="F55" s="7" t="n">
        <v>15</v>
      </c>
      <c r="G55" s="6" t="n">
        <v>29.92</v>
      </c>
      <c r="H55" s="6" t="n">
        <v>58</v>
      </c>
      <c r="I55" s="6" t="n">
        <v>448.8</v>
      </c>
      <c r="J55" s="6" t="n">
        <v>390.8</v>
      </c>
    </row>
    <row collapsed="false" customFormat="false" customHeight="false" hidden="false" ht="12.1" outlineLevel="0" r="56">
      <c r="A56" s="35" t="n">
        <v>45621</v>
      </c>
      <c r="B56" s="2" t="s">
        <v>376</v>
      </c>
      <c r="C56" s="2" t="s">
        <v>242</v>
      </c>
      <c r="D56" s="2" t="s">
        <v>384</v>
      </c>
      <c r="E56" s="6" t="n">
        <v>1000</v>
      </c>
      <c r="F56" s="7" t="n">
        <v>7</v>
      </c>
      <c r="G56" s="6" t="n">
        <v>28.42</v>
      </c>
      <c r="H56" s="6" t="n">
        <v>26</v>
      </c>
      <c r="I56" s="6" t="n">
        <v>198.94</v>
      </c>
      <c r="J56" s="6" t="n">
        <v>172.94</v>
      </c>
    </row>
    <row collapsed="false" customFormat="false" customHeight="false" hidden="false" ht="12.1" outlineLevel="0" r="57">
      <c r="A57" s="35" t="n">
        <v>45755</v>
      </c>
      <c r="B57" s="2" t="s">
        <v>376</v>
      </c>
      <c r="C57" s="2" t="s">
        <v>88</v>
      </c>
      <c r="D57" s="2" t="s">
        <v>90</v>
      </c>
      <c r="E57" s="6" t="n">
        <v>1000</v>
      </c>
      <c r="F57" s="7" t="n">
        <v>15</v>
      </c>
      <c r="G57" s="6" t="n">
        <v>29.92</v>
      </c>
      <c r="H57" s="6" t="n">
        <v>58</v>
      </c>
      <c r="I57" s="6" t="n">
        <v>448.8</v>
      </c>
      <c r="J57" s="6" t="n">
        <v>390.8</v>
      </c>
    </row>
    <row collapsed="false" customFormat="false" customHeight="false" hidden="false" ht="12.1" outlineLevel="0" r="58">
      <c r="A58" s="35" t="n">
        <v>45803</v>
      </c>
      <c r="B58" s="2" t="s">
        <v>376</v>
      </c>
      <c r="C58" s="2" t="s">
        <v>242</v>
      </c>
      <c r="D58" s="2" t="s">
        <v>384</v>
      </c>
      <c r="E58" s="6" t="n">
        <v>1000</v>
      </c>
      <c r="F58" s="7" t="n">
        <v>7</v>
      </c>
      <c r="G58" s="6" t="n">
        <v>28.42</v>
      </c>
      <c r="H58" s="6" t="n">
        <v>26</v>
      </c>
      <c r="I58" s="6" t="n">
        <v>198.94</v>
      </c>
      <c r="J58" s="6" t="n">
        <v>172.94</v>
      </c>
    </row>
    <row collapsed="false" customFormat="false" customHeight="false" hidden="false" ht="12.1" outlineLevel="0" r="59">
      <c r="A59" s="35"/>
      <c r="B59" s="2"/>
      <c r="C59" s="2"/>
      <c r="D59" s="2"/>
      <c r="E59" s="6"/>
      <c r="F59" s="7"/>
      <c r="G59" s="6"/>
      <c r="H59" s="6"/>
      <c r="I59" s="6"/>
      <c r="J59" s="6"/>
    </row>
    <row collapsed="false" customFormat="false" customHeight="false" hidden="false" ht="12.1" outlineLevel="0" r="60">
      <c r="A60" s="35" t="n">
        <v>45937</v>
      </c>
      <c r="B60" s="2" t="s">
        <v>376</v>
      </c>
      <c r="C60" s="2" t="s">
        <v>88</v>
      </c>
      <c r="D60" s="2" t="s">
        <v>90</v>
      </c>
      <c r="E60" s="6" t="n">
        <v>1000</v>
      </c>
      <c r="F60" s="7" t="n">
        <v>15</v>
      </c>
      <c r="G60" s="6" t="n">
        <v>29.92</v>
      </c>
      <c r="H60" s="6" t="n">
        <v>58</v>
      </c>
      <c r="I60" s="6" t="n">
        <v>448.8</v>
      </c>
      <c r="J60" s="6" t="n">
        <v>390.8</v>
      </c>
    </row>
    <row collapsed="false" customFormat="false" customHeight="false" hidden="false" ht="12.1" outlineLevel="0" r="61">
      <c r="A61" s="35" t="n">
        <v>46119</v>
      </c>
      <c r="B61" s="2" t="s">
        <v>376</v>
      </c>
      <c r="C61" s="2" t="s">
        <v>88</v>
      </c>
      <c r="D61" s="2" t="s">
        <v>90</v>
      </c>
      <c r="E61" s="6" t="n">
        <v>1000</v>
      </c>
      <c r="F61" s="7" t="n">
        <v>15</v>
      </c>
      <c r="G61" s="6" t="n">
        <v>29.92</v>
      </c>
      <c r="H61" s="6" t="n">
        <v>58</v>
      </c>
      <c r="I61" s="6" t="n">
        <v>448.8</v>
      </c>
      <c r="J61" s="6" t="n">
        <v>390.8</v>
      </c>
    </row>
    <row collapsed="false" customFormat="false" customHeight="false" hidden="false" ht="12.1" outlineLevel="0" r="62">
      <c r="A62" s="35" t="n">
        <v>46301</v>
      </c>
      <c r="B62" s="2" t="s">
        <v>376</v>
      </c>
      <c r="C62" s="2" t="s">
        <v>88</v>
      </c>
      <c r="D62" s="2" t="s">
        <v>90</v>
      </c>
      <c r="E62" s="6" t="n">
        <v>1000</v>
      </c>
      <c r="F62" s="7" t="n">
        <v>15</v>
      </c>
      <c r="G62" s="6" t="n">
        <v>29.92</v>
      </c>
      <c r="H62" s="6" t="n">
        <v>58</v>
      </c>
      <c r="I62" s="6" t="n">
        <v>448.8</v>
      </c>
      <c r="J62" s="6" t="n">
        <v>390.8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385</v>
      </c>
      <c r="G1" s="34" t="s">
        <v>386</v>
      </c>
      <c r="H1" s="34" t="s">
        <v>101</v>
      </c>
      <c r="I1" s="34" t="s">
        <v>387</v>
      </c>
      <c r="J1" s="34" t="s">
        <v>370</v>
      </c>
      <c r="K1" s="34" t="s">
        <v>388</v>
      </c>
      <c r="L1" s="34" t="s">
        <v>389</v>
      </c>
      <c r="M1" s="34" t="s">
        <v>390</v>
      </c>
      <c r="N1" s="34" t="s">
        <v>391</v>
      </c>
    </row>
    <row collapsed="false" customFormat="false" customHeight="false" hidden="false" ht="12.1" outlineLevel="0" r="2">
      <c r="A2" s="36" t="n">
        <v>43985</v>
      </c>
      <c r="B2" s="2" t="s">
        <v>376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1828</v>
      </c>
      <c r="J2" s="17" t="n">
        <v>196.136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44595</v>
      </c>
      <c r="B3" s="2" t="s">
        <v>376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1218</v>
      </c>
      <c r="J3" s="17" t="n">
        <v>239.9665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44614</v>
      </c>
      <c r="B4" s="2" t="s">
        <v>376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1199</v>
      </c>
      <c r="J4" s="17" t="n">
        <v>191.01233333333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44816</v>
      </c>
      <c r="B5" s="2" t="s">
        <v>376</v>
      </c>
      <c r="C5" s="2" t="s">
        <v>17</v>
      </c>
      <c r="D5" s="2" t="s">
        <v>19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997</v>
      </c>
      <c r="J5" s="17" t="n">
        <v>132.5716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45679</v>
      </c>
      <c r="B6" s="2" t="s">
        <v>376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134</v>
      </c>
      <c r="J6" s="17" t="n">
        <v>283.74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45407</v>
      </c>
      <c r="B7" s="2" t="s">
        <v>376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406</v>
      </c>
      <c r="J7" s="17" t="n">
        <v>7833.88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45623</v>
      </c>
      <c r="B8" s="2" t="s">
        <v>376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190</v>
      </c>
      <c r="J8" s="17" t="n">
        <v>6915.15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45750</v>
      </c>
      <c r="B9" s="2" t="s">
        <v>376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63</v>
      </c>
      <c r="J9" s="17" t="n">
        <v>6761.08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43972</v>
      </c>
      <c r="B10" s="2" t="s">
        <v>376</v>
      </c>
      <c r="C10" s="2" t="s">
        <v>25</v>
      </c>
      <c r="D10" s="2" t="s">
        <v>26</v>
      </c>
      <c r="E10" s="17" t="n">
        <v>6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1841</v>
      </c>
      <c r="J10" s="17" t="n">
        <v>553.38333333333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44103</v>
      </c>
      <c r="B11" s="2" t="s">
        <v>376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1711</v>
      </c>
      <c r="J11" s="17" t="n">
        <v>467.325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44113</v>
      </c>
      <c r="B12" s="2" t="s">
        <v>376</v>
      </c>
      <c r="C12" s="2" t="s">
        <v>25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1701</v>
      </c>
      <c r="J12" s="17" t="n">
        <v>456.12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44123</v>
      </c>
      <c r="B13" s="2" t="s">
        <v>376</v>
      </c>
      <c r="C13" s="2" t="s">
        <v>25</v>
      </c>
      <c r="D13" s="2" t="s">
        <v>26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1691</v>
      </c>
      <c r="J13" s="17" t="n">
        <v>431.29666666667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44123</v>
      </c>
      <c r="B14" s="2" t="s">
        <v>376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1691</v>
      </c>
      <c r="J14" s="17" t="n">
        <v>430.3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44823</v>
      </c>
      <c r="B15" s="2" t="s">
        <v>376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990</v>
      </c>
      <c r="J15" s="17" t="n">
        <v>438.3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44838</v>
      </c>
      <c r="B16" s="2" t="s">
        <v>376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975</v>
      </c>
      <c r="J16" s="17" t="n">
        <v>399.88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44909</v>
      </c>
      <c r="B17" s="2" t="s">
        <v>376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905</v>
      </c>
      <c r="J17" s="17" t="n">
        <v>357.82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45125</v>
      </c>
      <c r="B18" s="2" t="s">
        <v>376</v>
      </c>
      <c r="C18" s="2" t="s">
        <v>25</v>
      </c>
      <c r="D18" s="2" t="s">
        <v>26</v>
      </c>
      <c r="E18" s="17" t="n">
        <v>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688</v>
      </c>
      <c r="J18" s="17" t="n">
        <v>497.1975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45358</v>
      </c>
      <c r="B19" s="2" t="s">
        <v>376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455</v>
      </c>
      <c r="J19" s="17" t="n">
        <v>750.68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43972</v>
      </c>
      <c r="B20" s="2" t="s">
        <v>376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1841</v>
      </c>
      <c r="J20" s="17" t="n">
        <v>334.031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44022</v>
      </c>
      <c r="B21" s="2" t="s">
        <v>376</v>
      </c>
      <c r="C21" s="2" t="s">
        <v>28</v>
      </c>
      <c r="D21" s="2" t="s">
        <v>29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1792</v>
      </c>
      <c r="J21" s="17" t="n">
        <v>315.618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44252</v>
      </c>
      <c r="B22" s="2" t="s">
        <v>376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1561</v>
      </c>
      <c r="J22" s="17" t="n">
        <v>316.62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376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1199</v>
      </c>
      <c r="J23" s="17" t="n">
        <v>237.164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44823</v>
      </c>
      <c r="B24" s="2" t="s">
        <v>376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990</v>
      </c>
      <c r="J24" s="17" t="n">
        <v>236.0135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44909</v>
      </c>
      <c r="B25" s="2" t="s">
        <v>376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905</v>
      </c>
      <c r="J25" s="17" t="n">
        <v>228.705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45537</v>
      </c>
      <c r="B26" s="2" t="s">
        <v>376</v>
      </c>
      <c r="C26" s="2" t="s">
        <v>31</v>
      </c>
      <c r="D26" s="2" t="s">
        <v>32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276</v>
      </c>
      <c r="J26" s="17" t="n">
        <v>46.1927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45776</v>
      </c>
      <c r="B27" s="2" t="s">
        <v>376</v>
      </c>
      <c r="C27" s="2" t="s">
        <v>31</v>
      </c>
      <c r="D27" s="2" t="s">
        <v>32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37</v>
      </c>
      <c r="J27" s="17" t="n">
        <v>53.798428571429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45623</v>
      </c>
      <c r="B28" s="2" t="s">
        <v>376</v>
      </c>
      <c r="C28" s="2" t="s">
        <v>34</v>
      </c>
      <c r="D28" s="2" t="s">
        <v>35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190</v>
      </c>
      <c r="J28" s="17" t="n">
        <v>3377.02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45806</v>
      </c>
      <c r="B29" s="2" t="s">
        <v>376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7</v>
      </c>
      <c r="J29" s="17" t="n">
        <v>4126.71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45407</v>
      </c>
      <c r="B30" s="2" t="s">
        <v>376</v>
      </c>
      <c r="C30" s="2" t="s">
        <v>37</v>
      </c>
      <c r="D30" s="2" t="s">
        <v>38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406</v>
      </c>
      <c r="J30" s="17" t="n">
        <v>1242.12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45509</v>
      </c>
      <c r="B31" s="2" t="s">
        <v>376</v>
      </c>
      <c r="C31" s="2" t="s">
        <v>37</v>
      </c>
      <c r="D31" s="2" t="s">
        <v>38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304</v>
      </c>
      <c r="J31" s="17" t="n">
        <v>1001.8</v>
      </c>
      <c r="K31" s="6" t="s">
        <f>=Портфель!F8*Портфель!$Q$13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45530</v>
      </c>
      <c r="B32" s="2" t="s">
        <v>376</v>
      </c>
      <c r="C32" s="2" t="s">
        <v>37</v>
      </c>
      <c r="D32" s="2" t="s">
        <v>38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283</v>
      </c>
      <c r="J32" s="17" t="n">
        <v>1010.71</v>
      </c>
      <c r="K32" s="6" t="s">
        <f>=Портфель!F8*Портфель!$Q$13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45581</v>
      </c>
      <c r="B33" s="2" t="s">
        <v>376</v>
      </c>
      <c r="C33" s="2" t="s">
        <v>37</v>
      </c>
      <c r="D33" s="2" t="s">
        <v>38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232</v>
      </c>
      <c r="J33" s="17" t="n">
        <v>976.48</v>
      </c>
      <c r="K33" s="6" t="s">
        <f>=Портфель!F8*Портфель!$Q$13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45581</v>
      </c>
      <c r="B34" s="2" t="s">
        <v>376</v>
      </c>
      <c r="C34" s="2" t="s">
        <v>37</v>
      </c>
      <c r="D34" s="2" t="s">
        <v>38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232</v>
      </c>
      <c r="J34" s="17" t="n">
        <v>976.47</v>
      </c>
      <c r="K34" s="6" t="s">
        <f>=Портфель!F8*Портфель!$Q$13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45750</v>
      </c>
      <c r="B35" s="2" t="s">
        <v>376</v>
      </c>
      <c r="C35" s="2" t="s">
        <v>37</v>
      </c>
      <c r="D35" s="2" t="s">
        <v>38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63</v>
      </c>
      <c r="J35" s="17" t="n">
        <v>1196.27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45405</v>
      </c>
      <c r="B36" s="2" t="s">
        <v>376</v>
      </c>
      <c r="C36" s="2" t="s">
        <v>40</v>
      </c>
      <c r="D36" s="2" t="s">
        <v>41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408</v>
      </c>
      <c r="J36" s="17" t="n">
        <v>585.52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45407</v>
      </c>
      <c r="B37" s="2" t="s">
        <v>376</v>
      </c>
      <c r="C37" s="2" t="s">
        <v>40</v>
      </c>
      <c r="D37" s="2" t="s">
        <v>41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406</v>
      </c>
      <c r="J37" s="17" t="n">
        <v>578.82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45497</v>
      </c>
      <c r="B38" s="2" t="s">
        <v>376</v>
      </c>
      <c r="C38" s="2" t="s">
        <v>40</v>
      </c>
      <c r="D38" s="2" t="s">
        <v>41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316</v>
      </c>
      <c r="J38" s="17" t="n">
        <v>534.13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45497</v>
      </c>
      <c r="B39" s="2" t="s">
        <v>376</v>
      </c>
      <c r="C39" s="2" t="s">
        <v>40</v>
      </c>
      <c r="D39" s="2" t="s">
        <v>41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316</v>
      </c>
      <c r="J39" s="17" t="n">
        <v>534.18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45537</v>
      </c>
      <c r="B40" s="2" t="s">
        <v>376</v>
      </c>
      <c r="C40" s="2" t="s">
        <v>40</v>
      </c>
      <c r="D40" s="2" t="s">
        <v>41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276</v>
      </c>
      <c r="J40" s="17" t="n">
        <v>469.82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45679</v>
      </c>
      <c r="B41" s="2" t="s">
        <v>376</v>
      </c>
      <c r="C41" s="2" t="s">
        <v>40</v>
      </c>
      <c r="D41" s="2" t="s">
        <v>41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134</v>
      </c>
      <c r="J41" s="17" t="n">
        <v>549.494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45509</v>
      </c>
      <c r="B42" s="2" t="s">
        <v>376</v>
      </c>
      <c r="C42" s="2" t="s">
        <v>43</v>
      </c>
      <c r="D42" s="2" t="s">
        <v>44</v>
      </c>
      <c r="E42" s="17" t="n">
        <v>40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304</v>
      </c>
      <c r="J42" s="17" t="n">
        <v>124.37175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45679</v>
      </c>
      <c r="B43" s="2" t="s">
        <v>376</v>
      </c>
      <c r="C43" s="2" t="s">
        <v>43</v>
      </c>
      <c r="D43" s="2" t="s">
        <v>44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134</v>
      </c>
      <c r="J43" s="17" t="n">
        <v>125.613</v>
      </c>
      <c r="K43" s="6" t="s">
        <f>=Портфель!F10*Портфель!$Q$13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45806</v>
      </c>
      <c r="B44" s="2" t="s">
        <v>376</v>
      </c>
      <c r="C44" s="2" t="s">
        <v>43</v>
      </c>
      <c r="D44" s="2" t="s">
        <v>44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7</v>
      </c>
      <c r="J44" s="17" t="n">
        <v>107.378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44407</v>
      </c>
      <c r="B45" s="2" t="s">
        <v>376</v>
      </c>
      <c r="C45" s="2" t="s">
        <v>46</v>
      </c>
      <c r="D45" s="2" t="s">
        <v>47</v>
      </c>
      <c r="E45" s="17" t="n">
        <v>5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1406</v>
      </c>
      <c r="J45" s="17" t="n">
        <v>458.316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44614</v>
      </c>
      <c r="B46" s="2" t="s">
        <v>376</v>
      </c>
      <c r="C46" s="2" t="s">
        <v>46</v>
      </c>
      <c r="D46" s="2" t="s">
        <v>47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1199</v>
      </c>
      <c r="J46" s="17" t="n">
        <v>359.25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43972</v>
      </c>
      <c r="B47" s="2" t="s">
        <v>376</v>
      </c>
      <c r="C47" s="2" t="s">
        <v>49</v>
      </c>
      <c r="D47" s="2" t="s">
        <v>50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1841</v>
      </c>
      <c r="J47" s="17" t="n">
        <v>195.535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43972</v>
      </c>
      <c r="B48" s="2" t="s">
        <v>376</v>
      </c>
      <c r="C48" s="2" t="s">
        <v>49</v>
      </c>
      <c r="D48" s="2" t="s">
        <v>50</v>
      </c>
      <c r="E48" s="17" t="n">
        <v>7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1841</v>
      </c>
      <c r="J48" s="17" t="n">
        <v>194.23428571429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44000</v>
      </c>
      <c r="B49" s="2" t="s">
        <v>376</v>
      </c>
      <c r="C49" s="2" t="s">
        <v>49</v>
      </c>
      <c r="D49" s="2" t="s">
        <v>50</v>
      </c>
      <c r="E49" s="17" t="n">
        <v>3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1814</v>
      </c>
      <c r="J49" s="17" t="n">
        <v>204.44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44008</v>
      </c>
      <c r="B50" s="2" t="s">
        <v>376</v>
      </c>
      <c r="C50" s="2" t="s">
        <v>52</v>
      </c>
      <c r="D50" s="2" t="s">
        <v>53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1806</v>
      </c>
      <c r="J50" s="17" t="n">
        <v>112.978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44909</v>
      </c>
      <c r="B51" s="2" t="s">
        <v>376</v>
      </c>
      <c r="C51" s="2" t="s">
        <v>52</v>
      </c>
      <c r="D51" s="2" t="s">
        <v>53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905</v>
      </c>
      <c r="J51" s="17" t="n">
        <v>87.669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44909</v>
      </c>
      <c r="B52" s="2" t="s">
        <v>376</v>
      </c>
      <c r="C52" s="2" t="s">
        <v>54</v>
      </c>
      <c r="D52" s="2" t="s">
        <v>55</v>
      </c>
      <c r="E52" s="17" t="n">
        <v>20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905</v>
      </c>
      <c r="J52" s="17" t="n">
        <v>107.096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44963</v>
      </c>
      <c r="B53" s="2" t="s">
        <v>376</v>
      </c>
      <c r="C53" s="2" t="s">
        <v>54</v>
      </c>
      <c r="D53" s="2" t="s">
        <v>55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850</v>
      </c>
      <c r="J53" s="17" t="n">
        <v>121.733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45530</v>
      </c>
      <c r="B54" s="2" t="s">
        <v>376</v>
      </c>
      <c r="C54" s="2" t="s">
        <v>57</v>
      </c>
      <c r="D54" s="2" t="s">
        <v>58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283</v>
      </c>
      <c r="J54" s="17" t="n">
        <v>2577.82</v>
      </c>
      <c r="K54" s="6" t="s">
        <f>=Портфель!F15*Портфель!$Q$13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45776</v>
      </c>
      <c r="B55" s="2" t="s">
        <v>376</v>
      </c>
      <c r="C55" s="2" t="s">
        <v>60</v>
      </c>
      <c r="D55" s="2" t="s">
        <v>61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37</v>
      </c>
      <c r="J55" s="17" t="n">
        <v>3202.88</v>
      </c>
      <c r="K55" s="6" t="s">
        <f>=Портфель!F16*Портфель!$Q$13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45776</v>
      </c>
      <c r="B56" s="2" t="s">
        <v>376</v>
      </c>
      <c r="C56" s="2" t="s">
        <v>63</v>
      </c>
      <c r="D56" s="2" t="s">
        <v>64</v>
      </c>
      <c r="E56" s="17" t="n">
        <v>600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37</v>
      </c>
      <c r="J56" s="17" t="n">
        <v>3.5927333333333</v>
      </c>
      <c r="K56" s="6" t="s">
        <f>=Портфель!F17*Портфель!$Q$13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45806</v>
      </c>
      <c r="B57" s="2" t="s">
        <v>376</v>
      </c>
      <c r="C57" s="2" t="s">
        <v>63</v>
      </c>
      <c r="D57" s="2" t="s">
        <v>64</v>
      </c>
      <c r="E57" s="17" t="n">
        <v>100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7</v>
      </c>
      <c r="J57" s="17" t="n">
        <v>3.5311</v>
      </c>
      <c r="K57" s="6" t="s">
        <f>=Портфель!F17*Портфель!$Q$13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45806</v>
      </c>
      <c r="B58" s="2" t="s">
        <v>376</v>
      </c>
      <c r="C58" s="2" t="s">
        <v>66</v>
      </c>
      <c r="D58" s="2" t="s">
        <v>67</v>
      </c>
      <c r="E58" s="17" t="n">
        <v>26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7</v>
      </c>
      <c r="J58" s="17" t="n">
        <v>95.246923076923</v>
      </c>
      <c r="K58" s="6" t="s">
        <f>=Портфель!F18*Портфель!$Q$13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45456</v>
      </c>
      <c r="B59" s="2" t="s">
        <v>376</v>
      </c>
      <c r="C59" s="2" t="s">
        <v>68</v>
      </c>
      <c r="D59" s="2" t="s">
        <v>69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357</v>
      </c>
      <c r="J59" s="17" t="n">
        <v>73.9065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45581</v>
      </c>
      <c r="B60" s="2" t="s">
        <v>376</v>
      </c>
      <c r="C60" s="2" t="s">
        <v>68</v>
      </c>
      <c r="D60" s="2" t="s">
        <v>69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232</v>
      </c>
      <c r="J60" s="17" t="n">
        <v>55.45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45679</v>
      </c>
      <c r="B61" s="2" t="s">
        <v>376</v>
      </c>
      <c r="C61" s="2" t="s">
        <v>68</v>
      </c>
      <c r="D61" s="2" t="s">
        <v>69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134</v>
      </c>
      <c r="J61" s="17" t="n">
        <v>56.8515</v>
      </c>
      <c r="K61" s="6" t="s">
        <f>=Портфель!F19*Портфель!$Q$13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45588</v>
      </c>
      <c r="B62" s="2" t="s">
        <v>376</v>
      </c>
      <c r="C62" s="2" t="s">
        <v>70</v>
      </c>
      <c r="D62" s="2" t="s">
        <v>71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225</v>
      </c>
      <c r="J62" s="17" t="n">
        <v>1185.06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45776</v>
      </c>
      <c r="B63" s="2" t="s">
        <v>376</v>
      </c>
      <c r="C63" s="2" t="s">
        <v>70</v>
      </c>
      <c r="D63" s="2" t="s">
        <v>71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37</v>
      </c>
      <c r="J63" s="17" t="n">
        <v>1056.94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45776</v>
      </c>
      <c r="B64" s="2" t="s">
        <v>376</v>
      </c>
      <c r="C64" s="2" t="s">
        <v>72</v>
      </c>
      <c r="D64" s="2" t="s">
        <v>73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37</v>
      </c>
      <c r="J64" s="17" t="n">
        <v>15.9442</v>
      </c>
      <c r="K64" s="6" t="s">
        <f>=Портфель!F21*Портфель!$Q$13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45581</v>
      </c>
      <c r="B65" s="2" t="s">
        <v>376</v>
      </c>
      <c r="C65" s="2" t="s">
        <v>74</v>
      </c>
      <c r="D65" s="2" t="s">
        <v>75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232</v>
      </c>
      <c r="J65" s="17" t="n">
        <v>34.726</v>
      </c>
      <c r="K65" s="6" t="s">
        <f>=Портфель!F22*Портфель!$Q$13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45679</v>
      </c>
      <c r="B66" s="2" t="s">
        <v>376</v>
      </c>
      <c r="C66" s="2" t="s">
        <v>74</v>
      </c>
      <c r="D66" s="2" t="s">
        <v>75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134</v>
      </c>
      <c r="J66" s="17" t="n">
        <v>37.82</v>
      </c>
      <c r="K66" s="6" t="s">
        <f>=Портфель!F22*Портфель!$Q$13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45684</v>
      </c>
      <c r="B67" s="2" t="s">
        <v>376</v>
      </c>
      <c r="C67" s="2" t="s">
        <v>74</v>
      </c>
      <c r="D67" s="2" t="s">
        <v>75</v>
      </c>
      <c r="E67" s="17" t="n">
        <v>20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129</v>
      </c>
      <c r="J67" s="17" t="n">
        <v>36.027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45776</v>
      </c>
      <c r="B68" s="2" t="s">
        <v>376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37</v>
      </c>
      <c r="J68" s="17" t="n">
        <v>34.565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45776</v>
      </c>
      <c r="B69" s="2" t="s">
        <v>376</v>
      </c>
      <c r="C69" s="2" t="s">
        <v>76</v>
      </c>
      <c r="D69" s="2" t="s">
        <v>77</v>
      </c>
      <c r="E69" s="17" t="n">
        <v>20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37</v>
      </c>
      <c r="J69" s="17" t="n">
        <v>71.6245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45776</v>
      </c>
      <c r="B70" s="2" t="s">
        <v>376</v>
      </c>
      <c r="C70" s="2" t="s">
        <v>78</v>
      </c>
      <c r="D70" s="2" t="s">
        <v>79</v>
      </c>
      <c r="E70" s="17" t="n">
        <v>30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37</v>
      </c>
      <c r="J70" s="17" t="n">
        <v>34.451</v>
      </c>
      <c r="K70" s="6" t="s">
        <f>=Портфель!F24*Портфель!$Q$13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45757</v>
      </c>
      <c r="B71" s="2" t="s">
        <v>376</v>
      </c>
      <c r="C71" s="2" t="s">
        <v>80</v>
      </c>
      <c r="D71" s="2" t="s">
        <v>81</v>
      </c>
      <c r="E71" s="17" t="n">
        <v>100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56</v>
      </c>
      <c r="J71" s="17" t="n">
        <v>7.6089</v>
      </c>
      <c r="K71" s="6" t="s">
        <f>=Портфель!F25*Портфель!$Q$13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44963</v>
      </c>
      <c r="B72" s="2" t="s">
        <v>376</v>
      </c>
      <c r="C72" s="2" t="s">
        <v>82</v>
      </c>
      <c r="D72" s="2" t="s">
        <v>84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850</v>
      </c>
      <c r="J72" s="17" t="n">
        <v>817.135</v>
      </c>
      <c r="K72" s="6" t="s">
        <f>=Портфель!F26*Портфель!$Q$13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44963</v>
      </c>
      <c r="B73" s="2" t="s">
        <v>376</v>
      </c>
      <c r="C73" s="2" t="s">
        <v>82</v>
      </c>
      <c r="D73" s="2" t="s">
        <v>84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850</v>
      </c>
      <c r="J73" s="17" t="n">
        <v>817.53</v>
      </c>
      <c r="K73" s="6" t="s">
        <f>=Портфель!F26*Портфель!$Q$13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44963</v>
      </c>
      <c r="B74" s="2" t="s">
        <v>376</v>
      </c>
      <c r="C74" s="2" t="s">
        <v>82</v>
      </c>
      <c r="D74" s="2" t="s">
        <v>84</v>
      </c>
      <c r="E74" s="17" t="n">
        <v>7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850</v>
      </c>
      <c r="J74" s="17" t="n">
        <v>819.13714285714</v>
      </c>
      <c r="K74" s="6" t="s">
        <f>=Портфель!F26*Портфель!$Q$13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45125</v>
      </c>
      <c r="B75" s="2" t="s">
        <v>376</v>
      </c>
      <c r="C75" s="2" t="s">
        <v>82</v>
      </c>
      <c r="D75" s="2" t="s">
        <v>84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688</v>
      </c>
      <c r="J75" s="17" t="n">
        <v>1090.855</v>
      </c>
      <c r="K75" s="6" t="s">
        <f>=Портфель!F26*Портфель!$Q$13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45358</v>
      </c>
      <c r="B76" s="2" t="s">
        <v>376</v>
      </c>
      <c r="C76" s="2" t="s">
        <v>82</v>
      </c>
      <c r="D76" s="2" t="s">
        <v>84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455</v>
      </c>
      <c r="J76" s="17" t="n">
        <v>1290.75</v>
      </c>
      <c r="K76" s="6" t="s">
        <f>=Портфель!F26*Портфель!$Q$13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45358</v>
      </c>
      <c r="B77" s="2" t="s">
        <v>376</v>
      </c>
      <c r="C77" s="2" t="s">
        <v>82</v>
      </c>
      <c r="D77" s="2" t="s">
        <v>84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455</v>
      </c>
      <c r="J77" s="17" t="n">
        <v>1292.36</v>
      </c>
      <c r="K77" s="6" t="s">
        <f>=Портфель!F26*Портфель!$Q$13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44909</v>
      </c>
      <c r="B78" s="2" t="s">
        <v>376</v>
      </c>
      <c r="C78" s="2" t="s">
        <v>85</v>
      </c>
      <c r="D78" s="2" t="s">
        <v>86</v>
      </c>
      <c r="E78" s="17" t="n">
        <v>5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905</v>
      </c>
      <c r="J78" s="17" t="n">
        <v>1050.946</v>
      </c>
      <c r="K78" s="6" t="s">
        <f>=Портфель!F27*Портфель!$Q$13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44018</v>
      </c>
      <c r="B79" s="2" t="s">
        <v>376</v>
      </c>
      <c r="C79" s="2" t="s">
        <v>88</v>
      </c>
      <c r="D79" s="2" t="s">
        <v>90</v>
      </c>
      <c r="E79" s="17" t="n">
        <v>5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1796</v>
      </c>
      <c r="J79" s="17" t="n">
        <v>1039.196</v>
      </c>
      <c r="K79" s="6" t="s">
        <f>=Портфель!F29*Портфель!G29/100*Портфель!$Q$13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45125</v>
      </c>
      <c r="B80" s="2" t="s">
        <v>376</v>
      </c>
      <c r="C80" s="2" t="s">
        <v>88</v>
      </c>
      <c r="D80" s="2" t="s">
        <v>90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688</v>
      </c>
      <c r="J80" s="17" t="n">
        <v>887.112</v>
      </c>
      <c r="K80" s="6" t="s">
        <f>=Портфель!F29*Портфель!G29/100*Портфель!$Q$13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0</v>
      </c>
      <c r="B81" s="2" t="s">
        <v>13</v>
      </c>
      <c r="C81" s="2" t="s">
        <v>13</v>
      </c>
      <c r="D81" s="2" t="s">
        <v>13</v>
      </c>
      <c r="E81" s="17" t="n">
        <v> </v>
      </c>
      <c r="F81" s="7" t="n">
        <v> </v>
      </c>
      <c r="G81" s="17" t="n">
        <v> </v>
      </c>
      <c r="H81" s="2" t="s">
        <v>13</v>
      </c>
      <c r="I81" s="7" t="n">
        <v> </v>
      </c>
      <c r="J81" s="17" t="n">
        <v> </v>
      </c>
      <c r="K81" s="17" t="n">
        <v> </v>
      </c>
      <c r="L81" s="17" t="n">
        <v> </v>
      </c>
      <c r="M81" s="17" t="n">
        <v> </v>
      </c>
    </row>
    <row collapsed="false" customFormat="false" customHeight="false" hidden="false" ht="12.1" outlineLevel="0" r="82">
      <c r="A82" s="36"/>
      <c r="B82" s="2"/>
      <c r="C82" s="2"/>
      <c r="D82" s="2" t="s">
        <v>392</v>
      </c>
      <c r="E82" s="17" t="n">
        <v> </v>
      </c>
      <c r="F82" s="7" t="n">
        <v> </v>
      </c>
      <c r="G82" s="17" t="n">
        <v> </v>
      </c>
      <c r="H82" s="2" t="s">
        <v>13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</sheetData>
  <autoFilter ref="A1:N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393</v>
      </c>
      <c r="D1" s="34" t="s">
        <v>394</v>
      </c>
      <c r="E1" s="34" t="s">
        <v>370</v>
      </c>
      <c r="F1" s="34" t="s">
        <v>395</v>
      </c>
      <c r="G1" s="34" t="s">
        <v>367</v>
      </c>
      <c r="H1" s="34" t="s">
        <v>396</v>
      </c>
      <c r="I1" s="34" t="s">
        <v>397</v>
      </c>
      <c r="J1" s="34" t="s">
        <v>398</v>
      </c>
      <c r="K1" s="34" t="s">
        <v>399</v>
      </c>
    </row>
    <row collapsed="false" customFormat="false" customHeight="false" hidden="false" ht="12.1" outlineLevel="0" r="2">
      <c r="A2" s="2" t="s">
        <v>231</v>
      </c>
      <c r="B2" s="2" t="s">
        <v>400</v>
      </c>
      <c r="C2" s="37" t="n">
        <v>43984</v>
      </c>
      <c r="D2" s="38" t="n">
        <v>45441</v>
      </c>
      <c r="E2" s="17" t="n">
        <v>2846.97</v>
      </c>
      <c r="F2" s="17" t="n">
        <v>4108.71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232</v>
      </c>
      <c r="B3" s="2" t="s">
        <v>401</v>
      </c>
      <c r="C3" s="37" t="n">
        <v>43990</v>
      </c>
      <c r="D3" s="38" t="n">
        <v>44673</v>
      </c>
      <c r="E3" s="17" t="n">
        <v>6759.69</v>
      </c>
      <c r="F3" s="17" t="n">
        <v>0.01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236</v>
      </c>
      <c r="B4" s="2" t="s">
        <v>402</v>
      </c>
      <c r="C4" s="37" t="n">
        <v>44202</v>
      </c>
      <c r="D4" s="38" t="n">
        <v>44673</v>
      </c>
      <c r="E4" s="17" t="n">
        <v>94.665</v>
      </c>
      <c r="F4" s="17" t="n">
        <v>0.0001</v>
      </c>
      <c r="G4" s="17" t="n">
        <v>20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236</v>
      </c>
      <c r="B5" s="2" t="s">
        <v>402</v>
      </c>
      <c r="C5" s="37" t="n">
        <v>44208</v>
      </c>
      <c r="D5" s="38" t="n">
        <v>44673</v>
      </c>
      <c r="E5" s="17" t="n">
        <v>94.565</v>
      </c>
      <c r="F5" s="17" t="n">
        <v>0.0001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236</v>
      </c>
      <c r="B6" s="2" t="s">
        <v>402</v>
      </c>
      <c r="C6" s="37" t="n">
        <v>44217</v>
      </c>
      <c r="D6" s="38" t="n">
        <v>44673</v>
      </c>
      <c r="E6" s="17" t="n">
        <v>94.266</v>
      </c>
      <c r="F6" s="17" t="n">
        <v>0.0001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236</v>
      </c>
      <c r="B7" s="2" t="s">
        <v>402</v>
      </c>
      <c r="C7" s="37" t="n">
        <v>44407</v>
      </c>
      <c r="D7" s="38" t="n">
        <v>44673</v>
      </c>
      <c r="E7" s="17" t="n">
        <v>94.5085</v>
      </c>
      <c r="F7" s="17" t="n">
        <v>0.0001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239</v>
      </c>
      <c r="B8" s="2" t="s">
        <v>403</v>
      </c>
      <c r="C8" s="37" t="n">
        <v>44309</v>
      </c>
      <c r="D8" s="38" t="n">
        <v>44673</v>
      </c>
      <c r="E8" s="17" t="n">
        <v>57.2397</v>
      </c>
      <c r="F8" s="17" t="n">
        <v>0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239</v>
      </c>
      <c r="B9" s="2" t="s">
        <v>403</v>
      </c>
      <c r="C9" s="37" t="n">
        <v>44323</v>
      </c>
      <c r="D9" s="38" t="n">
        <v>44673</v>
      </c>
      <c r="E9" s="17" t="n">
        <v>56.9795</v>
      </c>
      <c r="F9" s="17" t="n">
        <v>0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239</v>
      </c>
      <c r="B10" s="2" t="s">
        <v>403</v>
      </c>
      <c r="C10" s="37" t="n">
        <v>44407</v>
      </c>
      <c r="D10" s="38" t="n">
        <v>44673</v>
      </c>
      <c r="E10" s="17" t="n">
        <v>59.0755</v>
      </c>
      <c r="F10" s="17" t="n">
        <v>0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239</v>
      </c>
      <c r="B11" s="2" t="s">
        <v>403</v>
      </c>
      <c r="C11" s="37" t="n">
        <v>44407</v>
      </c>
      <c r="D11" s="38" t="n">
        <v>45516</v>
      </c>
      <c r="E11" s="17" t="n">
        <v>59.0755</v>
      </c>
      <c r="F11" s="17" t="n">
        <v>87.64</v>
      </c>
      <c r="G11" s="17" t="n">
        <v>71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239</v>
      </c>
      <c r="B12" s="2" t="s">
        <v>403</v>
      </c>
      <c r="C12" s="37" t="n">
        <v>44407</v>
      </c>
      <c r="D12" s="38" t="n">
        <v>45580</v>
      </c>
      <c r="E12" s="17" t="n">
        <v>59.0755</v>
      </c>
      <c r="F12" s="17" t="n">
        <v>92.02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239</v>
      </c>
      <c r="B13" s="2" t="s">
        <v>403</v>
      </c>
      <c r="C13" s="37" t="n">
        <v>44614</v>
      </c>
      <c r="D13" s="38" t="n">
        <v>45580</v>
      </c>
      <c r="E13" s="17" t="n">
        <v>62.2125</v>
      </c>
      <c r="F13" s="17" t="n">
        <v>92.02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2025-06-05T04:25:27.00Z</dcterms:created>
  <dc:creator>izi-invest.ru</dc:creator>
  <cp:revision>0</cp:revision>
</cp:coreProperties>
</file>