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<sst xmlns="http://schemas.openxmlformats.org/spreadsheetml/2006/main" count="7018" uniqueCount="683">
  <si>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</si>
  <si>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</si>
  <si>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</si>
  <si>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</si>
  <si>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</si>
  <si>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</si>
  <si>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</si>
  <si>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</si>
  <si>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</si>
  <si>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</si>
  <si>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</si>
  <si>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</si>
  <si>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</si>
  <si>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</si>
  <si>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</si>
  <si>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</si>
  <si>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</si>
  <si>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RUR</t>
  </si>
  <si>
    <t>ROSN</t>
  </si>
  <si>
    <t>share</t>
  </si>
  <si>
    <t>Роснефть</t>
  </si>
  <si>
    <t>RUR</t>
  </si>
  <si>
    <t>48S8D: 1041 шт.
403UHP4: 3389 шт.</t>
  </si>
  <si>
    <t>AMD</t>
  </si>
  <si>
    <t>SIBN</t>
  </si>
  <si>
    <t>Газпрнефть</t>
  </si>
  <si>
    <t>48S8D: 934 шт.
403UHP4: 1597 шт.</t>
  </si>
  <si>
    <t>BYN</t>
  </si>
  <si>
    <t>SBER</t>
  </si>
  <si>
    <t>Сбербанк</t>
  </si>
  <si>
    <t>48S8D: 2002 шт.
403UHP4: 2917 шт.</t>
  </si>
  <si>
    <t>CAD</t>
  </si>
  <si>
    <t>PHOR</t>
  </si>
  <si>
    <t>ФосАгро ао</t>
  </si>
  <si>
    <t>48S8D: 10 шт.
403UHP4: 197 шт.</t>
  </si>
  <si>
    <t>CHF</t>
  </si>
  <si>
    <t>MDMG</t>
  </si>
  <si>
    <t>MDMG-ао</t>
  </si>
  <si>
    <t>48S8D: 220 шт.
403UHP4: 378 шт.</t>
  </si>
  <si>
    <t>CNY</t>
  </si>
  <si>
    <t>DOMRF</t>
  </si>
  <si>
    <t>ДОМ.РФ</t>
  </si>
  <si>
    <t>48S8D: 11 шт.
403UHP4: 338 шт.</t>
  </si>
  <si>
    <t>EUR</t>
  </si>
  <si>
    <t>PLZL</t>
  </si>
  <si>
    <t>Полюс</t>
  </si>
  <si>
    <t>48S8D: 327 шт.
403UHP4: 129 шт.
S20ZXY9: 244 шт.</t>
  </si>
  <si>
    <t>GBP</t>
  </si>
  <si>
    <t>TATNP</t>
  </si>
  <si>
    <t>Татнфт 3ап</t>
  </si>
  <si>
    <t>48S8D: 653 шт.
403UHP4: 464 шт.</t>
  </si>
  <si>
    <t>GLD</t>
  </si>
  <si>
    <t>BELU</t>
  </si>
  <si>
    <t>НоваБев ао</t>
  </si>
  <si>
    <t>48S8D: 1627 шт.
403UHP4: 937 шт.</t>
  </si>
  <si>
    <t>Белуга</t>
  </si>
  <si>
    <t>HKD</t>
  </si>
  <si>
    <t>MRKP</t>
  </si>
  <si>
    <t>РСетиЦП ао</t>
  </si>
  <si>
    <t>48S8D: 450000 шт.
403UHP4: 600000 шт.</t>
  </si>
  <si>
    <t>JPY</t>
  </si>
  <si>
    <t>RTKMP</t>
  </si>
  <si>
    <t>Ростел -ап</t>
  </si>
  <si>
    <t>48S8D: 8340 шт.
403UHP4: 3620 шт.</t>
  </si>
  <si>
    <t>KZT</t>
  </si>
  <si>
    <t>TRNFP</t>
  </si>
  <si>
    <t>Транснф ап</t>
  </si>
  <si>
    <t>48S8D: 67 шт.
403UHP4: 174 шт.
S20ZXY9: 166 шт.</t>
  </si>
  <si>
    <t>NMTP</t>
  </si>
  <si>
    <t>НМТП ао</t>
  </si>
  <si>
    <t>48S8D: 34500 шт.
403UHP4: 19000 шт.</t>
  </si>
  <si>
    <t>SLV</t>
  </si>
  <si>
    <t>X5</t>
  </si>
  <si>
    <t>КЦ ИКС 5</t>
  </si>
  <si>
    <t>48S8D: 116 шт.
403UHP4: 73 шт.</t>
  </si>
  <si>
    <t>TRY</t>
  </si>
  <si>
    <t>ZAYM</t>
  </si>
  <si>
    <t>Займер ао</t>
  </si>
  <si>
    <t>48S8D: 2450 шт.</t>
  </si>
  <si>
    <t>UAH</t>
  </si>
  <si>
    <t>MOEX</t>
  </si>
  <si>
    <t>МосБиржа</t>
  </si>
  <si>
    <t>48S8D: 840 шт.
403UHP4: 430 шт.</t>
  </si>
  <si>
    <t>USD</t>
  </si>
  <si>
    <t>MTSS</t>
  </si>
  <si>
    <t>МТС-ао</t>
  </si>
  <si>
    <t>48S8D: 810 шт.
403UHP4: 240 шт.</t>
  </si>
  <si>
    <t>GAZP</t>
  </si>
  <si>
    <t>ГАЗПРОМ ао</t>
  </si>
  <si>
    <t>48S8D: 1440 шт.
403UHP4: 310 шт.</t>
  </si>
  <si>
    <t>CHMF</t>
  </si>
  <si>
    <t>СевСт-ао</t>
  </si>
  <si>
    <t>48S8D: 178 шт.
403UHP4: 20 шт.
S20ZXY9: 46 шт.</t>
  </si>
  <si>
    <t>NLMK</t>
  </si>
  <si>
    <t>НЛМК ао</t>
  </si>
  <si>
    <t>48S8D: 1670 шт.
403UHP4: 170 шт.
S20ZXY9: 410 шт.</t>
  </si>
  <si>
    <t>VTBR</t>
  </si>
  <si>
    <t>ВТБ ао</t>
  </si>
  <si>
    <t>48S8D: 120 шт.
403UHP4: 180 шт.</t>
  </si>
  <si>
    <t>Сумма по акциям:</t>
  </si>
  <si>
    <t>Рубль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</si>
  <si>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</si>
  <si>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</si>
  <si>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</si>
  <si>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</si>
  <si>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</si>
  <si>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</si>
  <si>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</si>
  <si>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</si>
  <si>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</si>
  <si>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</si>
  <si>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</si>
  <si>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CHMF - СевСт-ао 20шт. по 44.39 RUR - налог 115 RUR (данные из БД)</t>
  </si>
  <si>
    <t>Зачисление дивидендов  по бумаге СевСт-ао 20 шт. (данные из сделок)</t>
  </si>
  <si>
    <t>Дивиденд по MGNT - Магнит ао 3шт. по 137.38 RUR - налог 54 RUR (данные из БД)</t>
  </si>
  <si>
    <t>Купон по RU000A0JXU71 - ВЭБ ПБО1Р9 25шт. по 43.63 RUR - налог 0 RUR (данные из БД)</t>
  </si>
  <si>
    <t>Зачисление купона №3 по бумаге ВЭБ ПБО1Р9 (данные из сделок)</t>
  </si>
  <si>
    <t>Дивиденд по TATNP - Татнфт 3ап 20шт. по 22.26 RUR - налог 58 RUR (данные из БД)</t>
  </si>
  <si>
    <t>Дивиденд по NLMK - НЛМК ао 50шт. по 6.04 RUR - налог 39 RUR (данные из БД)</t>
  </si>
  <si>
    <t>Купон по SU26217RMFS8 - ОФЗ 26217 30шт. по 37.4 RUR - налог 0 RUR (данные из БД)</t>
  </si>
  <si>
    <t>Дивиденд по NLMK - НЛМК ао 50шт. по 5.8 RUR - налог 38 RUR (данные из БД)</t>
  </si>
  <si>
    <t>Дивиденд по CHMF - СевСт-ао 20шт. по 32.08 RUR - налог 83 RUR (данные из БД)</t>
  </si>
  <si>
    <t>Дивиденд по MRKU - Россети Ур 170000шт. по 0 RUR - налог 66 RUR (данные из БД)</t>
  </si>
  <si>
    <t>Дивиденд по SBERP - Сбербанк-п 180шт. по 16 RUR - налог 374 RUR (данные из БД)</t>
  </si>
  <si>
    <t>Дивиденд по SBERP - Сбербанк-п 100шт. по 16 RUR - налог 208 RUR (данные из БД)</t>
  </si>
  <si>
    <t>Дивиденд по MGNT - Магнит ао 8шт. по 166.78 RUR - налог 173 RUR (данные из БД)</t>
  </si>
  <si>
    <t>Дивиденд по CHMF - СевСт-ао 20шт. по 35.43 RUR - налог 92 RUR (данные из БД)</t>
  </si>
  <si>
    <t>Дивиденд по NLMK - НЛМК ао 50шт. по 7.34 RUR - налог 48 RUR (данные из БД)</t>
  </si>
  <si>
    <t>Купон по RU000A0JXU71 - ВЭБ ПБО1Р9 97шт. по 43.63 RUR - налог 0 RUR (данные из БД)</t>
  </si>
  <si>
    <t>Дивиденд по BANEP - Башнефт ап 15шт. по 158.95 RUR - налог 310 RUR (данные из БД)</t>
  </si>
  <si>
    <t>Дивиденд по TATNP - Татнфт 3ап 20шт. по 32.38 RUR - налог 84 RUR (данные из БД)</t>
  </si>
  <si>
    <t>Дивиденд по MTSS - МТС-ао 150шт. по 19.98 RUR - налог 390 RUR (данные из БД)</t>
  </si>
  <si>
    <t>Дивиденд по MTLRP - Мечел ап 140шт. по 18.21 RUR - налог 331 RUR (данные из БД)</t>
  </si>
  <si>
    <t>Налоговый вычет</t>
  </si>
  <si>
    <t>Дивиденд по CHMF - СевСт-ао 20шт. по 26.72 RUR - налог 69 RUR (данные из БД)</t>
  </si>
  <si>
    <t>Дивиденд по TATNP - Татнфт 3ап 20шт. по 40.11 RUR - налог 104 RUR (данные из БД)</t>
  </si>
  <si>
    <t>Дивиденд по NLMK - НЛМК ао 170шт. по 3.68 RUR - налог 81 RUR (данные из БД)</t>
  </si>
  <si>
    <t>Дивиденд по MTSS - МТС-ао 200шт. по 8.68 RUR - налог 226 RUR (данные из БД)</t>
  </si>
  <si>
    <t>Вывод денежных средств</t>
  </si>
  <si>
    <t>Дивиденд по CHMF - СевСт-ао 20шт. по 27.47 RUR - налог 71 RUR (данные из БД)</t>
  </si>
  <si>
    <t>Купон по RU000A0JXU71 - ВЭБ ПБО1Р9 115шт. по 43.63 RUR - налог 0 RUR (данные из БД)</t>
  </si>
  <si>
    <t>Дивиденд по TATNP - Татнфт 3ап 20шт. по 24.36 RUR - налог 63 RUR (данные из БД)</t>
  </si>
  <si>
    <t>Дивиденд по NLMK - НЛМК ао 270шт. по 3.22 RUR - налог 113 RUR (данные из БД)</t>
  </si>
  <si>
    <t>Дивиденд по MTSS - МТС-ао 200шт. по 13.25 RUR - налог 345 RUR (данные из БД)</t>
  </si>
  <si>
    <t>Дивиденд по MGNT - Магнит ао 11шт. по 147.19 RUR - налог 210 RUR (данные из БД)</t>
  </si>
  <si>
    <t>Амортизация СберИОС69: 1 шт. по 1000 RUR.  (данные из БД)</t>
  </si>
  <si>
    <t>Купон по RU000A1007D9 - СберИОС69 1шт. по 0.1 RUR - налог 0 RUR (данные из БД)</t>
  </si>
  <si>
    <t>Погашение бумаги СберБ Б69R (данные из сделок)</t>
  </si>
  <si>
    <t>Дивиденд по LSRG - ЛСР ао 42шт. по 30 RUR - налог 164 RUR (данные из БД)</t>
  </si>
  <si>
    <t>Дивиденд по MOEX - МосБиржа 200шт. по 7.93 RUR - налог 206 RUR (данные из БД)</t>
  </si>
  <si>
    <t>Дивиденд по X5 - КЦ ИКС 5 11шт. по 110.47 RUR - налог 158 RUR (данные из БД)</t>
  </si>
  <si>
    <t>Дивиденд по NLMK - НЛМК ао 480шт. по 3.12 RUR - налог 195 RUR (данные из БД)</t>
  </si>
  <si>
    <t>Дивиденд по CHMF - СевСт-ао 57шт. по 26.26 RUR - налог 195 RUR (данные из БД)</t>
  </si>
  <si>
    <t>Дивиденд по CHMF - СевСт-ао 57шт. по 27.35 RUR - налог 203 RUR (данные из БД)</t>
  </si>
  <si>
    <t>Дивиденд по MGNT - Магнит ао 13шт. по 157 RUR - налог 265 RUR (данные из БД)</t>
  </si>
  <si>
    <t>Дивиденд по UPRO - Юнипро ао 21000шт. по 0.11 RUR - налог 303 RUR (данные из БД)</t>
  </si>
  <si>
    <t>Дивиденд по TATNP - Татнфт 3ап 159шт. по 1 RUR - налог 21 RUR (данные из БД)</t>
  </si>
  <si>
    <t>Дивиденд по BANEP - Башнефт ап 26шт. по 107.81 RUR - налог 364 RUR (данные из БД)</t>
  </si>
  <si>
    <t>Дивиденд по MTSS - МТС-ао 360шт. по 20.57 RUR - налог 963 RUR (данные из БД)</t>
  </si>
  <si>
    <t>Дивиденд по LKOH - ЛУКОЙЛ 6шт. по 350 RUR - налог 273 RUR (данные из БД)</t>
  </si>
  <si>
    <t>Дивиденд по NLMK - НЛМК ао 540шт. по 3.21 RUR - налог 225 RUR (данные из БД)</t>
  </si>
  <si>
    <t>Дивиденд по GAZP - ГАЗПРОМ ао 160шт. по 15.24 RUR - налог 317 RUR (данные из БД)</t>
  </si>
  <si>
    <t>Дивиденд по RTKMP - Ростел -ап 870шт. по 5 RUR - налог 566 RUR (данные из БД)</t>
  </si>
  <si>
    <t>Дивиденд по CHMF - СевСт-ао 65шт. по 15.44 RUR - налог 130 RUR (данные из БД)</t>
  </si>
  <si>
    <t>Дивиденд по SBERP - Сбербанк-п 660шт. по 18.7 RUR - налог 1604 RUR (данные из БД)</t>
  </si>
  <si>
    <t>Дивиденд по VTBR - ВТБ ао 1050000шт. по 0 RUR - налог 106 RUR (данные из БД)</t>
  </si>
  <si>
    <t>Дивиденд по MTSS - МТС-ао 360шт. по 8.93 RUR - налог 418 RUR (данные из БД)</t>
  </si>
  <si>
    <t>Дивиденд по TATNP - Татнфт 3ап 159шт. по 9.94 RUR - налог 205 RUR (данные из БД)</t>
  </si>
  <si>
    <t>Дивиденд по NLMK - НЛМК ао 540шт. по 4.75 RUR - налог 333 RUR (данные из БД)</t>
  </si>
  <si>
    <t>Дивиденд по LSRG - ЛСР ао 64шт. по 20 RUR - налог 166 RUR (данные из БД)</t>
  </si>
  <si>
    <t>Купон по RU000A102101 - ЭБИС Б1P03 10шт. по 32.41 RUR - налог 33 RUR (данные из БД)</t>
  </si>
  <si>
    <t>Купон по RU000A1012K4 - СЭЗ 1P1 10шт. по 62.33 RUR - налог 52 RUR (данные из БД)</t>
  </si>
  <si>
    <t>Дивиденд по CHMF - СевСт-ао 65шт. по 37.34 RUR - налог 316 RUR (данные из БД)</t>
  </si>
  <si>
    <t>Купон по RU000A1015S0 - ЭТС 1Р01 10шт. по 29.92 RUR - налог 24 RUR (данные из БД)</t>
  </si>
  <si>
    <t>Дивиденд по LKOH - ЛУКОЙЛ 10шт. по 46 RUR - налог 60 RUR (данные из БД)</t>
  </si>
  <si>
    <t>Купон по RU000A0JXU71 - ВЭБ ПБО1Р9 48шт. по 43.63 RUR - налог 0 RUR (данные из БД)</t>
  </si>
  <si>
    <t>Дивиденд по NLMK - НЛМК ао 540шт. по 6.43 RUR - налог 451 RUR (данные из БД)</t>
  </si>
  <si>
    <t>Ввод ДС</t>
  </si>
  <si>
    <t>Купон по RU000A100K64 - АПРИФП БП2 25шт. по 37.4 RUR - налог 122 RUR (данные из БД)</t>
  </si>
  <si>
    <t>Дивиденд по MGNT - Магнит ао 14шт. по 245.31 RUR - налог 446 RUR (данные из БД)</t>
  </si>
  <si>
    <t>Купон по RU000A100AA4 - ТАЛАНФБ1P1 30шт. по 29.92 RUR - налог 117 RUR (данные из БД)</t>
  </si>
  <si>
    <t>Купон по RU000A101DU4 - ВитаЛайнБ1 30шт. по 27.42 RUR - налог 107 RUR (данные из БД)</t>
  </si>
  <si>
    <t>Купон по RU000A102101 - ЭБИС Б1P03 34шт. по 32.41 RUR - налог 143 RUR (данные из БД)</t>
  </si>
  <si>
    <t>Амортизация ЭТС 1Р01: 25 шт. по 100 RUR.  (данные из БД)</t>
  </si>
  <si>
    <t>Купон по RU000A1015S0 - ЭТС 1Р01 25шт. по 29.92 RUR - налог 97 RUR (данные из БД)</t>
  </si>
  <si>
    <t>ЭТС 1Р01 (данные из сделок)</t>
  </si>
  <si>
    <t>Купон по RU000A0ZZNV7 - ЛегионБО-1 35шт. по 69.81 RUR - налог 318 RUR (данные из БД)</t>
  </si>
  <si>
    <t>Амортизация СЗКК 03: 28 шт. по 23 RUR.  (данные из БД)</t>
  </si>
  <si>
    <t>Купон по RU000A0JRU20 - СЗКК 03 28шт. по 29.5 RUR - налог 107 RUR (данные из БД)</t>
  </si>
  <si>
    <t>Амортизация ТАЛАНФБ1P1: 30 шт. по 300 RUR.  (данные из БД)</t>
  </si>
  <si>
    <t>Амортизация (данные из сделок)</t>
  </si>
  <si>
    <t>Дивиденд по NLMK - НЛМК ао 540шт. по 7.25 RUR - налог 509 RUR (данные из БД)</t>
  </si>
  <si>
    <t>Дивиденд по LSRG - ЛСР ао 64шт. по 39 RUR - налог 324 RUR (данные из БД)</t>
  </si>
  <si>
    <t>Дивиденд по MOEX - МосБиржа 260шт. по 9.45 RUR - налог 319 RUR (данные из БД)</t>
  </si>
  <si>
    <t>Купон по RU000A1012K4 - СЭЗ 1P1 25шт. по 62.33 RUR - налог 203 RUR (данные из БД)</t>
  </si>
  <si>
    <t>Дивиденд по CHMF - СевСт-ао 65шт. по 36.27 RUR - налог 306 RUR (данные из БД)</t>
  </si>
  <si>
    <t>Дивиденд по CHMF - СевСт-ао 65шт. по 46.77 RUR - налог 395 RUR (данные из БД)</t>
  </si>
  <si>
    <t>Купон по RU000A1015S0 - ЭТС 1Р01 25шт. по 26.93 RUR - налог 88 RUR (данные из БД)</t>
  </si>
  <si>
    <t>Амортизация по бумаге ЭТС 1Р01 (данные из сделок)</t>
  </si>
  <si>
    <t>Прочий доход</t>
  </si>
  <si>
    <t>Амортизация ВЭБ ПБО1Р9: 68 шт. по 1000 RUR.  (данные из БД)</t>
  </si>
  <si>
    <t>Купон по RU000A0JXU71 - ВЭБ ПБО1Р9 68шт. по 43.63 RUR - налог 386 RUR (данные из БД)</t>
  </si>
  <si>
    <t>Амортизация ВЭБ ПБО1Р9 (данные из сделок)</t>
  </si>
  <si>
    <t>Дивиденд по UPRO - Юнипро ао 21000шт. по 0.13 RUR - налог 346 RUR (данные из БД)</t>
  </si>
  <si>
    <t>Дивиденд по NLMK - НЛМК ао 540шт. по 7.71 RUR - налог 541 RUR (данные из БД)</t>
  </si>
  <si>
    <t>Дивиденд по LKOH - ЛУКОЙЛ 10шт. по 213 RUR - налог 277 RUR (данные из БД)</t>
  </si>
  <si>
    <t>Дивиденд по MTSS - МТС-ао 360шт. по 26.51 RUR - налог 1241 RUR (данные из БД)</t>
  </si>
  <si>
    <t>Дивиденд по TATNP - Татнфт 3ап 159шт. по 12.3 RUR - налог 254 RUR (данные из БД)</t>
  </si>
  <si>
    <t>Дивиденд по BANEP - Башнефт ап 26шт. по 0.1 RUR - налог 0 RUR (данные из БД)</t>
  </si>
  <si>
    <t>Дивиденд по GAZP - ГАЗПРОМ ао 270шт. по 12.55 RUR - налог 441 RUR (данные из БД)</t>
  </si>
  <si>
    <t>Дивиденд по VTBR - ВТБ ао 1050000шт. по 0 RUR - налог 191 RUR (данные из БД)</t>
  </si>
  <si>
    <t>Купон по RU000A100AA4 - ТАЛАНФБ1P1 30шт. по 18.7 RUR - налог 73 RUR (данные из БД)</t>
  </si>
  <si>
    <t>Вывод ЛСР ао</t>
  </si>
  <si>
    <t>Вывод МТС-ао</t>
  </si>
  <si>
    <t>Вывод СевСт-ао</t>
  </si>
  <si>
    <t>Вывод МосБиржа</t>
  </si>
  <si>
    <t>Вывод Ростел -ап</t>
  </si>
  <si>
    <t>Вывод Сбербанк-п</t>
  </si>
  <si>
    <t>Вывод ЛУКОЙЛ</t>
  </si>
  <si>
    <t>Вывод НЛМК ао</t>
  </si>
  <si>
    <t>Вывод FXDE ETF</t>
  </si>
  <si>
    <t>Вывод ГАЗПРОМ ао</t>
  </si>
  <si>
    <t>Вывод Магнит ао</t>
  </si>
  <si>
    <t>Вывод ВТБ ао</t>
  </si>
  <si>
    <t>Ввод ЛСР ао</t>
  </si>
  <si>
    <t>Ввод Магнит ао</t>
  </si>
  <si>
    <t>Ввод FXDE ETF</t>
  </si>
  <si>
    <t>Ввод ЛУКОЙЛ</t>
  </si>
  <si>
    <t>Ввод Ростел -ап</t>
  </si>
  <si>
    <t>Ввод НЛМК ао</t>
  </si>
  <si>
    <t>Ввод МосБиржа</t>
  </si>
  <si>
    <t>Ввод Сбербанк-п</t>
  </si>
  <si>
    <t>Ввод СевСт-ао</t>
  </si>
  <si>
    <t>Ввод ВТБ ао</t>
  </si>
  <si>
    <t>Ввод МТС-ао</t>
  </si>
  <si>
    <t>Ввод ГАЗПРОМ ао</t>
  </si>
  <si>
    <t>Дивиденд по CHMF - СевСт-ао 65шт. по 84.45 RUR - налог 714 RUR (данные из БД)</t>
  </si>
  <si>
    <t>Дивиденд по NLMK - НЛМК ао 540шт. по 13.62 RUR - налог 956 RUR (данные из БД)</t>
  </si>
  <si>
    <t>Купон по RU000A1015S0 - ЭТС 1Р01 25шт. по 23.93 RUR - налог 78 RUR (данные из БД)</t>
  </si>
  <si>
    <t>Купон по RU000A102LW1 - АБЗ-1 1Р01 30шт. по 29.92 RUR - налог 117 RUR (данные из БД)</t>
  </si>
  <si>
    <t>Амортизация ЛегионБО-1: 35 шт. по 1000 RUR.  (данные из БД)</t>
  </si>
  <si>
    <t>Купон по RU000A0ZZNV7 - ЛегионБО-1 35шт. по 54.85 RUR - налог 250 RUR (данные из БД)</t>
  </si>
  <si>
    <t>Погашение бумаги ЛегионБО-1 (данные из сделок)</t>
  </si>
  <si>
    <t>Амортизация АПРИФП БП2: 25 шт. по 250 RUR.  (данные из БД)</t>
  </si>
  <si>
    <t>Амортизация по бумаге АПРИФП БП2 (данные из сделок)</t>
  </si>
  <si>
    <t>Амортизация СЗКК 03: 28 шт. по 25 RUR.  (данные из БД)</t>
  </si>
  <si>
    <t>Купон по RU000A0JRU20 - СЗКК 03 28шт. по 37.87 RUR - налог 138 RUR (данные из БД)</t>
  </si>
  <si>
    <t>Дивиденд по ROSN - Роснефть 69шт. по 18.03 RUR - налог 162 RUR (данные из БД)</t>
  </si>
  <si>
    <t>Дивиденд по MTSS - МТС-ао 360шт. по 10.55 RUR - налог 494 RUR (данные из БД)</t>
  </si>
  <si>
    <t>Дивиденд по TATNP - Татнфт 3ап 84шт. по 16.52 RUR - налог 180 RUR (данные из БД)</t>
  </si>
  <si>
    <t>Амортизация по бумаге СЗКК 03 (данные из сделок)</t>
  </si>
  <si>
    <t>Купон по RU000A102CZ3 - АйДиЭф03 22шт. по 10.27 RUR - налог 29 RUR (данные из БД)</t>
  </si>
  <si>
    <t>Дивиденд по NLMK - НЛМК ао 540шт. по 13.33 RUR - налог 936 RUR (данные из БД)</t>
  </si>
  <si>
    <t>Купон по RU000A1015S0 - ЭТС 1Р01 25шт. по 20.94 RUR - налог 68 RUR (данные из БД)</t>
  </si>
  <si>
    <t>Дивиденд по CHMF - СевСт-ао 65шт. по 85.93 RUR - налог 726 RUR (данные из БД)</t>
  </si>
  <si>
    <t>Дивиденд по LKOH - ЛУКОЙЛ 17шт. по 340 RUR - налог 751 RUR (данные из БД)</t>
  </si>
  <si>
    <t>Купон по RU000A102KR3 - АПРИФП БП4 19шт. по 32.41 RUR - налог 80 RUR (данные из БД)</t>
  </si>
  <si>
    <t>Дивиденд по MGNT - Магнит ао 14шт. по 294.37 RUR - налог 536 RUR (данные из БД)</t>
  </si>
  <si>
    <t>Купон по RU000A100K64 - АПРИФП БП2 25шт. по 28.05 RUR - налог 91 RUR (данные из БД)</t>
  </si>
  <si>
    <t>Дивиденд по TATNP - Татнфт 3ап 84шт. по 9.98 RUR - налог 109 RUR (данные из БД)</t>
  </si>
  <si>
    <t>Купон по RU000A100AA4 - ТАЛАНФБ1P1 20шт. по 18.7 RUR - налог 0 RUR (данные из БД)</t>
  </si>
  <si>
    <t>Зачисление купона №11 по бумаге ТАЛАНФБ1P1 (данные из сделок)</t>
  </si>
  <si>
    <t>Купон по RU000A102CZ3 - АйДиЭф03 10шт. по 10.27 RUR - налог 13 RUR (данные из БД)</t>
  </si>
  <si>
    <t>Купон по RU000A102101 - ЭБИС Б1P03 10шт. по 32.41 RUR - налог 42 RUR (данные из БД)</t>
  </si>
  <si>
    <t>Купон по RU000A102KR3 - АПРИФП БП4 10шт. по 32.41 RUR - налог 42 RUR (данные из БД)</t>
  </si>
  <si>
    <t>Купон по RU000A102LW1 - АБЗ-1 1Р01 16шт. по 29.92 RUR - налог 62 RUR (данные из БД)</t>
  </si>
  <si>
    <t>Амортизация СЗКК 03: 27 шт. по 26 RUR.  (данные из БД)</t>
  </si>
  <si>
    <t>Купон по RU000A0JRU20 - СЗКК 03 27шт. по 41.08 RUR - налог 144 RUR (данные из БД)</t>
  </si>
  <si>
    <t>Купон по RU000A1012K4 - СЭЗ 1P1 9шт. по 62.33 RUR - налог 73 RUR (данные из БД)</t>
  </si>
  <si>
    <t>Дивиденд по TATNP - Татнфт 3ап 84шт. по 16.14 RUR - налог 176 RUR (данные из БД)</t>
  </si>
  <si>
    <t>Дивиденд по ROSN - Роснефть 128шт. по 23.63 RUR - налог 393 RUR (данные из БД)</t>
  </si>
  <si>
    <t>Дивиденд по NMTP - НМТП ао 11200шт. по 0.54 RUR - налог 786 RUR (данные из БД)</t>
  </si>
  <si>
    <t>Дивиденд по MTSS - МТС-ао 360шт. по 33.85 RUR - налог 1510 RUR (данные из БД)</t>
  </si>
  <si>
    <t>Дивиденд по RTKMP - Ростел -ап 870шт. по 4.56 RUR - налог 516 RUR (данные из БД)</t>
  </si>
  <si>
    <t>Амортизация СЗКК 03: 27 шт. по 27 RUR.  (данные из БД)</t>
  </si>
  <si>
    <t>Купон по RU000A0JRU20 - СЗКК 03 27шт. по 49.98 RUR - налог 175 RUR (данные из БД)</t>
  </si>
  <si>
    <t>Дивиденд по TATNP - Татнфт 3ап 84шт. по 32.71 RUR - налог 357 RUR (данные из БД)</t>
  </si>
  <si>
    <t>Дивиденд по GAZP - ГАЗПРОМ ао 620шт. по 51.03 RUR - налог 4070 RUR (данные из БД)</t>
  </si>
  <si>
    <t>Дивиденд по GAZP - ГАЗПРОМ ао 250шт. по 51.03 RUR - налог 1641 RUR (данные из БД)</t>
  </si>
  <si>
    <t>Амортизация СЗКК 03 (данные из сделок)</t>
  </si>
  <si>
    <t>Дивиденд по LKOH - ЛУКОЙЛ 17шт. по 256 RUR - налог 566 RUR (данные из БД)</t>
  </si>
  <si>
    <t>Дивиденд по LKOH - ЛУКОЙЛ 7шт. по 256 RUR - налог 233 RUR (данные из БД)</t>
  </si>
  <si>
    <t>Дивиденд по LKOH - ЛУКОЙЛ 17шт. по 537 RUR - налог 1187 RUR (данные из БД)</t>
  </si>
  <si>
    <t>Дивиденд по LKOH - ЛУКОЙЛ 7шт. по 537 RUR - налог 489 RUR (данные из БД)</t>
  </si>
  <si>
    <t>Дивиденд по TATNP - Татнфт 3ап 84шт. по 6.86 RUR - налог 75 RUR (данные из БД)</t>
  </si>
  <si>
    <t>Дивиденд по ROSN - Роснефть 128шт. по 20.39 RUR - налог 339 RUR (данные из БД)</t>
  </si>
  <si>
    <t>Амортизация СЗКК 03: 27 шт. по 28 RUR.  (данные из БД)</t>
  </si>
  <si>
    <t>Купон по RU000A0JRU20 - СЗКК 03 27шт. по 68.84 RUR - налог 242 RUR (данные из БД)</t>
  </si>
  <si>
    <t>Дивиденд по SBERP - Сбербанк-п 930шт. по 25 RUR - налог 3023 RUR (данные из БД)</t>
  </si>
  <si>
    <t>Дивиденд по SBERP - Сбербанк-п 160шт. по 25 RUR - налог 520 RUR (данные из БД)</t>
  </si>
  <si>
    <t>Дивиденд по PMSBP - ПермьЭнС-п 280шт. по 15.5 RUR - налог 564 RUR (данные из БД)</t>
  </si>
  <si>
    <t>Дивиденд по LKOH - ЛУКОЙЛ 17шт. по 438 RUR - налог 968 RUR (данные из БД)</t>
  </si>
  <si>
    <t>Дивиденд по LKOH - ЛУКОЙЛ 7шт. по 438 RUR - налог 399 RUR (данные из БД)</t>
  </si>
  <si>
    <t>Дивиденд по MOEX - МосБиржа 350шт. по 4.84 RUR - налог 220 RUR (данные из БД)</t>
  </si>
  <si>
    <t>Дивиденд по MRKP - РСетиЦП ао 220000шт. по 0 RUR - налог 58 RUR (данные из БД)</t>
  </si>
  <si>
    <t>Дивиденд по MTSS - МТС-ао 360шт. по 34.29 RUR - налог 1605 RUR (данные из БД)</t>
  </si>
  <si>
    <t>Дивиденд по LSRG - ЛСР ао 64шт. по 78 RUR - налог 649 RUR (данные из БД)</t>
  </si>
  <si>
    <t>Дивиденд по TATNP - Татнфт 3ап 84шт. по 27.71 RUR - налог 303 RUR (данные из БД)</t>
  </si>
  <si>
    <t>Дивиденд по ROSN - Роснефть 128шт. по 17.97 RUR - налог 299 RUR (данные из БД)</t>
  </si>
  <si>
    <t>Дивиденд по PHOR - ФосАгро ао 13шт. по 264 RUR - налог 446 RUR (данные из БД)</t>
  </si>
  <si>
    <t>Дивиденд по NMTP - НМТП ао 11200шт. по 0.8 RUR - налог 1162 RUR (данные из БД)</t>
  </si>
  <si>
    <t>Амортизация СЗКК 03: 27 шт. по 30 RUR.  (данные из БД)</t>
  </si>
  <si>
    <t>Купон по RU000A0JRU20 - СЗКК 03 27шт. по 53.71 RUR - налог 189 RUR (данные из БД)</t>
  </si>
  <si>
    <t>Дивиденд по TATNP - Татнфт 3ап 84шт. по 27.54 RUR - налог 301 RUR (данные из БД)</t>
  </si>
  <si>
    <t>Дивиденд по RTKMP - Ростел -ап 870шт. по 5.45 RUR - налог 616 RUR (данные из БД)</t>
  </si>
  <si>
    <t>Дивиденд по LKOH - ЛУКОЙЛ 17шт. по 447 RUR - налог 988 RUR (данные из БД)</t>
  </si>
  <si>
    <t>Дивиденд по LKOH - ЛУКОЙЛ 22шт. по 447 RUR - налог 1278 RUR (данные из БД)</t>
  </si>
  <si>
    <t>Дивиденд по PHOR - ФосАгро ао 26шт. по 291 RUR - налог 984 RUR (данные из БД)</t>
  </si>
  <si>
    <t>Зачисление дивидендов  по бумаге ЛУКОЙЛ 22 шт. (данные из сделок)</t>
  </si>
  <si>
    <t>Дивиденд по TATNP - Татнфт 3ап 84шт. по 35.17 RUR - налог 384 RUR (данные из БД)</t>
  </si>
  <si>
    <t>Дивиденд по ROSN - Роснефть 128шт. по 30.77 RUR - налог 512 RUR (данные из БД)</t>
  </si>
  <si>
    <t>Дивиденд по MGNT - Магнит ао 18шт. по 412.13 RUR - налог 964 RUR (данные из БД)</t>
  </si>
  <si>
    <t>Налоговый вычет за 2023 год</t>
  </si>
  <si>
    <t>Дивиденд по LKOH - ЛУКОЙЛ 46шт. по 498 RUR - налог 2978 RUR (данные из БД)</t>
  </si>
  <si>
    <t>Дивиденд по LKOH - ЛУКОЙЛ 23шт. по 498 RUR - налог 1489 RUR (данные из БД)</t>
  </si>
  <si>
    <t>Дивиденд по BELU - НоваБев ао 39шт. по 225 RUR - налог 1141 RUR (данные из БД)</t>
  </si>
  <si>
    <t>Дивиденд по BELU - НоваБев ао 8шт. по 225 RUR - налог 234 RUR (данные из БД)</t>
  </si>
  <si>
    <t>Дивиденд по PMSBP - ПермьЭнС-п 320шт. по 28.4 RUR - налог 1181 RUR (данные из БД)</t>
  </si>
  <si>
    <t>Дивиденд по PMSBP - ПермьЭнС-п 280шт. по 28.4 RUR - налог 1034 RUR (данные из БД)</t>
  </si>
  <si>
    <t>Дивиденд по NLMK - НЛМК ао 1070шт. по 25.43 RUR - налог 3537 RUR (данные из БД)</t>
  </si>
  <si>
    <t>Дивиденд по MOEX - МосБиржа 840шт. по 17.35 RUR - налог 1895 RUR (данные из БД)</t>
  </si>
  <si>
    <t>Дивиденд по CHMF - СевСт-ао 137шт. по 38.3 RUR - налог 682 RUR (данные из БД)</t>
  </si>
  <si>
    <t>Дивиденд по CHMF - СевСт-ао 137шт. по 191.51 RUR - налог 3411 RUR (данные из БД)</t>
  </si>
  <si>
    <t>Дивиденд по MRKP - РСетиЦП ао 130000шт. по 0.04 RUR - налог 656 RUR (данные из БД)</t>
  </si>
  <si>
    <t>Дивиденд по MRKP - РСетиЦП ао 220000шт. по 0.04 RUR - налог 1111 RUR (данные из БД)</t>
  </si>
  <si>
    <t>Дивиденд по SIBN - Газпрнефть 299шт. по 19.49 RUR - налог 758 RUR (данные из БД)</t>
  </si>
  <si>
    <t>Дивиденд по SIBN - Газпрнефть 67шт. по 19.49 RUR - налог 170 RUR (данные из БД)</t>
  </si>
  <si>
    <t>Дивиденд по TATNP - Татнфт 3ап 247шт. по 25.17 RUR - налог 808 RUR (данные из БД)</t>
  </si>
  <si>
    <t>Дивиденд по ROSN - Роснефть 307шт. по 29.01 RUR - налог 1158 RUR (данные из БД)</t>
  </si>
  <si>
    <t>Дивиденд по NMTP - НМТП ао 19600шт. по 0.77 RUR - налог 1967 RUR (данные из БД)</t>
  </si>
  <si>
    <t>Дивиденд по SBERP - Сбербанк-п 1990шт. по 33.3 RUR - налог 8615 RUR (данные из БД)</t>
  </si>
  <si>
    <t>Дивиденд по SBERP - Сбербанк-п 170шт. по 33.3 RUR - налог 736 RUR (данные из БД)</t>
  </si>
  <si>
    <t>Дивиденд по PHOR - ФосАгро ао 3шт. по 15 RUR - налог 6 RUR (данные из БД)</t>
  </si>
  <si>
    <t>Дивиденд по PHOR - ФосАгро ао 73шт. по 15 RUR - налог 142 RUR (данные из БД)</t>
  </si>
  <si>
    <t>Дивиденд по PHOR - ФосАгро ао 3шт. по 294 RUR - налог 115 RUR (данные из БД)</t>
  </si>
  <si>
    <t>Дивиденд по PHOR - ФосАгро ао 73шт. по 294 RUR - налог 2790 RUR (данные из БД)</t>
  </si>
  <si>
    <t>Дивиденд по MGNT - Магнит ао 45шт. по 412.13 RUR - налог 2411 RUR (данные из БД)</t>
  </si>
  <si>
    <t>Дивиденд по MTSS - МТС-ао 770шт. по 35 RUR - налог 3504 RUR (данные из БД)</t>
  </si>
  <si>
    <t>Вывод ДС</t>
  </si>
  <si>
    <t>Дивиденд по CHMF - СевСт-ао 137шт. по 31.06 RUR - налог 553 RUR (данные из БД)</t>
  </si>
  <si>
    <t>Дивиденд по PHOR - ФосАгро ао 3шт. по 117 RUR - налог 46 RUR (данные из БД)</t>
  </si>
  <si>
    <t>Дивиденд по PHOR - ФосАгро ао 73шт. по 117 RUR - налог 1110 RUR (данные из БД)</t>
  </si>
  <si>
    <t>Дивиденд по RTKMP - Ростел -ап 2300шт. по 6.06 RUR - налог 1812 RUR (данные из БД)</t>
  </si>
  <si>
    <t>Дивиденд по TATNP - Татнфт 3ап 247шт. по 38.2 RUR - налог 1227 RUR (данные из БД)</t>
  </si>
  <si>
    <t>Дивиденд по BELU - НоваБев ао 344шт. по 12.5 RUR - налог 559 RUR (данные из БД)</t>
  </si>
  <si>
    <t>Дивиденд по BELU - НоваБев ао 64шт. по 12.5 RUR - налог 104 RUR (данные из БД)</t>
  </si>
  <si>
    <t>Дивиденд по SIBN - Газпрнефть 299шт. по 51.96 RUR - налог 2020 RUR (данные из БД)</t>
  </si>
  <si>
    <t>Дивиденд по SIBN - Газпрнефть 67шт. по 51.96 RUR - налог 453 RUR (данные из БД)</t>
  </si>
  <si>
    <t>Дивиденд по PLZL - Полюс 24шт. по 1301.75 RUR - налог 4061 RUR (данные из БД)</t>
  </si>
  <si>
    <t>Дивиденд по CHMF - СевСт-ао 137шт. по 49.06 RUR - налог 874 RUR (данные из БД)</t>
  </si>
  <si>
    <t>Дивиденд по LKOH - ЛУКОЙЛ 51шт. по 514 RUR - налог 3408 RUR (данные из БД)</t>
  </si>
  <si>
    <t>Дивиденд по LKOH - ЛУКОЙЛ 23шт. по 514 RUR - налог 1537 RUR (данные из БД)</t>
  </si>
  <si>
    <t>Дивиденд по PHOR - ФосАгро ао 3шт. по 126 RUR - налог 49 RUR (данные из БД)</t>
  </si>
  <si>
    <t>Дивиденд по PHOR - ФосАгро ао 73шт. по 126 RUR - налог 1196 RUR (данные из БД)</t>
  </si>
  <si>
    <t>Дивиденд по TATNP - Татнфт 3ап 250шт. по 17.39 RUR - налог 565 RUR (данные из БД)</t>
  </si>
  <si>
    <t>Дивиденд по ROSN - Роснефть 307шт. по 36.47 RUR - налог 1456 RUR (данные из БД)</t>
  </si>
  <si>
    <t>Дивиденд по PMSBP - ПермьЭнС-п 320шт. по 20 RUR - налог 832 RUR (данные из БД)</t>
  </si>
  <si>
    <t>Дивиденд по PMSBP - ПермьЭнС-п 280шт. по 20 RUR - налог 728 RUR (данные из БД)</t>
  </si>
  <si>
    <t>Налоговый вычет за 2024</t>
  </si>
  <si>
    <t>Дивиденд по PLZL - Полюс 240шт. по 73 RUR - налог 2278 RUR (данные из БД)</t>
  </si>
  <si>
    <t>Дивиденд по PLZL - Полюс 81шт. по 73 RUR - налог 769 RUR (данные из БД)</t>
  </si>
  <si>
    <t>Дивиденд по MDMG - MDMG-ао 201шт. по 22 RUR - налог 575 RUR (данные из БД)</t>
  </si>
  <si>
    <t>Дивиденд по MDMG - MDMG-ао 138шт. по 22 RUR - налог 395 RUR (данные из БД)</t>
  </si>
  <si>
    <t>Дивиденд по TATNP - Татнфт 3ап 250шт. по 43.11 RUR - налог 1401 RUR (данные из БД)</t>
  </si>
  <si>
    <t>Дивиденд по PMSBP - ПермьЭнС-п 320шт. по 37 RUR - налог 1539 RUR (данные из БД)</t>
  </si>
  <si>
    <t>Дивиденд по PMSBP - ПермьЭнС-п 480шт. по 37 RUR - налог 2309 RUR (данные из БД)</t>
  </si>
  <si>
    <t>Дивиденд по LKOH - ЛУКОЙЛ 51шт. по 541 RUR - налог 3587 RUR (данные из БД)</t>
  </si>
  <si>
    <t>Дивиденд по LKOH - ЛУКОЙЛ 49шт. по 541 RUR - налог 3446 RUR (данные из БД)</t>
  </si>
  <si>
    <t>Дивиденд по PHOR - ФосАгро ао 3шт. по 87 RUR - налог 34 RUR (данные из БД)</t>
  </si>
  <si>
    <t>Дивиденд по PHOR - ФосАгро ао 121шт. по 87 RUR - налог 1369 RUR (данные из БД)</t>
  </si>
  <si>
    <t>Дивиденд по BELU - НоваБев ао 344шт. по 25 RUR - налог 1118 RUR (данные из БД)</t>
  </si>
  <si>
    <t>Дивиденд по BELU - НоваБев ао 222шт. по 25 RUR - налог 722 RUR (данные из БД)</t>
  </si>
  <si>
    <t>Дивиденд по MRKP - РСетиЦП ао 130000шт. по 0.05 RUR - налог 849 RUR (данные из БД)</t>
  </si>
  <si>
    <t>Дивиденд по MRKP - РСетиЦП ао 340000шт. по 0.05 RUR - налог 2220 RUR (данные из БД)</t>
  </si>
  <si>
    <t>Дивиденд по MTSS - МТС-ао 770шт. по 35 RUR - налог 3226 RUR (данные из БД)</t>
  </si>
  <si>
    <t>Дивиденд по SIBN - Газпрнефть 458шт. по 27.21 RUR - налог 1620 RUR (данные из БД)</t>
  </si>
  <si>
    <t>Дивиденд по SIBN - Газпрнефть 648шт. по 27.21 RUR - налог 2292 RUR (данные из БД)</t>
  </si>
  <si>
    <t>Дивиденд по X5 - КЦ ИКС 5 20шт. по 648 RUR - налог 1685 RUR (данные из БД)</t>
  </si>
  <si>
    <t>Дивиденд по MOEX - МосБиржа 840шт. по 26.11 RUR - налог 2851 RUR (данные из БД)</t>
  </si>
  <si>
    <t>Дивиденд по MOEX - МосБиржа 310шт. по 26.11 RUR - налог 1052 RUR (данные из БД)</t>
  </si>
  <si>
    <t>Дивиденд по VTBR - ВТБ ао 42шт. по 25.58 RUR - налог 130 RUR (данные из БД)</t>
  </si>
  <si>
    <t>Дивиденд по NMTP - НМТП ао 19600шт. по 0.96 RUR - налог 2439 RUR (данные из БД)</t>
  </si>
  <si>
    <t>Дивиденд по NMTP - НМТП ао 6600шт. по 0.96 RUR - налог 821 RUR (данные из БД)</t>
  </si>
  <si>
    <t>Дивиденд по TRNFP - Транснф ап 77шт. по 198.25 RUR - налог 1984 RUR (данные из БД)</t>
  </si>
  <si>
    <t>Дивиденд по TRNFP - Транснф ап 120шт. по 198.25 RUR - налог 3093 RUR (данные из БД)</t>
  </si>
  <si>
    <t>Дивиденд по SBER - Сбербанк 910шт. по 34.84 RUR - налог 4104 RUR (данные из БД)</t>
  </si>
  <si>
    <t>Дивиденд по SBERP - Сбербанк-п 1060шт. по 34.84 RUR - налог 4780 RUR (данные из БД)</t>
  </si>
  <si>
    <t>Дивиденд по SBER - Сбербанк 1200шт. по 34.84 RUR - налог 5411 RUR (данные из БД)</t>
  </si>
  <si>
    <t>Дивиденд по SBERP - Сбербанк-п 10шт. по 34.84 RUR - налог 45 RUR (данные из БД)</t>
  </si>
  <si>
    <t>Дивиденд по ROSN - Роснефть 848шт. по 14.68 RUR - налог 1618 RUR (данные из БД)</t>
  </si>
  <si>
    <t>Дивиденд по ROSN - Роснефть 244шт. по 14.68 RUR - налог 466 RUR (данные из БД)</t>
  </si>
  <si>
    <t>Дивиденд по RTKMP - Ростел -ап 2300шт. по 6.25 RUR - налог 1869 RUR (данные из БД)</t>
  </si>
  <si>
    <t>Дивиденд по RTKMP - Ростел -ап 780шт. по 6.25 RUR - налог 634 RUR (данные из БД)</t>
  </si>
  <si>
    <t>Дивиденд по PHOR - ФосАгро ао 3шт. по 273 RUR - налог 106 RUR (данные из БД)</t>
  </si>
  <si>
    <t>Дивиденд по PHOR - ФосАгро ао 121шт. по 273 RUR - налог 4294 RUR (данные из БД)</t>
  </si>
  <si>
    <t>Дивиденд по PLZL - Полюс 242шт. по 70.85 RUR - налог 2229 RUR (данные из БД)</t>
  </si>
  <si>
    <t>Дивиденд по PLZL - Полюс 81шт. по 70.85 RUR - налог 746 RUR (данные из БД)</t>
  </si>
  <si>
    <t>Дивиденд по SIBN - Газпрнефть 458шт. по 17.3 RUR - налог 1030 RUR (данные из БД)</t>
  </si>
  <si>
    <t>Дивиденд по SIBN - Газпрнефть 648шт. по 17.3 RUR - налог 1457 RUR (данные из БД)</t>
  </si>
  <si>
    <t>Дивиденд по TATNP - Татнфт 3ап 479шт. по 14.35 RUR - налог 894 RUR (данные из БД)</t>
  </si>
  <si>
    <t>Дивиденд по BELU - НоваБев ао 344шт. по 20 RUR - налог 894 RUR (данные из БД)</t>
  </si>
  <si>
    <t>Дивиденд по BELU - НоваБев ао 222шт. по 20 RUR - налог 577 RUR (данные из БД)</t>
  </si>
  <si>
    <t>Дивиденд по MDMG - MDMG-ао 201шт. по 42 RUR - налог 1097 RUR (данные из БД)</t>
  </si>
  <si>
    <t>Дивиденд по MDMG - MDMG-ао 141шт. по 42 RUR - налог 770 RUR (данные из БД)</t>
  </si>
  <si>
    <t>Дивиденд по PMSBP - ПермьЭнС-п 320шт. по 26 RUR - налог 1082 RUR (данные из БД)</t>
  </si>
  <si>
    <t>Дивиденд по PMSBP - ПермьЭнС-п 860шт. по 26 RUR - налог 2907 RUR (данные из БД)</t>
  </si>
  <si>
    <t>Дивиденд по PLZL - Полюс 242шт. по 36 RUR - налог 1133 RUR (данные из БД)</t>
  </si>
  <si>
    <t>Дивиденд по PLZL - Полюс 129шт. по 36 RUR - налог 604 RUR (данные из БД)</t>
  </si>
  <si>
    <t>Дивиденд по PLZL - Полюс 81шт. по 36 RUR - налог 379 RUR (данные из БД)</t>
  </si>
  <si>
    <t>Дивиденд по X5 - КЦ ИКС 5 34шт. по 368 RUR - налог 1627 RUR (данные из БД)</t>
  </si>
  <si>
    <t>Дивиденд по TATNP - Татнфт 3ап 649шт. по 8.13 RUR - налог 685 RUR (данные из БД)</t>
  </si>
  <si>
    <t>Дивиденд по TATNP - Татнфт 3ап 50шт. по 8.13 RUR - налог 53 RUR (данные из БД)</t>
  </si>
  <si>
    <t>Дивиденд по ROSN - Роснефть 1041шт. по 11.56 RUR - налог 1564 RUR (данные из БД)</t>
  </si>
  <si>
    <t>Дивиденд по ROSN - Роснефть 538шт. по 11.56 RUR - налог 809 RUR (данные из БД)</t>
  </si>
  <si>
    <t>Налоговый вычет 2025</t>
  </si>
  <si>
    <t>Дивиденд по PLZL - Полюс 327шт. по 56.8 RUR - налог 2415 RUR (данные из БД)</t>
  </si>
  <si>
    <t>Дивиденд по PLZL - Полюс 129шт. по 56.8 RUR - налог 953 RUR (данные из БД)</t>
  </si>
  <si>
    <t>Дивиденд по PLZL - Полюс 243шт. по 56.8 RUR - налог 1794 RUR (данные из БД)</t>
  </si>
  <si>
    <t>Дивиденд по BELU - НоваБев ао 519шт. по 10 RUR - налог 675 RUR (данные из БД)</t>
  </si>
  <si>
    <t>Дивиденд по BELU - НоваБев ао 937шт. по 10 RUR - налог 1218 RUR (данные из БД)</t>
  </si>
  <si>
    <t>Дивиденд по MRKP - РСетиЦП ао 130000шт. по 0.07 RUR - налог 1225 RUR (данные из БД)</t>
  </si>
  <si>
    <t>Дивиденд по MRKP - РСетиЦП ао 600000шт. по 0.07 RUR - налог 5655 RUR (данные из БД)</t>
  </si>
  <si>
    <t>Дивиденд по SIBN - Газпрнефть 758шт. по 28.11 RUR - налог 2770 RUR (данные из БД)</t>
  </si>
  <si>
    <t>Дивиденд по SIBN - Газпрнефть 1586шт. по 28.11 RUR - налог 5796 RUR (данные из БД)</t>
  </si>
  <si>
    <t>Дивиденд по X5 - КЦ ИКС 5 59шт. по 245 RUR - налог 1879 RUR (данные из БД)</t>
  </si>
  <si>
    <t>Дивиденд по X5 - КЦ ИКС 5 73шт. по 245 RUR - налог 2325 RUR (данные из БД)</t>
  </si>
  <si>
    <t>Дивиденд по MTSS - МТС-ао 240шт. по 35 RUR - налог 1092 RUR (данные из БД)</t>
  </si>
  <si>
    <t>Дивиденд по ROSN - Роснефть 1041шт. по 2.27 RUR - налог 307 RUR (данные из БД)</t>
  </si>
  <si>
    <t>Дивиденд по ROSN - Роснефть 2789шт. по 2.27 RUR - налог 823 RUR (данные из БД)</t>
  </si>
  <si>
    <t>Дивиденд по MOEX - МосБиржа 840шт. по 19.57 RUR - налог 2137 RUR (данные из БД)</t>
  </si>
  <si>
    <t>Дивиденд по MOEX - МосБиржа 430шт. по 19.57 RUR - налог 1094 RUR (данные из БД)</t>
  </si>
  <si>
    <t>Дивиденд по NMTP - НМТП ао 19600шт. по 1.14 RUR - налог 2917 RUR (данные из БД)</t>
  </si>
  <si>
    <t>Дивиденд по NMTP - НМТП ао 19000шт. по 1.14 RUR - налог 2828 RUR (данные из БД)</t>
  </si>
  <si>
    <t>Дивиденд по PLZL - Полюс 327шт. по 29.05 RUR - налог 1235 RUR (данные из БД)</t>
  </si>
  <si>
    <t>Дивиденд по PLZL - Полюс 129шт. по 29.05 RUR - налог 487 RUR (данные из БД)</t>
  </si>
  <si>
    <t>Дивиденд по PLZL - Полюс 243шт. по 29.05 RUR - налог 918 RUR (данные из БД)</t>
  </si>
  <si>
    <t>Дивиденд по MDMG - MDMG-ао 201шт. по 47 RUR - налог 1228 RUR (данные из БД)</t>
  </si>
  <si>
    <t>Дивиденд по MDMG - MDMG-ао 378шт. по 47 RUR - налог 2310 RUR (данные из БД)</t>
  </si>
  <si>
    <t>Дивиденд по TATNP - Татнфт 3ап 649шт. по 11.61 RUR - налог 980 RUR (данные из БД)</t>
  </si>
  <si>
    <t>Дивиденд по TATNP - Татнфт 3ап 464шт. по 11.61 RUR - налог 700 RUR (данные из БД)</t>
  </si>
  <si>
    <t>Дивиденд по SBER - Сбербанк 910шт. по 37.64 RUR - налог 4453 RUR (данные из БД)</t>
  </si>
  <si>
    <t>Дивиденд по SBER - Сбербанк 2121шт. по 37.64 RUR - налог 10378 RUR (данные из БД)</t>
  </si>
  <si>
    <t>Дивиденд по SBERP - Сбербанк-п 1060шт. по 37.64 RUR - налог 5187 RUR (данные из БД)</t>
  </si>
  <si>
    <t>Дивиденд по SBERP - Сбербанк-п 10шт. по 37.64 RUR - налог 49 RUR (данные из БД)</t>
  </si>
  <si>
    <t>Дивиденд по VTBR - ВТБ ао 120шт. по 9.71 RUR - налог 151 RUR (данные из БД)</t>
  </si>
  <si>
    <t>Дивиденд по VTBR - ВТБ ао 180шт. по 9.71 RUR - налог 227 RUR (данные из БД)</t>
  </si>
  <si>
    <t>Дивиденд по RTKMP - Ростел -ап 2300шт. по 2.71 RUR - налог 810 RUR (данные из БД)</t>
  </si>
  <si>
    <t>Дивиденд по RTKMP - Ростел -ап 3620шт. по 2.71 RUR - налог 1275 RUR (данные из БД)</t>
  </si>
  <si>
    <t>Дивиденд по TRNFP - Транснф ап 174шт. по 204.17 RUR - налог 4618 RUR (данные из БД)</t>
  </si>
  <si>
    <t>Дивиденд по TRNFP - Транснф ап 166шт. по 204.17 RUR - налог 4406 RUR (данные из БД)</t>
  </si>
  <si>
    <t>Дивиденд по DOMRF - ДОМ.РФ 338шт. по 246.88 RUR - налог 10848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</si>
  <si>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</si>
  <si>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</si>
  <si>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</si>
  <si>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</si>
  <si>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</si>
  <si>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</si>
  <si>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buy (Ввод бумаги)</t>
  </si>
  <si>
    <t>sell</t>
  </si>
  <si>
    <t>Вывод бумаги</t>
  </si>
  <si>
    <t>Стоимость сейчас</t>
  </si>
  <si>
    <t>Полный доход</t>
  </si>
  <si>
    <t>SBERP</t>
  </si>
  <si>
    <t>MGNT</t>
  </si>
  <si>
    <t>LSRG</t>
  </si>
  <si>
    <t>LKOH</t>
  </si>
  <si>
    <t>FXDE</t>
  </si>
  <si>
    <t>MFON</t>
  </si>
  <si>
    <t>YNDX</t>
  </si>
  <si>
    <t>RU000A0ZZE20</t>
  </si>
  <si>
    <t>LNTA</t>
  </si>
  <si>
    <t>AFKS</t>
  </si>
  <si>
    <t>BANEP</t>
  </si>
  <si>
    <t>MRKU</t>
  </si>
  <si>
    <t>MTLRP</t>
  </si>
  <si>
    <t>SU26217RMFS8</t>
  </si>
  <si>
    <t>RU000A0JXU71</t>
  </si>
  <si>
    <t>AFLT</t>
  </si>
  <si>
    <t>UPRO</t>
  </si>
  <si>
    <t>RU000A1007D9</t>
  </si>
  <si>
    <t>RU000A1012K4</t>
  </si>
  <si>
    <t>RU000A102101</t>
  </si>
  <si>
    <t>RU000A0ZZNV7</t>
  </si>
  <si>
    <t>RU000A100K64</t>
  </si>
  <si>
    <t>RU000A100AA4</t>
  </si>
  <si>
    <t>RU000A1015S0</t>
  </si>
  <si>
    <t>RU000A101DU4</t>
  </si>
  <si>
    <t>RU000A0JRU20</t>
  </si>
  <si>
    <t>FXCN</t>
  </si>
  <si>
    <t>RU000A102LW1</t>
  </si>
  <si>
    <t>RU000A102KR3</t>
  </si>
  <si>
    <t>RU000A102CZ3</t>
  </si>
  <si>
    <t>RU000A1046N6</t>
  </si>
  <si>
    <t>DIVD</t>
  </si>
  <si>
    <t>PMSBP</t>
  </si>
  <si>
    <t>GOLD</t>
  </si>
  <si>
    <t>ROSN
Роснефть</t>
  </si>
  <si>
    <t>SIBN
Газпрнефть</t>
  </si>
  <si>
    <t>SBER
Сбербанк</t>
  </si>
  <si>
    <t>PHOR
ФосАгро ао</t>
  </si>
  <si>
    <t>MDMG
MDMG-ао</t>
  </si>
  <si>
    <t>DOMRF
ДОМ.РФ</t>
  </si>
  <si>
    <t>PLZL
Полюс</t>
  </si>
  <si>
    <t>TATNP
Татнфт 3ап</t>
  </si>
  <si>
    <t>BELU
НоваБев ао</t>
  </si>
  <si>
    <t>MRKP
РСетиЦП ао</t>
  </si>
  <si>
    <t>RTKMP
Ростел -ап</t>
  </si>
  <si>
    <t>TRNFP
Транснф ап</t>
  </si>
  <si>
    <t>NMTP
НМТП ао</t>
  </si>
  <si>
    <t>X5
КЦ ИКС 5</t>
  </si>
  <si>
    <t>ZAYM
Займер ао</t>
  </si>
  <si>
    <t>MOEX
МосБиржа</t>
  </si>
  <si>
    <t>MTSS
МТС-ао</t>
  </si>
  <si>
    <t>GAZP
ГАЗПРОМ ао</t>
  </si>
  <si>
    <t>CHMF
СевСт-ао</t>
  </si>
  <si>
    <t>NLMK
НЛМК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</si>
  <si>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</si>
  <si>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</si>
  <si>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</si>
  <si>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</si>
  <si>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</si>
  <si>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</si>
  <si>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</si>
  <si>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</si>
  <si>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</si>
  <si>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</si>
  <si>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Первое пополнение</t>
  </si>
  <si>
    <t>48S8D</t>
  </si>
  <si>
    <t>"Газпром" (ПАО) ао</t>
  </si>
  <si>
    <t>ПАО НК Роснефть</t>
  </si>
  <si>
    <t>МегаФон ПАО ао</t>
  </si>
  <si>
    <t>PLLC Yandex N.V. class A shs</t>
  </si>
  <si>
    <t>Сбербанк России ПАО ао</t>
  </si>
  <si>
    <t>commission</t>
  </si>
  <si>
    <t>Оплата депозитарных услуг</t>
  </si>
  <si>
    <t>S8S8D</t>
  </si>
  <si>
    <t>Сбербанк ПАО БО 001P-16R</t>
  </si>
  <si>
    <t>bond</t>
  </si>
  <si>
    <t>Лента ПиЭлСи др</t>
  </si>
  <si>
    <t>АФК "Система" ПАО ао</t>
  </si>
  <si>
    <t>"Магнит" ПАО ао</t>
  </si>
  <si>
    <t>Башнефть АНК ап</t>
  </si>
  <si>
    <t>МРСК Урала (ОАО) ао</t>
  </si>
  <si>
    <t>Мечел ПАО ап</t>
  </si>
  <si>
    <t>Северсталь (ПАО)ао</t>
  </si>
  <si>
    <t>ОФЗ-ПД 26217 18/08/21</t>
  </si>
  <si>
    <t>ПАО "НЛМК" ао</t>
  </si>
  <si>
    <t>ПАО "Татнефть" ап 3 вып.</t>
  </si>
  <si>
    <t>ВЭБ.РФ ПБО-001Р-09</t>
  </si>
  <si>
    <t>dohod</t>
  </si>
  <si>
    <t>Зачисление дивидендов  по бумаге СевСт-ао 20 шт.</t>
  </si>
  <si>
    <t>Зачисление купона №3 по бумаге ВЭБ ПБО1Р9</t>
  </si>
  <si>
    <t>nalog</t>
  </si>
  <si>
    <t>Списание налога за налоговый период</t>
  </si>
  <si>
    <t>Сбербанк России ПАО ап</t>
  </si>
  <si>
    <t>Мобильные ТелеСистемы ПАО ао</t>
  </si>
  <si>
    <t>ГДР X5 RetailGroup N.V.ORD SHS</t>
  </si>
  <si>
    <t>Ростелеком (ПАО) ап.</t>
  </si>
  <si>
    <t>Аэрофлот-росс.авиалин(ПАО)ао</t>
  </si>
  <si>
    <t>ПАО Московская Биржа</t>
  </si>
  <si>
    <t>Группа ЛСР ПАО ао</t>
  </si>
  <si>
    <t>output</t>
  </si>
  <si>
    <t>Списание налога при выводе денежных средств</t>
  </si>
  <si>
    <t>Юнипро ПАО ао</t>
  </si>
  <si>
    <t>Сбербанк ПАО ИОС 001P-69R</t>
  </si>
  <si>
    <t>ао ПАО Банк ВТБ</t>
  </si>
  <si>
    <t>amort</t>
  </si>
  <si>
    <t>Погашение бумаги СберБ Б69R</t>
  </si>
  <si>
    <t>НК ЛУКОЙЛ (ПАО) - ао</t>
  </si>
  <si>
    <t>СЭЗ им. С.Орджоникидзе 001Р-01</t>
  </si>
  <si>
    <t>ЭБИС БО-П03</t>
  </si>
  <si>
    <t>СК Легион ООО БО-01</t>
  </si>
  <si>
    <t>АПРИ Флай Плэнинг АО БО-П02</t>
  </si>
  <si>
    <t>ТАЛАН-ФИНАНС БО 001Р-01</t>
  </si>
  <si>
    <t>ЭнергоТехСервис 001Р-01</t>
  </si>
  <si>
    <t>Вита Лайн БО-01</t>
  </si>
  <si>
    <t>Северо-Зап.концес.комп. сер.03</t>
  </si>
  <si>
    <t>FINEX GERMANY UCITS ETF</t>
  </si>
  <si>
    <t>etf</t>
  </si>
  <si>
    <t>FINEX CHINA UCITS ETF</t>
  </si>
  <si>
    <t>ЭТС 1Р01</t>
  </si>
  <si>
    <t>Амортизация</t>
  </si>
  <si>
    <t>Амортизация по бумаге ЭТС 1Р01</t>
  </si>
  <si>
    <t>Амортизация ВЭБ ПБО1Р9</t>
  </si>
  <si>
    <t>paper_out</t>
  </si>
  <si>
    <t>paper_in</t>
  </si>
  <si>
    <t>403UHP4</t>
  </si>
  <si>
    <t>АБЗ-1 001Р-01</t>
  </si>
  <si>
    <t>НМТП (ПАО) ао</t>
  </si>
  <si>
    <t>Погашение бумаги ЛегионБО-1</t>
  </si>
  <si>
    <t>Амортизация по бумаге АПРИФП БП2</t>
  </si>
  <si>
    <t>Амортизация по бумаге СЗКК 03</t>
  </si>
  <si>
    <t>АПРИ Флай Плэнинг АО БО-П04</t>
  </si>
  <si>
    <t>Онлайн Микрофинанс 03</t>
  </si>
  <si>
    <t>АБЗ-1 001Р-02</t>
  </si>
  <si>
    <t>Зачисление купона №11 по бумаге ТАЛАНФБ1P1</t>
  </si>
  <si>
    <t>БПИФ ДОХОДЪ Инд дивид акций РФ</t>
  </si>
  <si>
    <t>yield</t>
  </si>
  <si>
    <t>Корректировка нестыковки с показаниями брокера</t>
  </si>
  <si>
    <t>Амортизация СЗКК 03</t>
  </si>
  <si>
    <t>Кэшбэк за пополнение ИИС</t>
  </si>
  <si>
    <t>"Пермэнергосбыт" ПАО ап</t>
  </si>
  <si>
    <t>Россети Центр и Приволжье ао</t>
  </si>
  <si>
    <t>ФосАгро ПАО ао</t>
  </si>
  <si>
    <t>Полюс ПАО ао</t>
  </si>
  <si>
    <t>Зачисление дивидендов  по бумаге ЛУКОЙЛ 22 шт.</t>
  </si>
  <si>
    <t>CNYRUB_TOM</t>
  </si>
  <si>
    <t>CNY/RUB_TOM - CNY/РУБ</t>
  </si>
  <si>
    <t>selt</t>
  </si>
  <si>
    <t>Списание комиссий</t>
  </si>
  <si>
    <t>Корректировка копеек</t>
  </si>
  <si>
    <t>Пользовательская сделка</t>
  </si>
  <si>
    <t>НоваБев Групп ПАО ао</t>
  </si>
  <si>
    <t>Газпром нефть ПАО ао</t>
  </si>
  <si>
    <t>Комиссия</t>
  </si>
  <si>
    <t>МКПАО «МД Медикал Груп»</t>
  </si>
  <si>
    <t>Подарочная акция Сбера</t>
  </si>
  <si>
    <t>S20ZXY9</t>
  </si>
  <si>
    <t>Транснефть ПАО акц.пр.</t>
  </si>
  <si>
    <t>Корпоративный центр ИКС 5</t>
  </si>
  <si>
    <t>БПИФ ДОХОДЪ Инд дивид акций</t>
  </si>
  <si>
    <t>ПАО ДОМ.РФ</t>
  </si>
  <si>
    <t>БПИФ Золото.Биржевой УК ВИМ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</si>
  <si>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</si>
  <si>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</si>
  <si>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</si>
  <si>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</si>
  <si>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</si>
  <si>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</si>
  <si>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</si>
  <si>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</si>
  <si>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</si>
  <si>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</si>
  <si>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Магнит ао</t>
  </si>
  <si>
    <t>Россети Ур</t>
  </si>
  <si>
    <t>Сбербанк-п</t>
  </si>
  <si>
    <t>Башнефт ап</t>
  </si>
  <si>
    <t>Мечел ап</t>
  </si>
  <si>
    <t>ЛСР ао</t>
  </si>
  <si>
    <t>Юнипро ао</t>
  </si>
  <si>
    <t>ЛУКОЙЛ</t>
  </si>
  <si>
    <t>ПермьЭнС-п</t>
  </si>
  <si>
    <t>Купон</t>
  </si>
  <si>
    <t>ВЭБ ПБО1Р9</t>
  </si>
  <si>
    <t>ОФЗ 26217</t>
  </si>
  <si>
    <t>СберИОС69</t>
  </si>
  <si>
    <t>ЭБИС Б1P03</t>
  </si>
  <si>
    <t>СЭЗ 1P1</t>
  </si>
  <si>
    <t>АПРИФП БП2</t>
  </si>
  <si>
    <t>ТАЛАНФБ1P1</t>
  </si>
  <si>
    <t>ВитаЛайнБ1</t>
  </si>
  <si>
    <t>ЛегионБО-1</t>
  </si>
  <si>
    <t>СЗКК 03</t>
  </si>
  <si>
    <t>АБЗ-1 1Р01</t>
  </si>
  <si>
    <t>АйДиЭф03</t>
  </si>
  <si>
    <t>АПРИФП БП4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</si>
  <si>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</si>
  <si>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</si>
  <si>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</si>
  <si>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</si>
  <si>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</si>
  <si>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</si>
  <si>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</si>
  <si>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</si>
  <si>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</si>
  <si>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</si>
  <si>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</si>
  <si>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</si>
  <si>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</si>
  <si>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</si>
  <si>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</si>
  <si>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</si>
  <si>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МегаФон ао</t>
  </si>
  <si>
    <t>Yandex clA</t>
  </si>
  <si>
    <t>СберБ Б16R</t>
  </si>
  <si>
    <t>Система ао</t>
  </si>
  <si>
    <t>FXDE ETF</t>
  </si>
  <si>
    <t>FXCN ETF</t>
  </si>
  <si>
    <t>ETF DIVD</t>
  </si>
  <si>
    <t>АБЗ-1 1Р02</t>
  </si>
  <si>
    <t>GOLD ETF</t>
  </si>
  <si>
    <t>Лента др</t>
  </si>
  <si>
    <t>Аэрофлот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</si>
</sst>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FAA73"/>
      </patternFill>
    </fill>
    <fill>
      <patternFill patternType="solid">
        <fgColor rgb="FFE6FB71"/>
      </patternFill>
    </fill>
    <fill>
      <patternFill patternType="solid">
        <fgColor rgb="FFDED8D7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5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9" fontId="0" numFmtId="172"/>
    <xf applyAlignment="false" applyBorder="false" applyFont="true" applyProtection="false" borderId="1" fillId="9" fontId="0" numFmtId="164"/>
    <xf applyAlignment="false" applyBorder="false" applyFont="true" applyProtection="false" borderId="1" fillId="9" fontId="0" numFmtId="166"/>
    <xf applyAlignment="false" applyBorder="false" applyFont="true" applyProtection="false" borderId="1" fillId="9" fontId="0" numFmtId="165"/>
    <xf applyAlignment="false" applyBorder="false" applyFont="true" applyProtection="false" borderId="1" fillId="10" fontId="0" numFmtId="172"/>
    <xf applyAlignment="false" applyBorder="false" applyFont="true" applyProtection="false" borderId="1" fillId="10" fontId="0" numFmtId="164"/>
    <xf applyAlignment="false" applyBorder="false" applyFont="true" applyProtection="false" borderId="1" fillId="10" fontId="0" numFmtId="166"/>
    <xf applyAlignment="false" applyBorder="false" applyFont="true" applyProtection="false" borderId="1" fillId="10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</row>
    <row collapsed="false" customFormat="false" customHeight="false" hidden="false" ht="12.1" outlineLevel="0" r="2">
      <c r="A2" s="16" t="s">
        <v>18</v>
      </c>
      <c r="B2" s="16" t="s">
        <v>19</v>
      </c>
      <c r="C2" s="16" t="s">
        <v>20</v>
      </c>
      <c r="D2" s="16" t="s">
        <v>21</v>
      </c>
      <c r="E2" s="2" t="s">
        <v>22</v>
      </c>
      <c r="F2" s="7" t="n">
        <v>4430</v>
      </c>
      <c r="G2" s="6" t="n">
        <v>361.25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-0.0719</v>
      </c>
      <c r="M2" s="6" t="n">
        <v>402.34</v>
      </c>
      <c r="N2" s="17" t="n">
        <v>13.04</v>
      </c>
      <c r="O2" s="16"/>
      <c r="P2" s="16" t="s">
        <v>23</v>
      </c>
      <c r="Q2" s="17" t="n">
        <v>0.2415</v>
      </c>
      <c r="R2" s="6" t="s">
        <f>=Q2/$Q$13</f>
      </c>
    </row>
    <row collapsed="false" customFormat="false" customHeight="false" hidden="false" ht="12.1" outlineLevel="0" r="3">
      <c r="A3" s="16" t="s">
        <v>24</v>
      </c>
      <c r="B3" s="16" t="s">
        <v>19</v>
      </c>
      <c r="C3" s="16" t="s">
        <v>25</v>
      </c>
      <c r="D3" s="16" t="s">
        <v>21</v>
      </c>
      <c r="E3" s="2" t="s">
        <v>26</v>
      </c>
      <c r="F3" s="7" t="n">
        <v>2531</v>
      </c>
      <c r="G3" s="6" t="n">
        <v>557.8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0.0873</v>
      </c>
      <c r="M3" s="6" t="n">
        <v>550.3</v>
      </c>
      <c r="N3" s="17" t="n">
        <v>11.5</v>
      </c>
      <c r="O3" s="16"/>
      <c r="P3" s="16" t="s">
        <v>27</v>
      </c>
      <c r="Q3" s="17" t="n">
        <v>27.9275</v>
      </c>
      <c r="R3" s="6" t="s">
        <f>=Q3/$Q$13</f>
      </c>
    </row>
    <row collapsed="false" customFormat="false" customHeight="false" hidden="false" ht="12.1" outlineLevel="0" r="4">
      <c r="A4" s="16" t="s">
        <v>28</v>
      </c>
      <c r="B4" s="16" t="s">
        <v>19</v>
      </c>
      <c r="C4" s="16" t="s">
        <v>29</v>
      </c>
      <c r="D4" s="16" t="s">
        <v>21</v>
      </c>
      <c r="E4" s="2" t="s">
        <v>30</v>
      </c>
      <c r="F4" s="7" t="n">
        <v>4919</v>
      </c>
      <c r="G4" s="6" t="n">
        <v>276.71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0.0954</v>
      </c>
      <c r="M4" s="6" t="n">
        <v>290.22</v>
      </c>
      <c r="N4" s="17" t="n">
        <v>11.09</v>
      </c>
      <c r="O4" s="16"/>
      <c r="P4" s="16" t="s">
        <v>31</v>
      </c>
      <c r="Q4" s="17" t="n">
        <v>59.609442363418</v>
      </c>
      <c r="R4" s="6" t="s">
        <f>=Q4/$Q$13</f>
      </c>
    </row>
    <row collapsed="false" customFormat="false" customHeight="false" hidden="false" ht="12.1" outlineLevel="0" r="5">
      <c r="A5" s="16" t="s">
        <v>32</v>
      </c>
      <c r="B5" s="16" t="s">
        <v>19</v>
      </c>
      <c r="C5" s="16" t="s">
        <v>33</v>
      </c>
      <c r="D5" s="16" t="s">
        <v>21</v>
      </c>
      <c r="E5" s="2" t="s">
        <v>34</v>
      </c>
      <c r="F5" s="7" t="n">
        <v>207</v>
      </c>
      <c r="G5" s="6" t="n">
        <v>5064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-0.1033</v>
      </c>
      <c r="M5" s="6" t="n">
        <v>6354.01</v>
      </c>
      <c r="N5" s="17" t="n">
        <v>8.54</v>
      </c>
      <c r="O5" s="16"/>
      <c r="P5" s="16" t="s">
        <v>35</v>
      </c>
      <c r="Q5" s="17" t="n">
        <v>101.7756</v>
      </c>
      <c r="R5" s="6" t="s">
        <f>=Q5/$Q$13</f>
      </c>
    </row>
    <row collapsed="false" customFormat="false" customHeight="false" hidden="false" ht="12.1" outlineLevel="0" r="6">
      <c r="A6" s="16" t="s">
        <v>36</v>
      </c>
      <c r="B6" s="16" t="s">
        <v>19</v>
      </c>
      <c r="C6" s="16" t="s">
        <v>37</v>
      </c>
      <c r="D6" s="16" t="s">
        <v>21</v>
      </c>
      <c r="E6" s="2" t="s">
        <v>38</v>
      </c>
      <c r="F6" s="7" t="n">
        <v>598</v>
      </c>
      <c r="G6" s="6" t="n">
        <v>1292.6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0.2048</v>
      </c>
      <c r="M6" s="6" t="n">
        <v>1122.37</v>
      </c>
      <c r="N6" s="17" t="n">
        <v>6.3</v>
      </c>
      <c r="O6" s="16"/>
      <c r="P6" s="16" t="s">
        <v>39</v>
      </c>
      <c r="Q6" s="17" t="n">
        <v>12.5355</v>
      </c>
      <c r="R6" s="6" t="s">
        <f>=Q6/$Q$13</f>
      </c>
    </row>
    <row collapsed="false" customFormat="false" customHeight="false" hidden="false" ht="12.1" outlineLevel="0" r="7">
      <c r="A7" s="16" t="s">
        <v>40</v>
      </c>
      <c r="B7" s="16" t="s">
        <v>19</v>
      </c>
      <c r="C7" s="16" t="s">
        <v>41</v>
      </c>
      <c r="D7" s="16" t="s">
        <v>21</v>
      </c>
      <c r="E7" s="2" t="s">
        <v>42</v>
      </c>
      <c r="F7" s="7" t="n">
        <v>349</v>
      </c>
      <c r="G7" s="6" t="n">
        <v>2072.5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0.2847</v>
      </c>
      <c r="M7" s="6" t="n">
        <v>1854.67</v>
      </c>
      <c r="N7" s="17" t="n">
        <v>5.89</v>
      </c>
      <c r="O7" s="16"/>
      <c r="P7" s="16" t="s">
        <v>43</v>
      </c>
      <c r="Q7" s="17" t="n">
        <v>95.8709</v>
      </c>
      <c r="R7" s="6" t="s">
        <f>=Q7/$Q$13</f>
      </c>
    </row>
    <row collapsed="false" customFormat="false" customHeight="false" hidden="false" ht="12.1" outlineLevel="0" r="8">
      <c r="A8" s="16" t="s">
        <v>44</v>
      </c>
      <c r="B8" s="16" t="s">
        <v>19</v>
      </c>
      <c r="C8" s="16" t="s">
        <v>45</v>
      </c>
      <c r="D8" s="16" t="s">
        <v>21</v>
      </c>
      <c r="E8" s="2" t="s">
        <v>46</v>
      </c>
      <c r="F8" s="7" t="n">
        <v>700</v>
      </c>
      <c r="G8" s="6" t="n">
        <v>1009.4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-0.3582</v>
      </c>
      <c r="M8" s="6" t="n">
        <v>1789.02</v>
      </c>
      <c r="N8" s="17" t="n">
        <v>5.76</v>
      </c>
      <c r="O8" s="16"/>
      <c r="P8" s="16" t="s">
        <v>47</v>
      </c>
      <c r="Q8" s="17" t="n">
        <v>111.4993</v>
      </c>
      <c r="R8" s="6" t="s">
        <f>=Q8/$Q$13</f>
      </c>
    </row>
    <row collapsed="false" customFormat="false" customHeight="false" hidden="false" ht="12.1" outlineLevel="0" r="9">
      <c r="A9" s="16" t="s">
        <v>48</v>
      </c>
      <c r="B9" s="16" t="s">
        <v>19</v>
      </c>
      <c r="C9" s="16" t="s">
        <v>49</v>
      </c>
      <c r="D9" s="16" t="s">
        <v>21</v>
      </c>
      <c r="E9" s="2" t="s">
        <v>50</v>
      </c>
      <c r="F9" s="7" t="n">
        <v>1117</v>
      </c>
      <c r="G9" s="6" t="n">
        <v>602.9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0.0582</v>
      </c>
      <c r="M9" s="6" t="n">
        <v>600.7</v>
      </c>
      <c r="N9" s="17" t="n">
        <v>5.49</v>
      </c>
      <c r="O9" s="16"/>
      <c r="P9" s="16" t="s">
        <v>51</v>
      </c>
      <c r="Q9" s="17" t="n">
        <v>11560</v>
      </c>
      <c r="R9" s="6" t="s">
        <f>=Q9/$Q$13</f>
      </c>
    </row>
    <row collapsed="false" customFormat="false" customHeight="false" hidden="false" ht="12.1" outlineLevel="0" r="10">
      <c r="A10" s="16" t="s">
        <v>52</v>
      </c>
      <c r="B10" s="16" t="s">
        <v>19</v>
      </c>
      <c r="C10" s="16" t="s">
        <v>53</v>
      </c>
      <c r="D10" s="16" t="s">
        <v>21</v>
      </c>
      <c r="E10" s="2" t="s">
        <v>54</v>
      </c>
      <c r="F10" s="7" t="n">
        <v>2564</v>
      </c>
      <c r="G10" s="6" t="n">
        <v>249.2</v>
      </c>
      <c r="H10" s="17" t="n">
        <v>0</v>
      </c>
      <c r="I10" s="6" t="n">
        <v>0</v>
      </c>
      <c r="J10" s="16"/>
      <c r="K10" s="6" t="s">
        <f>=F10*G10*Портфель!$R$13</f>
      </c>
      <c r="L10" s="9" t="n">
        <v>-0.3534</v>
      </c>
      <c r="M10" s="6" t="n">
        <v>389.15</v>
      </c>
      <c r="N10" s="17" t="n">
        <v>5.2</v>
      </c>
      <c r="O10" s="16" t="s">
        <v>55</v>
      </c>
      <c r="P10" s="16" t="s">
        <v>56</v>
      </c>
      <c r="Q10" s="17" t="n">
        <v>10.751</v>
      </c>
      <c r="R10" s="6" t="s">
        <f>=Q10/$Q$13</f>
      </c>
    </row>
    <row collapsed="false" customFormat="false" customHeight="false" hidden="false" ht="12.1" outlineLevel="0" r="11">
      <c r="A11" s="16" t="s">
        <v>57</v>
      </c>
      <c r="B11" s="16" t="s">
        <v>19</v>
      </c>
      <c r="C11" s="16" t="s">
        <v>58</v>
      </c>
      <c r="D11" s="16" t="s">
        <v>21</v>
      </c>
      <c r="E11" s="2" t="s">
        <v>59</v>
      </c>
      <c r="F11" s="7" t="n">
        <v>1050000</v>
      </c>
      <c r="G11" s="6" t="n">
        <v>0.521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0.3364</v>
      </c>
      <c r="M11" s="6" t="n">
        <v>0.43</v>
      </c>
      <c r="N11" s="17" t="n">
        <v>4.46</v>
      </c>
      <c r="O11" s="16"/>
      <c r="P11" s="16" t="s">
        <v>60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61</v>
      </c>
      <c r="B12" s="16" t="s">
        <v>19</v>
      </c>
      <c r="C12" s="16" t="s">
        <v>62</v>
      </c>
      <c r="D12" s="16" t="s">
        <v>21</v>
      </c>
      <c r="E12" s="2" t="s">
        <v>63</v>
      </c>
      <c r="F12" s="7" t="n">
        <v>11960</v>
      </c>
      <c r="G12" s="6" t="n">
        <v>40.4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-0.1613</v>
      </c>
      <c r="M12" s="6" t="n">
        <v>53.09</v>
      </c>
      <c r="N12" s="17" t="n">
        <v>3.94</v>
      </c>
      <c r="O12" s="16"/>
      <c r="P12" s="16" t="s">
        <v>64</v>
      </c>
      <c r="Q12" s="17" t="n">
        <v>0.1927</v>
      </c>
      <c r="R12" s="6" t="s">
        <f>=Q12/$Q$13</f>
      </c>
    </row>
    <row collapsed="false" customFormat="false" customHeight="false" hidden="false" ht="12.1" outlineLevel="0" r="13">
      <c r="A13" s="16" t="s">
        <v>65</v>
      </c>
      <c r="B13" s="16" t="s">
        <v>19</v>
      </c>
      <c r="C13" s="16" t="s">
        <v>66</v>
      </c>
      <c r="D13" s="16" t="s">
        <v>21</v>
      </c>
      <c r="E13" s="2" t="s">
        <v>67</v>
      </c>
      <c r="F13" s="7" t="n">
        <v>407</v>
      </c>
      <c r="G13" s="6" t="n">
        <v>1023.8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-0.0153</v>
      </c>
      <c r="M13" s="6" t="n">
        <v>1270.82</v>
      </c>
      <c r="N13" s="17" t="n">
        <v>3.39</v>
      </c>
      <c r="O13" s="16"/>
      <c r="P13" s="16" t="s">
        <v>21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68</v>
      </c>
      <c r="B14" s="16" t="s">
        <v>19</v>
      </c>
      <c r="C14" s="16" t="s">
        <v>69</v>
      </c>
      <c r="D14" s="16" t="s">
        <v>21</v>
      </c>
      <c r="E14" s="2" t="s">
        <v>70</v>
      </c>
      <c r="F14" s="7" t="n">
        <v>53500</v>
      </c>
      <c r="G14" s="6" t="n">
        <v>6.655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-0.033</v>
      </c>
      <c r="M14" s="6" t="n">
        <v>8.71</v>
      </c>
      <c r="N14" s="17" t="n">
        <v>2.9</v>
      </c>
      <c r="O14" s="16"/>
      <c r="P14" s="16" t="s">
        <v>71</v>
      </c>
      <c r="Q14" s="17" t="n">
        <v>171.25</v>
      </c>
      <c r="R14" s="6" t="s">
        <f>=Q14/$Q$13</f>
      </c>
    </row>
    <row collapsed="false" customFormat="false" customHeight="false" hidden="false" ht="12.1" outlineLevel="0" r="15">
      <c r="A15" s="16" t="s">
        <v>72</v>
      </c>
      <c r="B15" s="16" t="s">
        <v>19</v>
      </c>
      <c r="C15" s="16" t="s">
        <v>73</v>
      </c>
      <c r="D15" s="16" t="s">
        <v>21</v>
      </c>
      <c r="E15" s="2" t="s">
        <v>74</v>
      </c>
      <c r="F15" s="7" t="n">
        <v>189</v>
      </c>
      <c r="G15" s="6" t="n">
        <v>1820.5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-0.2039</v>
      </c>
      <c r="M15" s="6" t="n">
        <v>2371.78</v>
      </c>
      <c r="N15" s="17" t="n">
        <v>2.8</v>
      </c>
      <c r="O15" s="16"/>
      <c r="P15" s="16" t="s">
        <v>75</v>
      </c>
      <c r="Q15" s="17" t="n">
        <v>1.75</v>
      </c>
      <c r="R15" s="6" t="s">
        <f>=Q15/$Q$13</f>
      </c>
    </row>
    <row collapsed="false" customFormat="false" customHeight="false" hidden="false" ht="12.1" outlineLevel="0" r="16">
      <c r="A16" s="16" t="s">
        <v>76</v>
      </c>
      <c r="B16" s="16" t="s">
        <v>19</v>
      </c>
      <c r="C16" s="16" t="s">
        <v>77</v>
      </c>
      <c r="D16" s="16" t="s">
        <v>21</v>
      </c>
      <c r="E16" s="2" t="s">
        <v>78</v>
      </c>
      <c r="F16" s="7" t="n">
        <v>2450</v>
      </c>
      <c r="G16" s="6" t="n">
        <v>128.5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-0.0358</v>
      </c>
      <c r="M16" s="6" t="n">
        <v>133.27</v>
      </c>
      <c r="N16" s="17" t="n">
        <v>2.56</v>
      </c>
      <c r="O16" s="16"/>
      <c r="P16" s="16" t="s">
        <v>79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80</v>
      </c>
      <c r="B17" s="16" t="s">
        <v>19</v>
      </c>
      <c r="C17" s="16" t="s">
        <v>81</v>
      </c>
      <c r="D17" s="16" t="s">
        <v>21</v>
      </c>
      <c r="E17" s="2" t="s">
        <v>82</v>
      </c>
      <c r="F17" s="7" t="n">
        <v>1270</v>
      </c>
      <c r="G17" s="6" t="n">
        <v>148.71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0.0486</v>
      </c>
      <c r="M17" s="6" t="n">
        <v>178.09</v>
      </c>
      <c r="N17" s="17" t="n">
        <v>1.54</v>
      </c>
      <c r="O17" s="16"/>
      <c r="P17" s="16" t="s">
        <v>83</v>
      </c>
      <c r="Q17" s="17" t="n">
        <v>84.3414</v>
      </c>
      <c r="R17" s="6" t="s">
        <f>=Q17/$Q$13</f>
      </c>
    </row>
    <row collapsed="false" customFormat="false" customHeight="false" hidden="false" ht="12.1" outlineLevel="0" r="18">
      <c r="A18" s="16" t="s">
        <v>84</v>
      </c>
      <c r="B18" s="16" t="s">
        <v>19</v>
      </c>
      <c r="C18" s="16" t="s">
        <v>85</v>
      </c>
      <c r="D18" s="16" t="s">
        <v>21</v>
      </c>
      <c r="E18" s="2" t="s">
        <v>86</v>
      </c>
      <c r="F18" s="7" t="n">
        <v>1050</v>
      </c>
      <c r="G18" s="6" t="n">
        <v>176.1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0.041</v>
      </c>
      <c r="M18" s="6" t="n">
        <v>266.93</v>
      </c>
      <c r="N18" s="17" t="n">
        <v>1.51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87</v>
      </c>
      <c r="B19" s="16" t="s">
        <v>19</v>
      </c>
      <c r="C19" s="16" t="s">
        <v>88</v>
      </c>
      <c r="D19" s="16" t="s">
        <v>21</v>
      </c>
      <c r="E19" s="2" t="s">
        <v>89</v>
      </c>
      <c r="F19" s="7" t="n">
        <v>1750</v>
      </c>
      <c r="G19" s="6" t="n">
        <v>99.54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0</v>
      </c>
      <c r="M19" s="6" t="n">
        <v>194.01</v>
      </c>
      <c r="N19" s="17" t="n">
        <v>1.42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90</v>
      </c>
      <c r="B20" s="16" t="s">
        <v>19</v>
      </c>
      <c r="C20" s="16" t="s">
        <v>91</v>
      </c>
      <c r="D20" s="16" t="s">
        <v>21</v>
      </c>
      <c r="E20" s="2" t="s">
        <v>92</v>
      </c>
      <c r="F20" s="7" t="n">
        <v>244</v>
      </c>
      <c r="G20" s="6" t="n">
        <v>643</v>
      </c>
      <c r="H20" s="17" t="n">
        <v>0</v>
      </c>
      <c r="I20" s="6" t="n">
        <v>0</v>
      </c>
      <c r="J20" s="16"/>
      <c r="K20" s="6" t="s">
        <f>=F20*G20*Портфель!$R$13</f>
      </c>
      <c r="L20" s="9" t="n">
        <v>0</v>
      </c>
      <c r="M20" s="6" t="n">
        <v>1116.43</v>
      </c>
      <c r="N20" s="17" t="n">
        <v>1.28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93</v>
      </c>
      <c r="B21" s="16" t="s">
        <v>19</v>
      </c>
      <c r="C21" s="16" t="s">
        <v>94</v>
      </c>
      <c r="D21" s="16" t="s">
        <v>21</v>
      </c>
      <c r="E21" s="2" t="s">
        <v>95</v>
      </c>
      <c r="F21" s="7" t="n">
        <v>2250</v>
      </c>
      <c r="G21" s="6" t="n">
        <v>69.54</v>
      </c>
      <c r="H21" s="17" t="n">
        <v>0</v>
      </c>
      <c r="I21" s="6" t="n">
        <v>0</v>
      </c>
      <c r="J21" s="16"/>
      <c r="K21" s="6" t="s">
        <f>=F21*G21*Портфель!$R$13</f>
      </c>
      <c r="L21" s="9" t="n">
        <v>-0.2056</v>
      </c>
      <c r="M21" s="6" t="n">
        <v>142.16</v>
      </c>
      <c r="N21" s="17" t="n">
        <v>1.27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96</v>
      </c>
      <c r="B22" s="16" t="s">
        <v>19</v>
      </c>
      <c r="C22" s="16" t="s">
        <v>97</v>
      </c>
      <c r="D22" s="16" t="s">
        <v>21</v>
      </c>
      <c r="E22" s="2" t="s">
        <v>98</v>
      </c>
      <c r="F22" s="7" t="n">
        <v>300</v>
      </c>
      <c r="G22" s="6" t="n">
        <v>51.285</v>
      </c>
      <c r="H22" s="17" t="n">
        <v>0</v>
      </c>
      <c r="I22" s="6" t="n">
        <v>0</v>
      </c>
      <c r="J22" s="16"/>
      <c r="K22" s="6" t="s">
        <f>=F22*G22*Портфель!$R$13</f>
      </c>
      <c r="L22" s="9" t="n">
        <v>-0.117</v>
      </c>
      <c r="M22" s="6" t="n">
        <v>79.51</v>
      </c>
      <c r="N22" s="17" t="n">
        <v>0.13</v>
      </c>
      <c r="O22" s="16"/>
      <c r="P22" s="16"/>
      <c r="Q22" s="17"/>
      <c r="R22" s="17"/>
    </row>
    <row collapsed="false" customFormat="false" customHeight="false" hidden="false" ht="12.1" outlineLevel="0" r="23">
      <c r="A23" s="16"/>
      <c r="B23" s="16"/>
      <c r="C23" s="16"/>
      <c r="D23" s="16"/>
      <c r="E23" s="16"/>
      <c r="F23" s="7"/>
      <c r="G23" s="6"/>
      <c r="H23" s="4"/>
      <c r="I23" s="4" t="s">
        <v>99</v>
      </c>
      <c r="J23" s="4"/>
      <c r="K23" s="5" t="s">
        <f>=SUM(K2:K22)</f>
      </c>
      <c r="L23" s="4"/>
      <c r="M23" s="4"/>
      <c r="N23" s="10" t="s">
        <f>=K23/K26</f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21</v>
      </c>
      <c r="B24" s="16" t="s">
        <v>3</v>
      </c>
      <c r="C24" s="16" t="s">
        <v>100</v>
      </c>
      <c r="D24" s="16" t="s">
        <v>21</v>
      </c>
      <c r="E24" s="16"/>
      <c r="F24" s="7" t="n">
        <v>745.02</v>
      </c>
      <c r="G24" s="6" t="n">
        <v>1</v>
      </c>
      <c r="H24" s="17" t="n">
        <v>0</v>
      </c>
      <c r="I24" s="6" t="n">
        <v>0</v>
      </c>
      <c r="J24" s="16"/>
      <c r="K24" s="6" t="s">
        <f>=F24*G24</f>
      </c>
      <c r="L24" s="17"/>
      <c r="M24" s="6"/>
      <c r="N24" s="17"/>
      <c r="O24" s="16"/>
      <c r="P24" s="16"/>
      <c r="Q24" s="17"/>
      <c r="R24" s="17"/>
    </row>
    <row collapsed="false" customFormat="false" customHeight="false" hidden="false" ht="12.1" outlineLevel="0" r="25">
      <c r="A25" s="16"/>
      <c r="B25" s="16"/>
      <c r="C25" s="16"/>
      <c r="D25" s="16"/>
      <c r="E25" s="16"/>
      <c r="F25" s="7"/>
      <c r="G25" s="6"/>
      <c r="H25" s="4"/>
      <c r="I25" s="4" t="s">
        <v>101</v>
      </c>
      <c r="J25" s="4"/>
      <c r="K25" s="5" t="s">
        <f>=SUM(K24:K24)</f>
      </c>
      <c r="L25" s="4"/>
      <c r="M25" s="4"/>
      <c r="N25" s="10" t="s">
        <f>=K25/K26</f>
      </c>
      <c r="O25" s="16"/>
      <c r="P25" s="16"/>
      <c r="Q25" s="17"/>
      <c r="R25" s="17"/>
    </row>
    <row collapsed="false" customFormat="false" customHeight="false" hidden="false" ht="12.1" outlineLevel="0" r="26">
      <c r="A26" s="16"/>
      <c r="B26" s="16"/>
      <c r="C26" s="16"/>
      <c r="D26" s="16"/>
      <c r="E26" s="16"/>
      <c r="F26" s="7"/>
      <c r="G26" s="6"/>
      <c r="H26" s="4"/>
      <c r="I26" s="4" t="s">
        <v>102</v>
      </c>
      <c r="J26" s="4"/>
      <c r="K26" s="5" t="s">
        <f>=K23+K25</f>
      </c>
      <c r="L26" s="17"/>
      <c r="M26" s="6"/>
      <c r="N26" s="17"/>
      <c r="O26" s="16"/>
      <c r="P26" s="16"/>
      <c r="Q26" s="17"/>
      <c r="R26" s="17"/>
    </row>
  </sheetData>
  <mergeCells>
    <mergeCell ref="I23:J23"/>
    <mergeCell ref="I25:J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103</v>
      </c>
      <c r="B1" s="18" t="s">
        <v>10</v>
      </c>
      <c r="C1" s="18" t="s">
        <v>104</v>
      </c>
      <c r="D1" s="18" t="s">
        <v>105</v>
      </c>
      <c r="E1" s="18" t="s">
        <v>106</v>
      </c>
      <c r="F1" s="18" t="s">
        <v>107</v>
      </c>
      <c r="G1" s="18" t="s">
        <v>108</v>
      </c>
      <c r="H1" s="18" t="s">
        <v>109</v>
      </c>
      <c r="I1" s="18" t="s">
        <v>110</v>
      </c>
    </row>
    <row collapsed="false" customFormat="false" customHeight="false" hidden="false" ht="12.1" outlineLevel="0" r="2">
      <c r="A2" s="13" t="n">
        <v>43326</v>
      </c>
      <c r="B2" s="6" t="n">
        <v>100000</v>
      </c>
      <c r="C2" s="6" t="n">
        <v>100000</v>
      </c>
      <c r="D2" s="16" t="s">
        <v>111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43363</v>
      </c>
      <c r="B3" s="6" t="n">
        <v>1000</v>
      </c>
      <c r="C3" s="6" t="n">
        <v>1000</v>
      </c>
      <c r="D3" s="16" t="s">
        <v>111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43384</v>
      </c>
      <c r="B4" s="6" t="n">
        <v>50000</v>
      </c>
      <c r="C4" s="6" t="n">
        <v>50000</v>
      </c>
      <c r="D4" s="16" t="s">
        <v>111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43438</v>
      </c>
      <c r="B5" s="6" t="n">
        <v>-772.8</v>
      </c>
      <c r="C5" s="6" t="n">
        <v>-772.8</v>
      </c>
      <c r="D5" s="16" t="s">
        <v>112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43439</v>
      </c>
      <c r="B6" s="6" t="n">
        <v>50000</v>
      </c>
      <c r="C6" s="6" t="n">
        <v>50000</v>
      </c>
      <c r="D6" s="16" t="s">
        <v>111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43446</v>
      </c>
      <c r="B7" s="6" t="n">
        <v>29000</v>
      </c>
      <c r="C7" s="6" t="n">
        <v>29000</v>
      </c>
      <c r="D7" s="16" t="s">
        <v>111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43448</v>
      </c>
      <c r="B8" s="6" t="n">
        <v>772.8</v>
      </c>
      <c r="C8" s="6" t="n">
        <v>772.8</v>
      </c>
      <c r="D8" s="16" t="s">
        <v>113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43455</v>
      </c>
      <c r="B9" s="6" t="n">
        <v>-358.14</v>
      </c>
      <c r="C9" s="6" t="n">
        <v>-358.14</v>
      </c>
      <c r="D9" s="16" t="s">
        <v>114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43455</v>
      </c>
      <c r="B10" s="6" t="n">
        <v>-1090.75</v>
      </c>
      <c r="C10" s="6" t="n">
        <v>-1090.75</v>
      </c>
      <c r="D10" s="16" t="s">
        <v>115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43458</v>
      </c>
      <c r="B11" s="6" t="n">
        <v>1090.75</v>
      </c>
      <c r="C11" s="6" t="n">
        <v>1090.75</v>
      </c>
      <c r="D11" s="16" t="s">
        <v>116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43462</v>
      </c>
      <c r="B12" s="6" t="n">
        <v>20000</v>
      </c>
      <c r="C12" s="6" t="n">
        <v>20000</v>
      </c>
      <c r="D12" s="16" t="s">
        <v>111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43474</v>
      </c>
      <c r="B13" s="6" t="n">
        <v>-387.2</v>
      </c>
      <c r="C13" s="6" t="n">
        <v>-387.2</v>
      </c>
      <c r="D13" s="16" t="s">
        <v>117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43474</v>
      </c>
      <c r="B14" s="6" t="n">
        <v>-263</v>
      </c>
      <c r="C14" s="6" t="n">
        <v>-263</v>
      </c>
      <c r="D14" s="16" t="s">
        <v>118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43516</v>
      </c>
      <c r="B15" s="6" t="n">
        <v>-1122</v>
      </c>
      <c r="C15" s="6" t="n">
        <v>-1122</v>
      </c>
      <c r="D15" s="16" t="s">
        <v>119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43524</v>
      </c>
      <c r="B16" s="6" t="n">
        <v>100000</v>
      </c>
      <c r="C16" s="6" t="n">
        <v>100000</v>
      </c>
      <c r="D16" s="16" t="s">
        <v>111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43591</v>
      </c>
      <c r="B17" s="6" t="n">
        <v>-252</v>
      </c>
      <c r="C17" s="6" t="n">
        <v>-252</v>
      </c>
      <c r="D17" s="16" t="s">
        <v>120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43592</v>
      </c>
      <c r="B18" s="6" t="n">
        <v>-558.6</v>
      </c>
      <c r="C18" s="6" t="n">
        <v>-558.6</v>
      </c>
      <c r="D18" s="16" t="s">
        <v>121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43619</v>
      </c>
      <c r="B19" s="6" t="n">
        <v>-444</v>
      </c>
      <c r="C19" s="6" t="n">
        <v>-444</v>
      </c>
      <c r="D19" s="16" t="s">
        <v>122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43629</v>
      </c>
      <c r="B20" s="6" t="n">
        <v>-2506</v>
      </c>
      <c r="C20" s="6" t="n">
        <v>-2506</v>
      </c>
      <c r="D20" s="16" t="s">
        <v>123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43629</v>
      </c>
      <c r="B21" s="6" t="n">
        <v>-1392</v>
      </c>
      <c r="C21" s="6" t="n">
        <v>-1392</v>
      </c>
      <c r="D21" s="16" t="s">
        <v>124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43630</v>
      </c>
      <c r="B22" s="6" t="n">
        <v>-1161.24</v>
      </c>
      <c r="C22" s="6" t="n">
        <v>-1161.24</v>
      </c>
      <c r="D22" s="16" t="s">
        <v>125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43634</v>
      </c>
      <c r="B23" s="6" t="n">
        <v>-616.6</v>
      </c>
      <c r="C23" s="6" t="n">
        <v>-616.6</v>
      </c>
      <c r="D23" s="16" t="s">
        <v>126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43635</v>
      </c>
      <c r="B24" s="6" t="n">
        <v>-319</v>
      </c>
      <c r="C24" s="6" t="n">
        <v>-319</v>
      </c>
      <c r="D24" s="16" t="s">
        <v>127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43637</v>
      </c>
      <c r="B25" s="6" t="n">
        <v>-4232.11</v>
      </c>
      <c r="C25" s="6" t="n">
        <v>-4232.11</v>
      </c>
      <c r="D25" s="16" t="s">
        <v>128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43640</v>
      </c>
      <c r="B26" s="6" t="n">
        <v>-2074.25</v>
      </c>
      <c r="C26" s="6" t="n">
        <v>-2074.25</v>
      </c>
      <c r="D26" s="16" t="s">
        <v>129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43641</v>
      </c>
      <c r="B27" s="6" t="n">
        <v>100000</v>
      </c>
      <c r="C27" s="6" t="n">
        <v>100000</v>
      </c>
      <c r="D27" s="16" t="s">
        <v>111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43651</v>
      </c>
      <c r="B28" s="6" t="n">
        <v>-563.6</v>
      </c>
      <c r="C28" s="6" t="n">
        <v>-563.6</v>
      </c>
      <c r="D28" s="16" t="s">
        <v>130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43655</v>
      </c>
      <c r="B29" s="6" t="n">
        <v>-2607</v>
      </c>
      <c r="C29" s="6" t="n">
        <v>-2607</v>
      </c>
      <c r="D29" s="16" t="s">
        <v>131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43664</v>
      </c>
      <c r="B30" s="6" t="n">
        <v>-2218.4</v>
      </c>
      <c r="C30" s="6" t="n">
        <v>-2218.4</v>
      </c>
      <c r="D30" s="16" t="s">
        <v>132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43679</v>
      </c>
      <c r="B31" s="6" t="n">
        <v>-13000</v>
      </c>
      <c r="C31" s="6" t="n">
        <v>0</v>
      </c>
      <c r="D31" s="16" t="s">
        <v>133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43698</v>
      </c>
      <c r="B32" s="6" t="n">
        <v>-1122</v>
      </c>
      <c r="C32" s="6" t="n">
        <v>-1122</v>
      </c>
      <c r="D32" s="16" t="s">
        <v>119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43725</v>
      </c>
      <c r="B33" s="6" t="n">
        <v>-465.4</v>
      </c>
      <c r="C33" s="6" t="n">
        <v>-465.4</v>
      </c>
      <c r="D33" s="16" t="s">
        <v>134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43733</v>
      </c>
      <c r="B34" s="6" t="n">
        <v>100000</v>
      </c>
      <c r="C34" s="6" t="n">
        <v>100000</v>
      </c>
      <c r="D34" s="16" t="s">
        <v>111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43735</v>
      </c>
      <c r="B35" s="6" t="n">
        <v>-698.2</v>
      </c>
      <c r="C35" s="6" t="n">
        <v>-698.2</v>
      </c>
      <c r="D35" s="16" t="s">
        <v>135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43748</v>
      </c>
      <c r="B36" s="6" t="n">
        <v>-544.6</v>
      </c>
      <c r="C36" s="6" t="n">
        <v>-544.6</v>
      </c>
      <c r="D36" s="16" t="s">
        <v>136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43752</v>
      </c>
      <c r="B37" s="6" t="n">
        <v>-1510</v>
      </c>
      <c r="C37" s="6" t="n">
        <v>-1510</v>
      </c>
      <c r="D37" s="16" t="s">
        <v>137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43754</v>
      </c>
      <c r="B38" s="6" t="n">
        <v>100000</v>
      </c>
      <c r="C38" s="6" t="n">
        <v>100000</v>
      </c>
      <c r="D38" s="16" t="s">
        <v>111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43754</v>
      </c>
      <c r="B39" s="6" t="n">
        <v>-148086.09</v>
      </c>
      <c r="C39" s="6" t="n">
        <v>-148086.09</v>
      </c>
      <c r="D39" s="16" t="s">
        <v>138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43802</v>
      </c>
      <c r="B40" s="6" t="n">
        <v>-478.4</v>
      </c>
      <c r="C40" s="6" t="n">
        <v>-478.4</v>
      </c>
      <c r="D40" s="16" t="s">
        <v>139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43819</v>
      </c>
      <c r="B41" s="6" t="n">
        <v>-5017.45</v>
      </c>
      <c r="C41" s="6" t="n">
        <v>-5017.45</v>
      </c>
      <c r="D41" s="16" t="s">
        <v>140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43829</v>
      </c>
      <c r="B42" s="6" t="n">
        <v>-424.2</v>
      </c>
      <c r="C42" s="6" t="n">
        <v>-424.2</v>
      </c>
      <c r="D42" s="16" t="s">
        <v>141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43833</v>
      </c>
      <c r="B43" s="6" t="n">
        <v>100000</v>
      </c>
      <c r="C43" s="6" t="n">
        <v>100000</v>
      </c>
      <c r="D43" s="16" t="s">
        <v>111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43839</v>
      </c>
      <c r="B44" s="6" t="n">
        <v>-756.4</v>
      </c>
      <c r="C44" s="6" t="n">
        <v>-756.4</v>
      </c>
      <c r="D44" s="16" t="s">
        <v>142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43840</v>
      </c>
      <c r="B45" s="6" t="n">
        <v>-2305</v>
      </c>
      <c r="C45" s="6" t="n">
        <v>-2305</v>
      </c>
      <c r="D45" s="16" t="s">
        <v>143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43840</v>
      </c>
      <c r="B46" s="6" t="n">
        <v>-1409.09</v>
      </c>
      <c r="C46" s="6" t="n">
        <v>-1409.09</v>
      </c>
      <c r="D46" s="16" t="s">
        <v>144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43843</v>
      </c>
      <c r="B47" s="6" t="n">
        <v>2000</v>
      </c>
      <c r="C47" s="6" t="n">
        <v>2000</v>
      </c>
      <c r="D47" s="16" t="s">
        <v>111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43875</v>
      </c>
      <c r="B48" s="6" t="n">
        <v>3000</v>
      </c>
      <c r="C48" s="6" t="n">
        <v>3000</v>
      </c>
      <c r="D48" s="16" t="s">
        <v>111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43880</v>
      </c>
      <c r="B49" s="6" t="n">
        <v>-1122</v>
      </c>
      <c r="C49" s="6" t="n">
        <v>-1122</v>
      </c>
      <c r="D49" s="16" t="s">
        <v>119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43902</v>
      </c>
      <c r="B50" s="6" t="n">
        <v>100000</v>
      </c>
      <c r="C50" s="6" t="n">
        <v>100000</v>
      </c>
      <c r="D50" s="16" t="s">
        <v>111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43934</v>
      </c>
      <c r="B51" s="6" t="n">
        <v>-1000</v>
      </c>
      <c r="C51" s="6" t="n">
        <v>-1000</v>
      </c>
      <c r="D51" s="16" t="s">
        <v>145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43935</v>
      </c>
      <c r="B52" s="6" t="n">
        <v>-0.1</v>
      </c>
      <c r="C52" s="6" t="n">
        <v>-0.1</v>
      </c>
      <c r="D52" s="16" t="s">
        <v>146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43935</v>
      </c>
      <c r="B53" s="6" t="n">
        <v>1000</v>
      </c>
      <c r="C53" s="6" t="n">
        <v>1000</v>
      </c>
      <c r="D53" s="16" t="s">
        <v>147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43963</v>
      </c>
      <c r="B54" s="6" t="n">
        <v>-1096</v>
      </c>
      <c r="C54" s="6" t="n">
        <v>-1096</v>
      </c>
      <c r="D54" s="16" t="s">
        <v>148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43966</v>
      </c>
      <c r="B55" s="6" t="n">
        <v>-1380</v>
      </c>
      <c r="C55" s="6" t="n">
        <v>-1380</v>
      </c>
      <c r="D55" s="16" t="s">
        <v>149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43969</v>
      </c>
      <c r="B56" s="6" t="n">
        <v>100000</v>
      </c>
      <c r="C56" s="6" t="n">
        <v>100000</v>
      </c>
      <c r="D56" s="16" t="s">
        <v>111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43980</v>
      </c>
      <c r="B57" s="6" t="n">
        <v>-1057.17</v>
      </c>
      <c r="C57" s="6" t="n">
        <v>-1057.17</v>
      </c>
      <c r="D57" s="16" t="s">
        <v>150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43991</v>
      </c>
      <c r="B58" s="6" t="n">
        <v>-1302.6</v>
      </c>
      <c r="C58" s="6" t="n">
        <v>-1302.6</v>
      </c>
      <c r="D58" s="16" t="s">
        <v>151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43998</v>
      </c>
      <c r="B59" s="6" t="n">
        <v>-1301.82</v>
      </c>
      <c r="C59" s="6" t="n">
        <v>-1301.82</v>
      </c>
      <c r="D59" s="16" t="s">
        <v>152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43998</v>
      </c>
      <c r="B60" s="6" t="n">
        <v>-1355.95</v>
      </c>
      <c r="C60" s="6" t="n">
        <v>-1355.95</v>
      </c>
      <c r="D60" s="16" t="s">
        <v>153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43999.75</v>
      </c>
      <c r="B61" s="6" t="n">
        <v>-52000</v>
      </c>
      <c r="C61" s="6" t="n">
        <v>0</v>
      </c>
      <c r="D61" s="16" t="s">
        <v>133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44000</v>
      </c>
      <c r="B62" s="6" t="n">
        <v>100000</v>
      </c>
      <c r="C62" s="6" t="n">
        <v>100000</v>
      </c>
      <c r="D62" s="16" t="s">
        <v>111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44001</v>
      </c>
      <c r="B63" s="6" t="n">
        <v>-1776</v>
      </c>
      <c r="C63" s="6" t="n">
        <v>-1776</v>
      </c>
      <c r="D63" s="16" t="s">
        <v>154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44004</v>
      </c>
      <c r="B64" s="6" t="n">
        <v>-2028.53</v>
      </c>
      <c r="C64" s="6" t="n">
        <v>-2028.53</v>
      </c>
      <c r="D64" s="16" t="s">
        <v>155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44012</v>
      </c>
      <c r="B65" s="6" t="n">
        <v>-138</v>
      </c>
      <c r="C65" s="6" t="n">
        <v>-138</v>
      </c>
      <c r="D65" s="16" t="s">
        <v>156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44018</v>
      </c>
      <c r="B66" s="6" t="n">
        <v>-2439.06</v>
      </c>
      <c r="C66" s="6" t="n">
        <v>-2439.06</v>
      </c>
      <c r="D66" s="16" t="s">
        <v>157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44021</v>
      </c>
      <c r="B67" s="6" t="n">
        <v>-6442.2</v>
      </c>
      <c r="C67" s="6" t="n">
        <v>-6442.2</v>
      </c>
      <c r="D67" s="16" t="s">
        <v>158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44022</v>
      </c>
      <c r="B68" s="6" t="n">
        <v>-1827</v>
      </c>
      <c r="C68" s="6" t="n">
        <v>-1827</v>
      </c>
      <c r="D68" s="16" t="s">
        <v>159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44025</v>
      </c>
      <c r="B69" s="6" t="n">
        <v>-1508.4</v>
      </c>
      <c r="C69" s="6" t="n">
        <v>-1508.4</v>
      </c>
      <c r="D69" s="16" t="s">
        <v>160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44028</v>
      </c>
      <c r="B70" s="6" t="n">
        <v>-2121.4</v>
      </c>
      <c r="C70" s="6" t="n">
        <v>-2121.4</v>
      </c>
      <c r="D70" s="16" t="s">
        <v>161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44064</v>
      </c>
      <c r="B71" s="6" t="n">
        <v>-3784</v>
      </c>
      <c r="C71" s="6" t="n">
        <v>-3784</v>
      </c>
      <c r="D71" s="16" t="s">
        <v>162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44082</v>
      </c>
      <c r="B72" s="6" t="n">
        <v>-873.6</v>
      </c>
      <c r="C72" s="6" t="n">
        <v>-873.6</v>
      </c>
      <c r="D72" s="16" t="s">
        <v>163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44109</v>
      </c>
      <c r="B73" s="6" t="n">
        <v>-10738</v>
      </c>
      <c r="C73" s="6" t="n">
        <v>-10738</v>
      </c>
      <c r="D73" s="16" t="s">
        <v>164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44109</v>
      </c>
      <c r="B74" s="6" t="n">
        <v>-706.12</v>
      </c>
      <c r="C74" s="6" t="n">
        <v>-706.12</v>
      </c>
      <c r="D74" s="16" t="s">
        <v>165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44116</v>
      </c>
      <c r="B75" s="6" t="n">
        <v>-2796.8</v>
      </c>
      <c r="C75" s="6" t="n">
        <v>-2796.8</v>
      </c>
      <c r="D75" s="16" t="s">
        <v>166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44116</v>
      </c>
      <c r="B76" s="6" t="n">
        <v>-1375.46</v>
      </c>
      <c r="C76" s="6" t="n">
        <v>-1375.46</v>
      </c>
      <c r="D76" s="16" t="s">
        <v>167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44116</v>
      </c>
      <c r="B77" s="6" t="n">
        <v>-2232</v>
      </c>
      <c r="C77" s="6" t="n">
        <v>-2232</v>
      </c>
      <c r="D77" s="16" t="s">
        <v>168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44116</v>
      </c>
      <c r="B78" s="6" t="n">
        <v>-1114</v>
      </c>
      <c r="C78" s="6" t="n">
        <v>-1114</v>
      </c>
      <c r="D78" s="16" t="s">
        <v>169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44144</v>
      </c>
      <c r="B79" s="6" t="n">
        <v>100000</v>
      </c>
      <c r="C79" s="6" t="n">
        <v>100000</v>
      </c>
      <c r="D79" s="16" t="s">
        <v>111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44148</v>
      </c>
      <c r="B80" s="6" t="n">
        <v>-291.1</v>
      </c>
      <c r="C80" s="6" t="n">
        <v>-291.1</v>
      </c>
      <c r="D80" s="16" t="s">
        <v>170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44152</v>
      </c>
      <c r="B81" s="6" t="n">
        <v>-571.3</v>
      </c>
      <c r="C81" s="6" t="n">
        <v>-571.3</v>
      </c>
      <c r="D81" s="16" t="s">
        <v>171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44173</v>
      </c>
      <c r="B82" s="6" t="n">
        <v>-2111.1</v>
      </c>
      <c r="C82" s="6" t="n">
        <v>-2111.1</v>
      </c>
      <c r="D82" s="16" t="s">
        <v>172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44174</v>
      </c>
      <c r="B83" s="6" t="n">
        <v>-275.2</v>
      </c>
      <c r="C83" s="6" t="n">
        <v>-275.2</v>
      </c>
      <c r="D83" s="16" t="s">
        <v>173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44175</v>
      </c>
      <c r="B84" s="6" t="n">
        <v>100000</v>
      </c>
      <c r="C84" s="6" t="n">
        <v>100000</v>
      </c>
      <c r="D84" s="16" t="s">
        <v>111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44183</v>
      </c>
      <c r="B85" s="6" t="n">
        <v>-400</v>
      </c>
      <c r="C85" s="6" t="n">
        <v>-400</v>
      </c>
      <c r="D85" s="16" t="s">
        <v>174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44183</v>
      </c>
      <c r="B86" s="6" t="n">
        <v>-2094.24</v>
      </c>
      <c r="C86" s="6" t="n">
        <v>-2094.24</v>
      </c>
      <c r="D86" s="16" t="s">
        <v>175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44185</v>
      </c>
      <c r="B87" s="6" t="n">
        <v>-2028.53</v>
      </c>
      <c r="C87" s="6" t="n">
        <v>-2028.53</v>
      </c>
      <c r="D87" s="16" t="s">
        <v>155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44194</v>
      </c>
      <c r="B88" s="6" t="n">
        <v>-3021.2</v>
      </c>
      <c r="C88" s="6" t="n">
        <v>-3021.2</v>
      </c>
      <c r="D88" s="16" t="s">
        <v>176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44195.601481481</v>
      </c>
      <c r="B89" s="6" t="n">
        <v>100000</v>
      </c>
      <c r="C89" s="6" t="n">
        <v>100000</v>
      </c>
      <c r="D89" s="16" t="s">
        <v>177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44202</v>
      </c>
      <c r="B90" s="6" t="n">
        <v>-813</v>
      </c>
      <c r="C90" s="6" t="n">
        <v>-813</v>
      </c>
      <c r="D90" s="16" t="s">
        <v>178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44204</v>
      </c>
      <c r="B91" s="6" t="n">
        <v>-2988.34</v>
      </c>
      <c r="C91" s="6" t="n">
        <v>-2988.34</v>
      </c>
      <c r="D91" s="16" t="s">
        <v>179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44214</v>
      </c>
      <c r="B92" s="6" t="n">
        <v>100000</v>
      </c>
      <c r="C92" s="6" t="n">
        <v>100000</v>
      </c>
      <c r="D92" s="16" t="s">
        <v>111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44217</v>
      </c>
      <c r="B93" s="6" t="n">
        <v>-780.6</v>
      </c>
      <c r="C93" s="6" t="n">
        <v>-780.6</v>
      </c>
      <c r="D93" s="16" t="s">
        <v>180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44232</v>
      </c>
      <c r="B94" s="6" t="n">
        <v>-715.6</v>
      </c>
      <c r="C94" s="6" t="n">
        <v>-715.6</v>
      </c>
      <c r="D94" s="16" t="s">
        <v>181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44239</v>
      </c>
      <c r="B95" s="6" t="n">
        <v>-958.94</v>
      </c>
      <c r="C95" s="6" t="n">
        <v>-958.94</v>
      </c>
      <c r="D95" s="16" t="s">
        <v>182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44239</v>
      </c>
      <c r="B96" s="6" t="n">
        <v>100000</v>
      </c>
      <c r="C96" s="6" t="n">
        <v>100000</v>
      </c>
      <c r="D96" s="16" t="s">
        <v>111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44264</v>
      </c>
      <c r="B97" s="6" t="n">
        <v>-2500</v>
      </c>
      <c r="C97" s="6" t="n">
        <v>-2500</v>
      </c>
      <c r="D97" s="16" t="s">
        <v>183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44265</v>
      </c>
      <c r="B98" s="6" t="n">
        <v>-651</v>
      </c>
      <c r="C98" s="6" t="n">
        <v>-651</v>
      </c>
      <c r="D98" s="16" t="s">
        <v>184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44266.756944444</v>
      </c>
      <c r="B99" s="6" t="n">
        <v>2500</v>
      </c>
      <c r="C99" s="6" t="n">
        <v>2500</v>
      </c>
      <c r="D99" s="16" t="s">
        <v>185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44291</v>
      </c>
      <c r="B100" s="6" t="n">
        <v>-2125.35</v>
      </c>
      <c r="C100" s="6" t="n">
        <v>-2125.35</v>
      </c>
      <c r="D100" s="16" t="s">
        <v>186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44293</v>
      </c>
      <c r="B101" s="6" t="n">
        <v>-813</v>
      </c>
      <c r="C101" s="6" t="n">
        <v>-813</v>
      </c>
      <c r="D101" s="16" t="s">
        <v>178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44294</v>
      </c>
      <c r="B102" s="6" t="n">
        <v>-644</v>
      </c>
      <c r="C102" s="6" t="n">
        <v>-644</v>
      </c>
      <c r="D102" s="16" t="s">
        <v>187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44295</v>
      </c>
      <c r="B103" s="6" t="n">
        <v>-719</v>
      </c>
      <c r="C103" s="6" t="n">
        <v>-719</v>
      </c>
      <c r="D103" s="16" t="s">
        <v>188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44307</v>
      </c>
      <c r="B104" s="6" t="n">
        <v>-9000</v>
      </c>
      <c r="C104" s="6" t="n">
        <v>-9000</v>
      </c>
      <c r="D104" s="16" t="s">
        <v>189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44308</v>
      </c>
      <c r="B105" s="6" t="n">
        <v>-780.6</v>
      </c>
      <c r="C105" s="6" t="n">
        <v>-780.6</v>
      </c>
      <c r="D105" s="16" t="s">
        <v>180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44309.716666667</v>
      </c>
      <c r="B106" s="6" t="n">
        <v>9000</v>
      </c>
      <c r="C106" s="6" t="n">
        <v>9000</v>
      </c>
      <c r="D106" s="16" t="s">
        <v>190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44323</v>
      </c>
      <c r="B107" s="6" t="n">
        <v>-715.6</v>
      </c>
      <c r="C107" s="6" t="n">
        <v>-715.6</v>
      </c>
      <c r="D107" s="16" t="s">
        <v>181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44327</v>
      </c>
      <c r="B108" s="6" t="n">
        <v>-3406</v>
      </c>
      <c r="C108" s="6" t="n">
        <v>-3406</v>
      </c>
      <c r="D108" s="16" t="s">
        <v>191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44327</v>
      </c>
      <c r="B109" s="6" t="n">
        <v>-2172</v>
      </c>
      <c r="C109" s="6" t="n">
        <v>-2172</v>
      </c>
      <c r="D109" s="16" t="s">
        <v>192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44328</v>
      </c>
      <c r="B110" s="6" t="n">
        <v>-10738</v>
      </c>
      <c r="C110" s="6" t="n">
        <v>-10738</v>
      </c>
      <c r="D110" s="16" t="s">
        <v>164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44330</v>
      </c>
      <c r="B111" s="6" t="n">
        <v>-2138</v>
      </c>
      <c r="C111" s="6" t="n">
        <v>-2138</v>
      </c>
      <c r="D111" s="16" t="s">
        <v>193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44330</v>
      </c>
      <c r="B112" s="6" t="n">
        <v>-958.94</v>
      </c>
      <c r="C112" s="6" t="n">
        <v>-958.94</v>
      </c>
      <c r="D112" s="16" t="s">
        <v>182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44334</v>
      </c>
      <c r="B113" s="6" t="n">
        <v>-1355.25</v>
      </c>
      <c r="C113" s="6" t="n">
        <v>-1355.25</v>
      </c>
      <c r="D113" s="16" t="s">
        <v>194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44348</v>
      </c>
      <c r="B114" s="6" t="n">
        <v>-2051.55</v>
      </c>
      <c r="C114" s="6" t="n">
        <v>-2051.55</v>
      </c>
      <c r="D114" s="16" t="s">
        <v>195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44348</v>
      </c>
      <c r="B115" s="6" t="n">
        <v>-2645.05</v>
      </c>
      <c r="C115" s="6" t="n">
        <v>-2645.05</v>
      </c>
      <c r="D115" s="16" t="s">
        <v>196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44355</v>
      </c>
      <c r="B116" s="6" t="n">
        <v>-2500</v>
      </c>
      <c r="C116" s="6" t="n">
        <v>-2500</v>
      </c>
      <c r="D116" s="16" t="s">
        <v>183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44356</v>
      </c>
      <c r="B117" s="6" t="n">
        <v>-585.25</v>
      </c>
      <c r="C117" s="6" t="n">
        <v>-585.25</v>
      </c>
      <c r="D117" s="16" t="s">
        <v>197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44357</v>
      </c>
      <c r="B118" s="6" t="n">
        <v>2500</v>
      </c>
      <c r="C118" s="6" t="n">
        <v>2500</v>
      </c>
      <c r="D118" s="16" t="s">
        <v>198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44357</v>
      </c>
      <c r="B119" s="6" t="n">
        <v>100000</v>
      </c>
      <c r="C119" s="6" t="n">
        <v>100000</v>
      </c>
      <c r="D119" s="16" t="s">
        <v>111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44357.697222222</v>
      </c>
      <c r="B120" s="6" t="n">
        <v>-52000</v>
      </c>
      <c r="C120" s="6" t="n">
        <v>0</v>
      </c>
      <c r="D120" s="16" t="s">
        <v>199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44364</v>
      </c>
      <c r="B121" s="6" t="n">
        <v>-68000</v>
      </c>
      <c r="C121" s="6" t="n">
        <v>-68000</v>
      </c>
      <c r="D121" s="16" t="s">
        <v>200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44365</v>
      </c>
      <c r="B122" s="6" t="n">
        <v>-2580.84</v>
      </c>
      <c r="C122" s="6" t="n">
        <v>-2580.84</v>
      </c>
      <c r="D122" s="16" t="s">
        <v>201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44368.694444444</v>
      </c>
      <c r="B123" s="6" t="n">
        <v>68000</v>
      </c>
      <c r="C123" s="6" t="n">
        <v>68000</v>
      </c>
      <c r="D123" s="16" t="s">
        <v>202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44369</v>
      </c>
      <c r="B124" s="6" t="n">
        <v>-2318.61</v>
      </c>
      <c r="C124" s="6" t="n">
        <v>-2318.61</v>
      </c>
      <c r="D124" s="16" t="s">
        <v>203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44370</v>
      </c>
      <c r="B125" s="6" t="n">
        <v>-3622.4</v>
      </c>
      <c r="C125" s="6" t="n">
        <v>-3622.4</v>
      </c>
      <c r="D125" s="16" t="s">
        <v>204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44372</v>
      </c>
      <c r="B126" s="6" t="n">
        <v>-2988.34</v>
      </c>
      <c r="C126" s="6" t="n">
        <v>-2988.34</v>
      </c>
      <c r="D126" s="16" t="s">
        <v>179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44382</v>
      </c>
      <c r="B127" s="6" t="n">
        <v>-1853</v>
      </c>
      <c r="C127" s="6" t="n">
        <v>-1853</v>
      </c>
      <c r="D127" s="16" t="s">
        <v>205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44384</v>
      </c>
      <c r="B128" s="6" t="n">
        <v>-813</v>
      </c>
      <c r="C128" s="6" t="n">
        <v>-813</v>
      </c>
      <c r="D128" s="16" t="s">
        <v>178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44385</v>
      </c>
      <c r="B129" s="6" t="n">
        <v>-8302.6</v>
      </c>
      <c r="C129" s="6" t="n">
        <v>-8302.6</v>
      </c>
      <c r="D129" s="16" t="s">
        <v>206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44386</v>
      </c>
      <c r="B130" s="6" t="n">
        <v>-1701.7</v>
      </c>
      <c r="C130" s="6" t="n">
        <v>-1701.7</v>
      </c>
      <c r="D130" s="16" t="s">
        <v>207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44389</v>
      </c>
      <c r="B131" s="6" t="n">
        <v>-3784</v>
      </c>
      <c r="C131" s="6" t="n">
        <v>-3784</v>
      </c>
      <c r="D131" s="16" t="s">
        <v>162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44391</v>
      </c>
      <c r="B132" s="6" t="n">
        <v>-2.6</v>
      </c>
      <c r="C132" s="6" t="n">
        <v>-2.6</v>
      </c>
      <c r="D132" s="16" t="s">
        <v>208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44392</v>
      </c>
      <c r="B133" s="6" t="n">
        <v>-2947.5</v>
      </c>
      <c r="C133" s="6" t="n">
        <v>-2947.5</v>
      </c>
      <c r="D133" s="16" t="s">
        <v>209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44392</v>
      </c>
      <c r="B134" s="6" t="n">
        <v>-1279</v>
      </c>
      <c r="C134" s="6" t="n">
        <v>-1279</v>
      </c>
      <c r="D134" s="16" t="s">
        <v>210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44399</v>
      </c>
      <c r="B135" s="6" t="n">
        <v>-488</v>
      </c>
      <c r="C135" s="6" t="n">
        <v>-488</v>
      </c>
      <c r="D135" s="16" t="s">
        <v>211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44414</v>
      </c>
      <c r="B136" s="6" t="n">
        <v>-715.6</v>
      </c>
      <c r="C136" s="6" t="n">
        <v>-715.6</v>
      </c>
      <c r="D136" s="16" t="s">
        <v>181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44419</v>
      </c>
      <c r="B137" s="6" t="n">
        <v>200000</v>
      </c>
      <c r="C137" s="6" t="n">
        <v>200000</v>
      </c>
      <c r="D137" s="16" t="s">
        <v>111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44419</v>
      </c>
      <c r="B138" s="6" t="n">
        <v>-80000</v>
      </c>
      <c r="C138" s="6" t="n">
        <v>-80000</v>
      </c>
      <c r="D138" s="16" t="s">
        <v>138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44421</v>
      </c>
      <c r="B139" s="6" t="n">
        <v>-958.94</v>
      </c>
      <c r="C139" s="6" t="n">
        <v>-958.94</v>
      </c>
      <c r="D139" s="16" t="s">
        <v>182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44434.458333333</v>
      </c>
      <c r="B140" s="6" t="n">
        <v>-51008</v>
      </c>
      <c r="C140" s="6" t="n">
        <v>-51008</v>
      </c>
      <c r="D140" s="16" t="s">
        <v>212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44434.458333333</v>
      </c>
      <c r="B141" s="6" t="n">
        <v>-119214</v>
      </c>
      <c r="C141" s="6" t="n">
        <v>-119214</v>
      </c>
      <c r="D141" s="16" t="s">
        <v>213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44434.458333333</v>
      </c>
      <c r="B142" s="6" t="n">
        <v>-110422</v>
      </c>
      <c r="C142" s="6" t="n">
        <v>-110422</v>
      </c>
      <c r="D142" s="16" t="s">
        <v>214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44434.458333333</v>
      </c>
      <c r="B143" s="6" t="n">
        <v>-46755.8</v>
      </c>
      <c r="C143" s="6" t="n">
        <v>-46755.8</v>
      </c>
      <c r="D143" s="16" t="s">
        <v>215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44434.458333333</v>
      </c>
      <c r="B144" s="6" t="n">
        <v>-74298</v>
      </c>
      <c r="C144" s="6" t="n">
        <v>-74298</v>
      </c>
      <c r="D144" s="16" t="s">
        <v>216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44434.458333333</v>
      </c>
      <c r="B145" s="6" t="n">
        <v>-199742.4</v>
      </c>
      <c r="C145" s="6" t="n">
        <v>-199742.4</v>
      </c>
      <c r="D145" s="16" t="s">
        <v>217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44434.458333333</v>
      </c>
      <c r="B146" s="6" t="n">
        <v>-63435</v>
      </c>
      <c r="C146" s="6" t="n">
        <v>-63435</v>
      </c>
      <c r="D146" s="16" t="s">
        <v>218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44434.458333333</v>
      </c>
      <c r="B147" s="6" t="n">
        <v>-130345.2</v>
      </c>
      <c r="C147" s="6" t="n">
        <v>-130345.2</v>
      </c>
      <c r="D147" s="16" t="s">
        <v>219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44434.458333333</v>
      </c>
      <c r="B148" s="6" t="n">
        <v>-56610</v>
      </c>
      <c r="C148" s="6" t="n">
        <v>-56610</v>
      </c>
      <c r="D148" s="16" t="s">
        <v>220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44434.458333333</v>
      </c>
      <c r="B149" s="6" t="n">
        <v>-79471.8</v>
      </c>
      <c r="C149" s="6" t="n">
        <v>-79471.8</v>
      </c>
      <c r="D149" s="16" t="s">
        <v>221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44434.458333333</v>
      </c>
      <c r="B150" s="6" t="n">
        <v>-78666</v>
      </c>
      <c r="C150" s="6" t="n">
        <v>-78666</v>
      </c>
      <c r="D150" s="16" t="s">
        <v>222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44434.458333333</v>
      </c>
      <c r="B151" s="6" t="n">
        <v>-52547.25</v>
      </c>
      <c r="C151" s="6" t="n">
        <v>-52547.25</v>
      </c>
      <c r="D151" s="16" t="s">
        <v>223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44434.458333333</v>
      </c>
      <c r="B152" s="6" t="n">
        <v>51008</v>
      </c>
      <c r="C152" s="6" t="n">
        <v>51008</v>
      </c>
      <c r="D152" s="16" t="s">
        <v>224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44434.458333333</v>
      </c>
      <c r="B153" s="6" t="n">
        <v>78666</v>
      </c>
      <c r="C153" s="6" t="n">
        <v>78666</v>
      </c>
      <c r="D153" s="16" t="s">
        <v>225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44434.458333333</v>
      </c>
      <c r="B154" s="6" t="n">
        <v>56610</v>
      </c>
      <c r="C154" s="6" t="n">
        <v>56610</v>
      </c>
      <c r="D154" s="16" t="s">
        <v>226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44434.458333333</v>
      </c>
      <c r="B155" s="6" t="n">
        <v>63435</v>
      </c>
      <c r="C155" s="6" t="n">
        <v>63435</v>
      </c>
      <c r="D155" s="16" t="s">
        <v>227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44434.458333333</v>
      </c>
      <c r="B156" s="6" t="n">
        <v>74298</v>
      </c>
      <c r="C156" s="6" t="n">
        <v>74298</v>
      </c>
      <c r="D156" s="16" t="s">
        <v>228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44434.458333333</v>
      </c>
      <c r="B157" s="6" t="n">
        <v>130345.2</v>
      </c>
      <c r="C157" s="6" t="n">
        <v>130345.2</v>
      </c>
      <c r="D157" s="16" t="s">
        <v>229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44434.458333333</v>
      </c>
      <c r="B158" s="6" t="n">
        <v>46755.8</v>
      </c>
      <c r="C158" s="6" t="n">
        <v>46755.8</v>
      </c>
      <c r="D158" s="16" t="s">
        <v>230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44434.458333333</v>
      </c>
      <c r="B159" s="6" t="n">
        <v>199742.4</v>
      </c>
      <c r="C159" s="6" t="n">
        <v>199742.4</v>
      </c>
      <c r="D159" s="16" t="s">
        <v>231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44434.458333333</v>
      </c>
      <c r="B160" s="6" t="n">
        <v>110422</v>
      </c>
      <c r="C160" s="6" t="n">
        <v>110422</v>
      </c>
      <c r="D160" s="16" t="s">
        <v>232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44434.458333333</v>
      </c>
      <c r="B161" s="6" t="n">
        <v>52547.25</v>
      </c>
      <c r="C161" s="6" t="n">
        <v>52547.25</v>
      </c>
      <c r="D161" s="16" t="s">
        <v>233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44434.458333333</v>
      </c>
      <c r="B162" s="6" t="n">
        <v>119214</v>
      </c>
      <c r="C162" s="6" t="n">
        <v>119214</v>
      </c>
      <c r="D162" s="16" t="s">
        <v>234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44434.458333333</v>
      </c>
      <c r="B163" s="6" t="n">
        <v>79471.8</v>
      </c>
      <c r="C163" s="6" t="n">
        <v>79471.8</v>
      </c>
      <c r="D163" s="16" t="s">
        <v>235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44435</v>
      </c>
      <c r="B164" s="6" t="n">
        <v>-542360.24</v>
      </c>
      <c r="C164" s="6" t="n">
        <v>-542360.24</v>
      </c>
      <c r="D164" s="16" t="s">
        <v>138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44440.834027778</v>
      </c>
      <c r="B165" s="6" t="n">
        <v>6180</v>
      </c>
      <c r="C165" s="6" t="n">
        <v>6180</v>
      </c>
      <c r="D165" s="16" t="s">
        <v>199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44441</v>
      </c>
      <c r="B166" s="6" t="n">
        <v>-4775.25</v>
      </c>
      <c r="C166" s="6" t="n">
        <v>-4775.25</v>
      </c>
      <c r="D166" s="16" t="s">
        <v>236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44445</v>
      </c>
      <c r="B167" s="6" t="n">
        <v>1000</v>
      </c>
      <c r="C167" s="6" t="n">
        <v>1000</v>
      </c>
      <c r="D167" s="16" t="s">
        <v>111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44445</v>
      </c>
      <c r="B168" s="6" t="n">
        <v>350000</v>
      </c>
      <c r="C168" s="6" t="n">
        <v>350000</v>
      </c>
      <c r="D168" s="16" t="s">
        <v>111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44446</v>
      </c>
      <c r="B169" s="6" t="n">
        <v>-6398.8</v>
      </c>
      <c r="C169" s="6" t="n">
        <v>-6398.8</v>
      </c>
      <c r="D169" s="16" t="s">
        <v>237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44446</v>
      </c>
      <c r="B170" s="6" t="n">
        <v>-2500</v>
      </c>
      <c r="C170" s="6" t="n">
        <v>-2500</v>
      </c>
      <c r="D170" s="16" t="s">
        <v>183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44447</v>
      </c>
      <c r="B171" s="6" t="n">
        <v>-520.25</v>
      </c>
      <c r="C171" s="6" t="n">
        <v>-520.25</v>
      </c>
      <c r="D171" s="16" t="s">
        <v>238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44447</v>
      </c>
      <c r="B172" s="6" t="n">
        <v>2500</v>
      </c>
      <c r="C172" s="6" t="n">
        <v>2500</v>
      </c>
      <c r="D172" s="16" t="s">
        <v>198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44459</v>
      </c>
      <c r="B173" s="6" t="n">
        <v>100000</v>
      </c>
      <c r="C173" s="6" t="n">
        <v>100000</v>
      </c>
      <c r="D173" s="16" t="s">
        <v>111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44466</v>
      </c>
      <c r="B174" s="6" t="n">
        <v>-780.6</v>
      </c>
      <c r="C174" s="6" t="n">
        <v>-780.6</v>
      </c>
      <c r="D174" s="16" t="s">
        <v>239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44472</v>
      </c>
      <c r="B175" s="6" t="n">
        <v>-35000</v>
      </c>
      <c r="C175" s="6" t="n">
        <v>-35000</v>
      </c>
      <c r="D175" s="16" t="s">
        <v>240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44473</v>
      </c>
      <c r="B176" s="6" t="n">
        <v>-1669.75</v>
      </c>
      <c r="C176" s="6" t="n">
        <v>-1669.75</v>
      </c>
      <c r="D176" s="16" t="s">
        <v>241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44473</v>
      </c>
      <c r="B177" s="6" t="n">
        <v>35000</v>
      </c>
      <c r="C177" s="6" t="n">
        <v>35000</v>
      </c>
      <c r="D177" s="16" t="s">
        <v>242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44474</v>
      </c>
      <c r="B178" s="6" t="n">
        <v>-6250</v>
      </c>
      <c r="C178" s="6" t="n">
        <v>-6250</v>
      </c>
      <c r="D178" s="16" t="s">
        <v>243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44475</v>
      </c>
      <c r="B179" s="6" t="n">
        <v>-813</v>
      </c>
      <c r="C179" s="6" t="n">
        <v>-813</v>
      </c>
      <c r="D179" s="16" t="s">
        <v>178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44475</v>
      </c>
      <c r="B180" s="6" t="n">
        <v>6250</v>
      </c>
      <c r="C180" s="6" t="n">
        <v>6250</v>
      </c>
      <c r="D180" s="16" t="s">
        <v>244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44476</v>
      </c>
      <c r="B181" s="6" t="n">
        <v>-700</v>
      </c>
      <c r="C181" s="6" t="n">
        <v>-700</v>
      </c>
      <c r="D181" s="16" t="s">
        <v>245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44477</v>
      </c>
      <c r="B182" s="6" t="n">
        <v>-922.36</v>
      </c>
      <c r="C182" s="6" t="n">
        <v>-922.36</v>
      </c>
      <c r="D182" s="16" t="s">
        <v>246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44480</v>
      </c>
      <c r="B183" s="6" t="n">
        <v>-1082.07</v>
      </c>
      <c r="C183" s="6" t="n">
        <v>-1082.07</v>
      </c>
      <c r="D183" s="16" t="s">
        <v>247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44481</v>
      </c>
      <c r="B184" s="6" t="n">
        <v>-3304</v>
      </c>
      <c r="C184" s="6" t="n">
        <v>-3304</v>
      </c>
      <c r="D184" s="16" t="s">
        <v>248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44481</v>
      </c>
      <c r="B185" s="6" t="n">
        <v>-1207.68</v>
      </c>
      <c r="C185" s="6" t="n">
        <v>-1207.68</v>
      </c>
      <c r="D185" s="16" t="s">
        <v>249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44482</v>
      </c>
      <c r="B186" s="6" t="n">
        <v>700</v>
      </c>
      <c r="C186" s="6" t="n">
        <v>700</v>
      </c>
      <c r="D186" s="16" t="s">
        <v>250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44490</v>
      </c>
      <c r="B187" s="6" t="n">
        <v>-488</v>
      </c>
      <c r="C187" s="6" t="n">
        <v>-488</v>
      </c>
      <c r="D187" s="16" t="s">
        <v>211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44505</v>
      </c>
      <c r="B188" s="6" t="n">
        <v>-715.6</v>
      </c>
      <c r="C188" s="6" t="n">
        <v>-715.6</v>
      </c>
      <c r="D188" s="16" t="s">
        <v>181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3" t="n">
        <v>44512</v>
      </c>
      <c r="B189" s="6" t="n">
        <v>-958.94</v>
      </c>
      <c r="C189" s="6" t="n">
        <v>-958.94</v>
      </c>
      <c r="D189" s="16" t="s">
        <v>182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 t="n">
        <v>44512</v>
      </c>
      <c r="B190" s="6" t="n">
        <v>-196.94</v>
      </c>
      <c r="C190" s="6" t="n">
        <v>-196.94</v>
      </c>
      <c r="D190" s="16" t="s">
        <v>251</v>
      </c>
      <c r="E190" s="16"/>
      <c r="F190" s="16"/>
      <c r="G190" s="6" t="s">
        <f>=A190-A189</f>
      </c>
      <c r="H190" s="6" t="s">
        <f>=B190+H189</f>
      </c>
      <c r="I190" s="6" t="s">
        <f>=G190*H189</f>
      </c>
    </row>
    <row collapsed="false" customFormat="false" customHeight="false" hidden="false" ht="12.1" outlineLevel="0" r="191">
      <c r="A191" s="13" t="n">
        <v>44516</v>
      </c>
      <c r="B191" s="6" t="n">
        <v>-1355.25</v>
      </c>
      <c r="C191" s="6" t="n">
        <v>-1355.25</v>
      </c>
      <c r="D191" s="16" t="s">
        <v>194</v>
      </c>
      <c r="E191" s="16"/>
      <c r="F191" s="16"/>
      <c r="G191" s="6" t="s">
        <f>=A191-A190</f>
      </c>
      <c r="H191" s="6" t="s">
        <f>=B191+H190</f>
      </c>
      <c r="I191" s="6" t="s">
        <f>=G191*H190</f>
      </c>
    </row>
    <row collapsed="false" customFormat="false" customHeight="false" hidden="false" ht="12.1" outlineLevel="0" r="192">
      <c r="A192" s="13" t="n">
        <v>44537</v>
      </c>
      <c r="B192" s="6" t="n">
        <v>-6262.2</v>
      </c>
      <c r="C192" s="6" t="n">
        <v>-6262.2</v>
      </c>
      <c r="D192" s="16" t="s">
        <v>252</v>
      </c>
      <c r="E192" s="16"/>
      <c r="F192" s="16"/>
      <c r="G192" s="6" t="s">
        <f>=A192-A191</f>
      </c>
      <c r="H192" s="6" t="s">
        <f>=B192+H191</f>
      </c>
      <c r="I192" s="6" t="s">
        <f>=G192*H191</f>
      </c>
    </row>
    <row collapsed="false" customFormat="false" customHeight="false" hidden="false" ht="12.1" outlineLevel="0" r="193">
      <c r="A193" s="13" t="n">
        <v>44537</v>
      </c>
      <c r="B193" s="6" t="n">
        <v>-2500</v>
      </c>
      <c r="C193" s="6" t="n">
        <v>-2500</v>
      </c>
      <c r="D193" s="16" t="s">
        <v>183</v>
      </c>
      <c r="E193" s="16"/>
      <c r="F193" s="16"/>
      <c r="G193" s="6" t="s">
        <f>=A193-A192</f>
      </c>
      <c r="H193" s="6" t="s">
        <f>=B193+H192</f>
      </c>
      <c r="I193" s="6" t="s">
        <f>=G193*H192</f>
      </c>
    </row>
    <row collapsed="false" customFormat="false" customHeight="false" hidden="false" ht="12.1" outlineLevel="0" r="194">
      <c r="A194" s="13" t="n">
        <v>44538</v>
      </c>
      <c r="B194" s="6" t="n">
        <v>-455.5</v>
      </c>
      <c r="C194" s="6" t="n">
        <v>-455.5</v>
      </c>
      <c r="D194" s="16" t="s">
        <v>253</v>
      </c>
      <c r="E194" s="16"/>
      <c r="F194" s="16"/>
      <c r="G194" s="6" t="s">
        <f>=A194-A193</f>
      </c>
      <c r="H194" s="6" t="s">
        <f>=B194+H193</f>
      </c>
      <c r="I194" s="6" t="s">
        <f>=G194*H193</f>
      </c>
    </row>
    <row collapsed="false" customFormat="false" customHeight="false" hidden="false" ht="12.1" outlineLevel="0" r="195">
      <c r="A195" s="13" t="n">
        <v>44538</v>
      </c>
      <c r="B195" s="6" t="n">
        <v>2500</v>
      </c>
      <c r="C195" s="6" t="n">
        <v>2500</v>
      </c>
      <c r="D195" s="16" t="s">
        <v>198</v>
      </c>
      <c r="E195" s="16"/>
      <c r="F195" s="16"/>
      <c r="G195" s="6" t="s">
        <f>=A195-A194</f>
      </c>
      <c r="H195" s="6" t="s">
        <f>=B195+H194</f>
      </c>
      <c r="I195" s="6" t="s">
        <f>=G195*H194</f>
      </c>
    </row>
    <row collapsed="false" customFormat="false" customHeight="false" hidden="false" ht="12.1" outlineLevel="0" r="196">
      <c r="A196" s="13" t="n">
        <v>44542</v>
      </c>
      <c r="B196" s="6" t="n">
        <v>-196.94</v>
      </c>
      <c r="C196" s="6" t="n">
        <v>-196.94</v>
      </c>
      <c r="D196" s="16" t="s">
        <v>251</v>
      </c>
      <c r="E196" s="16"/>
      <c r="F196" s="16"/>
      <c r="G196" s="6" t="s">
        <f>=A196-A195</f>
      </c>
      <c r="H196" s="6" t="s">
        <f>=B196+H195</f>
      </c>
      <c r="I196" s="6" t="s">
        <f>=G196*H195</f>
      </c>
    </row>
    <row collapsed="false" customFormat="false" customHeight="false" hidden="false" ht="12.1" outlineLevel="0" r="197">
      <c r="A197" s="13" t="n">
        <v>44544</v>
      </c>
      <c r="B197" s="6" t="n">
        <v>-4859.45</v>
      </c>
      <c r="C197" s="6" t="n">
        <v>-4859.45</v>
      </c>
      <c r="D197" s="16" t="s">
        <v>254</v>
      </c>
      <c r="E197" s="16"/>
      <c r="F197" s="16"/>
      <c r="G197" s="6" t="s">
        <f>=A197-A196</f>
      </c>
      <c r="H197" s="6" t="s">
        <f>=B197+H196</f>
      </c>
      <c r="I197" s="6" t="s">
        <f>=G197*H196</f>
      </c>
    </row>
    <row collapsed="false" customFormat="false" customHeight="false" hidden="false" ht="12.1" outlineLevel="0" r="198">
      <c r="A198" s="13" t="n">
        <v>44551</v>
      </c>
      <c r="B198" s="6" t="n">
        <v>-5029</v>
      </c>
      <c r="C198" s="6" t="n">
        <v>-5029</v>
      </c>
      <c r="D198" s="16" t="s">
        <v>255</v>
      </c>
      <c r="E198" s="16"/>
      <c r="F198" s="16"/>
      <c r="G198" s="6" t="s">
        <f>=A198-A197</f>
      </c>
      <c r="H198" s="6" t="s">
        <f>=B198+H197</f>
      </c>
      <c r="I198" s="6" t="s">
        <f>=G198*H197</f>
      </c>
    </row>
    <row collapsed="false" customFormat="false" customHeight="false" hidden="false" ht="12.1" outlineLevel="0" r="199">
      <c r="A199" s="13" t="n">
        <v>44552</v>
      </c>
      <c r="B199" s="6" t="n">
        <v>-535.79</v>
      </c>
      <c r="C199" s="6" t="n">
        <v>-535.79</v>
      </c>
      <c r="D199" s="16" t="s">
        <v>256</v>
      </c>
      <c r="E199" s="16"/>
      <c r="F199" s="16"/>
      <c r="G199" s="6" t="s">
        <f>=A199-A198</f>
      </c>
      <c r="H199" s="6" t="s">
        <f>=B199+H198</f>
      </c>
      <c r="I199" s="6" t="s">
        <f>=G199*H198</f>
      </c>
    </row>
    <row collapsed="false" customFormat="false" customHeight="false" hidden="false" ht="12.1" outlineLevel="0" r="200">
      <c r="A200" s="13" t="n">
        <v>44557</v>
      </c>
      <c r="B200" s="6" t="n">
        <v>-780.6</v>
      </c>
      <c r="C200" s="6" t="n">
        <v>-780.6</v>
      </c>
      <c r="D200" s="16" t="s">
        <v>239</v>
      </c>
      <c r="E200" s="16"/>
      <c r="F200" s="16"/>
      <c r="G200" s="6" t="s">
        <f>=A200-A199</f>
      </c>
      <c r="H200" s="6" t="s">
        <f>=B200+H199</f>
      </c>
      <c r="I200" s="6" t="s">
        <f>=G200*H199</f>
      </c>
    </row>
    <row collapsed="false" customFormat="false" customHeight="false" hidden="false" ht="12.1" outlineLevel="0" r="201">
      <c r="A201" s="13" t="n">
        <v>44561</v>
      </c>
      <c r="B201" s="6" t="n">
        <v>-3585.18</v>
      </c>
      <c r="C201" s="6" t="n">
        <v>-3585.18</v>
      </c>
      <c r="D201" s="16" t="s">
        <v>257</v>
      </c>
      <c r="E201" s="16"/>
      <c r="F201" s="16"/>
      <c r="G201" s="6" t="s">
        <f>=A201-A200</f>
      </c>
      <c r="H201" s="6" t="s">
        <f>=B201+H200</f>
      </c>
      <c r="I201" s="6" t="s">
        <f>=G201*H200</f>
      </c>
    </row>
    <row collapsed="false" customFormat="false" customHeight="false" hidden="false" ht="12.1" outlineLevel="0" r="202">
      <c r="A202" s="13" t="n">
        <v>44565</v>
      </c>
      <c r="B202" s="6" t="n">
        <v>-6250</v>
      </c>
      <c r="C202" s="6" t="n">
        <v>-6250</v>
      </c>
      <c r="D202" s="16" t="s">
        <v>243</v>
      </c>
      <c r="E202" s="16"/>
      <c r="F202" s="16"/>
      <c r="G202" s="6" t="s">
        <f>=A202-A201</f>
      </c>
      <c r="H202" s="6" t="s">
        <f>=B202+H201</f>
      </c>
      <c r="I202" s="6" t="s">
        <f>=G202*H201</f>
      </c>
    </row>
    <row collapsed="false" customFormat="false" customHeight="false" hidden="false" ht="12.1" outlineLevel="0" r="203">
      <c r="A203" s="13" t="n">
        <v>44566</v>
      </c>
      <c r="B203" s="6" t="n">
        <v>-610.25</v>
      </c>
      <c r="C203" s="6" t="n">
        <v>-610.25</v>
      </c>
      <c r="D203" s="16" t="s">
        <v>258</v>
      </c>
      <c r="E203" s="16"/>
      <c r="F203" s="16"/>
      <c r="G203" s="6" t="s">
        <f>=A203-A202</f>
      </c>
      <c r="H203" s="6" t="s">
        <f>=B203+H202</f>
      </c>
      <c r="I203" s="6" t="s">
        <f>=G203*H202</f>
      </c>
    </row>
    <row collapsed="false" customFormat="false" customHeight="false" hidden="false" ht="12.1" outlineLevel="0" r="204">
      <c r="A204" s="13" t="n">
        <v>44571</v>
      </c>
      <c r="B204" s="6" t="n">
        <v>-729.32</v>
      </c>
      <c r="C204" s="6" t="n">
        <v>-729.32</v>
      </c>
      <c r="D204" s="16" t="s">
        <v>259</v>
      </c>
      <c r="E204" s="16"/>
      <c r="F204" s="16"/>
      <c r="G204" s="6" t="s">
        <f>=A204-A203</f>
      </c>
      <c r="H204" s="6" t="s">
        <f>=B204+H203</f>
      </c>
      <c r="I204" s="6" t="s">
        <f>=G204*H203</f>
      </c>
    </row>
    <row collapsed="false" customFormat="false" customHeight="false" hidden="false" ht="12.1" outlineLevel="0" r="205">
      <c r="A205" s="13" t="n">
        <v>44571</v>
      </c>
      <c r="B205" s="6" t="n">
        <v>100000</v>
      </c>
      <c r="C205" s="6" t="n">
        <v>100000</v>
      </c>
      <c r="D205" s="16" t="s">
        <v>111</v>
      </c>
      <c r="E205" s="16"/>
      <c r="F205" s="16"/>
      <c r="G205" s="6" t="s">
        <f>=A205-A204</f>
      </c>
      <c r="H205" s="6" t="s">
        <f>=B205+H204</f>
      </c>
      <c r="I205" s="6" t="s">
        <f>=G205*H204</f>
      </c>
    </row>
    <row collapsed="false" customFormat="false" customHeight="false" hidden="false" ht="12.1" outlineLevel="0" r="206">
      <c r="A206" s="13" t="n">
        <v>44571</v>
      </c>
      <c r="B206" s="6" t="n">
        <v>6250</v>
      </c>
      <c r="C206" s="6" t="n">
        <v>6250</v>
      </c>
      <c r="D206" s="16" t="s">
        <v>244</v>
      </c>
      <c r="E206" s="16"/>
      <c r="F206" s="16"/>
      <c r="G206" s="6" t="s">
        <f>=A206-A205</f>
      </c>
      <c r="H206" s="6" t="s">
        <f>=B206+H205</f>
      </c>
      <c r="I206" s="6" t="s">
        <f>=G206*H205</f>
      </c>
    </row>
    <row collapsed="false" customFormat="false" customHeight="false" hidden="false" ht="12.1" outlineLevel="0" r="207">
      <c r="A207" s="13" t="n">
        <v>44572</v>
      </c>
      <c r="B207" s="6" t="n">
        <v>-196.94</v>
      </c>
      <c r="C207" s="6" t="n">
        <v>-196.94</v>
      </c>
      <c r="D207" s="16" t="s">
        <v>251</v>
      </c>
      <c r="E207" s="16"/>
      <c r="F207" s="16"/>
      <c r="G207" s="6" t="s">
        <f>=A207-A206</f>
      </c>
      <c r="H207" s="6" t="s">
        <f>=B207+H206</f>
      </c>
      <c r="I207" s="6" t="s">
        <f>=G207*H206</f>
      </c>
    </row>
    <row collapsed="false" customFormat="false" customHeight="false" hidden="false" ht="12.1" outlineLevel="0" r="208">
      <c r="A208" s="13" t="n">
        <v>44579</v>
      </c>
      <c r="B208" s="6" t="n">
        <v>100000</v>
      </c>
      <c r="C208" s="6" t="n">
        <v>100000</v>
      </c>
      <c r="D208" s="16" t="s">
        <v>111</v>
      </c>
      <c r="E208" s="16"/>
      <c r="F208" s="16"/>
      <c r="G208" s="6" t="s">
        <f>=A208-A207</f>
      </c>
      <c r="H208" s="6" t="s">
        <f>=B208+H207</f>
      </c>
      <c r="I208" s="6" t="s">
        <f>=G208*H207</f>
      </c>
    </row>
    <row collapsed="false" customFormat="false" customHeight="false" hidden="false" ht="12.1" outlineLevel="0" r="209">
      <c r="A209" s="13" t="n">
        <v>44581</v>
      </c>
      <c r="B209" s="6" t="n">
        <v>-488</v>
      </c>
      <c r="C209" s="6" t="n">
        <v>-488</v>
      </c>
      <c r="D209" s="16" t="s">
        <v>211</v>
      </c>
      <c r="E209" s="16"/>
      <c r="F209" s="16"/>
      <c r="G209" s="6" t="s">
        <f>=A209-A208</f>
      </c>
      <c r="H209" s="6" t="s">
        <f>=B209+H208</f>
      </c>
      <c r="I209" s="6" t="s">
        <f>=G209*H208</f>
      </c>
    </row>
    <row collapsed="false" customFormat="false" customHeight="false" hidden="false" ht="12.1" outlineLevel="0" r="210">
      <c r="A210" s="13" t="n">
        <v>44581</v>
      </c>
      <c r="B210" s="6" t="n">
        <v>-374</v>
      </c>
      <c r="C210" s="6" t="n">
        <v>-374</v>
      </c>
      <c r="D210" s="16" t="s">
        <v>260</v>
      </c>
      <c r="E210" s="16"/>
      <c r="F210" s="16"/>
      <c r="G210" s="6" t="s">
        <f>=A210-A209</f>
      </c>
      <c r="H210" s="6" t="s">
        <f>=B210+H209</f>
      </c>
      <c r="I210" s="6" t="s">
        <f>=G210*H209</f>
      </c>
    </row>
    <row collapsed="false" customFormat="false" customHeight="false" hidden="false" ht="12.1" outlineLevel="0" r="211">
      <c r="A211" s="13" t="n">
        <v>44581</v>
      </c>
      <c r="B211" s="6" t="n">
        <v>374</v>
      </c>
      <c r="C211" s="6" t="n">
        <v>374</v>
      </c>
      <c r="D211" s="16" t="s">
        <v>261</v>
      </c>
      <c r="E211" s="16"/>
      <c r="F211" s="16"/>
      <c r="G211" s="6" t="s">
        <f>=A211-A210</f>
      </c>
      <c r="H211" s="6" t="s">
        <f>=B211+H210</f>
      </c>
      <c r="I211" s="6" t="s">
        <f>=G211*H210</f>
      </c>
    </row>
    <row collapsed="false" customFormat="false" customHeight="false" hidden="false" ht="12.1" outlineLevel="0" r="212">
      <c r="A212" s="13" t="n">
        <v>44596</v>
      </c>
      <c r="B212" s="6" t="n">
        <v>-715.6</v>
      </c>
      <c r="C212" s="6" t="n">
        <v>-715.6</v>
      </c>
      <c r="D212" s="16" t="s">
        <v>181</v>
      </c>
      <c r="E212" s="16"/>
      <c r="F212" s="16"/>
      <c r="G212" s="6" t="s">
        <f>=A212-A211</f>
      </c>
      <c r="H212" s="6" t="s">
        <f>=B212+H211</f>
      </c>
      <c r="I212" s="6" t="s">
        <f>=G212*H211</f>
      </c>
    </row>
    <row collapsed="false" customFormat="false" customHeight="false" hidden="false" ht="12.1" outlineLevel="0" r="213">
      <c r="A213" s="13" t="n">
        <v>44602</v>
      </c>
      <c r="B213" s="6" t="n">
        <v>-196.94</v>
      </c>
      <c r="C213" s="6" t="n">
        <v>-196.94</v>
      </c>
      <c r="D213" s="16" t="s">
        <v>251</v>
      </c>
      <c r="E213" s="16"/>
      <c r="F213" s="16"/>
      <c r="G213" s="6" t="s">
        <f>=A213-A212</f>
      </c>
      <c r="H213" s="6" t="s">
        <f>=B213+H212</f>
      </c>
      <c r="I213" s="6" t="s">
        <f>=G213*H212</f>
      </c>
    </row>
    <row collapsed="false" customFormat="false" customHeight="false" hidden="false" ht="12.1" outlineLevel="0" r="214">
      <c r="A214" s="13" t="n">
        <v>44602</v>
      </c>
      <c r="B214" s="6" t="n">
        <v>-89.7</v>
      </c>
      <c r="C214" s="6" t="n">
        <v>-89.7</v>
      </c>
      <c r="D214" s="16" t="s">
        <v>262</v>
      </c>
      <c r="E214" s="16"/>
      <c r="F214" s="16"/>
      <c r="G214" s="6" t="s">
        <f>=A214-A213</f>
      </c>
      <c r="H214" s="6" t="s">
        <f>=B214+H213</f>
      </c>
      <c r="I214" s="6" t="s">
        <f>=G214*H213</f>
      </c>
    </row>
    <row collapsed="false" customFormat="false" customHeight="false" hidden="false" ht="12.1" outlineLevel="0" r="215">
      <c r="A215" s="13" t="n">
        <v>44603</v>
      </c>
      <c r="B215" s="6" t="n">
        <v>-958.94</v>
      </c>
      <c r="C215" s="6" t="n">
        <v>-958.94</v>
      </c>
      <c r="D215" s="16" t="s">
        <v>182</v>
      </c>
      <c r="E215" s="16"/>
      <c r="F215" s="16"/>
      <c r="G215" s="6" t="s">
        <f>=A215-A214</f>
      </c>
      <c r="H215" s="6" t="s">
        <f>=B215+H214</f>
      </c>
      <c r="I215" s="6" t="s">
        <f>=G215*H214</f>
      </c>
    </row>
    <row collapsed="false" customFormat="false" customHeight="false" hidden="false" ht="12.1" outlineLevel="0" r="216">
      <c r="A216" s="13" t="n">
        <v>44603</v>
      </c>
      <c r="B216" s="6" t="n">
        <v>-282.1</v>
      </c>
      <c r="C216" s="6" t="n">
        <v>-282.1</v>
      </c>
      <c r="D216" s="16" t="s">
        <v>263</v>
      </c>
      <c r="E216" s="16"/>
      <c r="F216" s="16"/>
      <c r="G216" s="6" t="s">
        <f>=A216-A215</f>
      </c>
      <c r="H216" s="6" t="s">
        <f>=B216+H215</f>
      </c>
      <c r="I216" s="6" t="s">
        <f>=G216*H215</f>
      </c>
    </row>
    <row collapsed="false" customFormat="false" customHeight="false" hidden="false" ht="12.1" outlineLevel="0" r="217">
      <c r="A217" s="13" t="n">
        <v>44632</v>
      </c>
      <c r="B217" s="6" t="n">
        <v>-89.7</v>
      </c>
      <c r="C217" s="6" t="n">
        <v>-89.7</v>
      </c>
      <c r="D217" s="16" t="s">
        <v>262</v>
      </c>
      <c r="E217" s="16"/>
      <c r="F217" s="16"/>
      <c r="G217" s="6" t="s">
        <f>=A217-A216</f>
      </c>
      <c r="H217" s="6" t="s">
        <f>=B217+H216</f>
      </c>
      <c r="I217" s="6" t="s">
        <f>=G217*H216</f>
      </c>
    </row>
    <row collapsed="false" customFormat="false" customHeight="false" hidden="false" ht="12.1" outlineLevel="0" r="218">
      <c r="A218" s="13" t="n">
        <v>44643</v>
      </c>
      <c r="B218" s="6" t="n">
        <v>-535.79</v>
      </c>
      <c r="C218" s="6" t="n">
        <v>-535.79</v>
      </c>
      <c r="D218" s="16" t="s">
        <v>256</v>
      </c>
      <c r="E218" s="16"/>
      <c r="F218" s="16"/>
      <c r="G218" s="6" t="s">
        <f>=A218-A217</f>
      </c>
      <c r="H218" s="6" t="s">
        <f>=B218+H217</f>
      </c>
      <c r="I218" s="6" t="s">
        <f>=G218*H217</f>
      </c>
    </row>
    <row collapsed="false" customFormat="false" customHeight="false" hidden="false" ht="12.1" outlineLevel="0" r="219">
      <c r="A219" s="13" t="n">
        <v>44643</v>
      </c>
      <c r="B219" s="6" t="n">
        <v>-282.1</v>
      </c>
      <c r="C219" s="6" t="n">
        <v>-282.1</v>
      </c>
      <c r="D219" s="16" t="s">
        <v>264</v>
      </c>
      <c r="E219" s="16"/>
      <c r="F219" s="16"/>
      <c r="G219" s="6" t="s">
        <f>=A219-A218</f>
      </c>
      <c r="H219" s="6" t="s">
        <f>=B219+H218</f>
      </c>
      <c r="I219" s="6" t="s">
        <f>=G219*H218</f>
      </c>
    </row>
    <row collapsed="false" customFormat="false" customHeight="false" hidden="false" ht="12.1" outlineLevel="0" r="220">
      <c r="A220" s="13" t="n">
        <v>44648</v>
      </c>
      <c r="B220" s="6" t="n">
        <v>-416.72</v>
      </c>
      <c r="C220" s="6" t="n">
        <v>-416.72</v>
      </c>
      <c r="D220" s="16" t="s">
        <v>265</v>
      </c>
      <c r="E220" s="16"/>
      <c r="F220" s="16"/>
      <c r="G220" s="6" t="s">
        <f>=A220-A219</f>
      </c>
      <c r="H220" s="6" t="s">
        <f>=B220+H219</f>
      </c>
      <c r="I220" s="6" t="s">
        <f>=G220*H219</f>
      </c>
    </row>
    <row collapsed="false" customFormat="false" customHeight="false" hidden="false" ht="12.1" outlineLevel="0" r="221">
      <c r="A221" s="13" t="n">
        <v>44658</v>
      </c>
      <c r="B221" s="6" t="n">
        <v>-702</v>
      </c>
      <c r="C221" s="6" t="n">
        <v>-702</v>
      </c>
      <c r="D221" s="16" t="s">
        <v>266</v>
      </c>
      <c r="E221" s="16"/>
      <c r="F221" s="16"/>
      <c r="G221" s="6" t="s">
        <f>=A221-A220</f>
      </c>
      <c r="H221" s="6" t="s">
        <f>=B221+H220</f>
      </c>
      <c r="I221" s="6" t="s">
        <f>=G221*H220</f>
      </c>
    </row>
    <row collapsed="false" customFormat="false" customHeight="false" hidden="false" ht="12.1" outlineLevel="0" r="222">
      <c r="A222" s="13" t="n">
        <v>44659</v>
      </c>
      <c r="B222" s="6" t="n">
        <v>-965.16</v>
      </c>
      <c r="C222" s="6" t="n">
        <v>-965.16</v>
      </c>
      <c r="D222" s="16" t="s">
        <v>267</v>
      </c>
      <c r="E222" s="16"/>
      <c r="F222" s="16"/>
      <c r="G222" s="6" t="s">
        <f>=A222-A221</f>
      </c>
      <c r="H222" s="6" t="s">
        <f>=B222+H221</f>
      </c>
      <c r="I222" s="6" t="s">
        <f>=G222*H221</f>
      </c>
    </row>
    <row collapsed="false" customFormat="false" customHeight="false" hidden="false" ht="12.1" outlineLevel="0" r="223">
      <c r="A223" s="13" t="n">
        <v>44662</v>
      </c>
      <c r="B223" s="6" t="n">
        <v>-89.7</v>
      </c>
      <c r="C223" s="6" t="n">
        <v>-89.7</v>
      </c>
      <c r="D223" s="16" t="s">
        <v>262</v>
      </c>
      <c r="E223" s="16"/>
      <c r="F223" s="16"/>
      <c r="G223" s="6" t="s">
        <f>=A223-A222</f>
      </c>
      <c r="H223" s="6" t="s">
        <f>=B223+H222</f>
      </c>
      <c r="I223" s="6" t="s">
        <f>=G223*H222</f>
      </c>
    </row>
    <row collapsed="false" customFormat="false" customHeight="false" hidden="false" ht="12.1" outlineLevel="0" r="224">
      <c r="A224" s="13" t="n">
        <v>44663</v>
      </c>
      <c r="B224" s="6" t="n">
        <v>702</v>
      </c>
      <c r="C224" s="6" t="n">
        <v>702</v>
      </c>
      <c r="D224" s="16" t="s">
        <v>250</v>
      </c>
      <c r="E224" s="16"/>
      <c r="F224" s="16"/>
      <c r="G224" s="6" t="s">
        <f>=A224-A223</f>
      </c>
      <c r="H224" s="6" t="s">
        <f>=B224+H223</f>
      </c>
      <c r="I224" s="6" t="s">
        <f>=G224*H223</f>
      </c>
    </row>
    <row collapsed="false" customFormat="false" customHeight="false" hidden="false" ht="12.1" outlineLevel="0" r="225">
      <c r="A225" s="13" t="n">
        <v>44692</v>
      </c>
      <c r="B225" s="6" t="n">
        <v>-89.7</v>
      </c>
      <c r="C225" s="6" t="n">
        <v>-89.7</v>
      </c>
      <c r="D225" s="16" t="s">
        <v>262</v>
      </c>
      <c r="E225" s="16"/>
      <c r="F225" s="16"/>
      <c r="G225" s="6" t="s">
        <f>=A225-A224</f>
      </c>
      <c r="H225" s="6" t="s">
        <f>=B225+H224</f>
      </c>
      <c r="I225" s="6" t="s">
        <f>=G225*H224</f>
      </c>
    </row>
    <row collapsed="false" customFormat="false" customHeight="false" hidden="false" ht="12.1" outlineLevel="0" r="226">
      <c r="A226" s="13" t="n">
        <v>44694</v>
      </c>
      <c r="B226" s="6" t="n">
        <v>-282.1</v>
      </c>
      <c r="C226" s="6" t="n">
        <v>-282.1</v>
      </c>
      <c r="D226" s="16" t="s">
        <v>263</v>
      </c>
      <c r="E226" s="16"/>
      <c r="F226" s="16"/>
      <c r="G226" s="6" t="s">
        <f>=A226-A225</f>
      </c>
      <c r="H226" s="6" t="s">
        <f>=B226+H225</f>
      </c>
      <c r="I226" s="6" t="s">
        <f>=G226*H225</f>
      </c>
    </row>
    <row collapsed="false" customFormat="false" customHeight="false" hidden="false" ht="12.1" outlineLevel="0" r="227">
      <c r="A227" s="13" t="n">
        <v>44698</v>
      </c>
      <c r="B227" s="6" t="n">
        <v>-487.97</v>
      </c>
      <c r="C227" s="6" t="n">
        <v>-487.97</v>
      </c>
      <c r="D227" s="16" t="s">
        <v>268</v>
      </c>
      <c r="E227" s="16"/>
      <c r="F227" s="16"/>
      <c r="G227" s="6" t="s">
        <f>=A227-A226</f>
      </c>
      <c r="H227" s="6" t="s">
        <f>=B227+H226</f>
      </c>
      <c r="I227" s="6" t="s">
        <f>=G227*H226</f>
      </c>
    </row>
    <row collapsed="false" customFormat="false" customHeight="false" hidden="false" ht="12.1" outlineLevel="0" r="228">
      <c r="A228" s="13" t="n">
        <v>44701.718055556</v>
      </c>
      <c r="B228" s="6" t="n">
        <v>-52000</v>
      </c>
      <c r="C228" s="6" t="n">
        <v>0</v>
      </c>
      <c r="D228" s="16" t="s">
        <v>199</v>
      </c>
      <c r="E228" s="16"/>
      <c r="F228" s="16"/>
      <c r="G228" s="6" t="s">
        <f>=A228-A227</f>
      </c>
      <c r="H228" s="6" t="s">
        <f>=B228+H227</f>
      </c>
      <c r="I228" s="6" t="s">
        <f>=G228*H227</f>
      </c>
    </row>
    <row collapsed="false" customFormat="false" customHeight="false" hidden="false" ht="12.1" outlineLevel="0" r="229">
      <c r="A229" s="13" t="n">
        <v>44722</v>
      </c>
      <c r="B229" s="6" t="n">
        <v>-89.7</v>
      </c>
      <c r="C229" s="6" t="n">
        <v>-89.7</v>
      </c>
      <c r="D229" s="16" t="s">
        <v>262</v>
      </c>
      <c r="E229" s="16"/>
      <c r="F229" s="16"/>
      <c r="G229" s="6" t="s">
        <f>=A229-A228</f>
      </c>
      <c r="H229" s="6" t="s">
        <f>=B229+H228</f>
      </c>
      <c r="I229" s="6" t="s">
        <f>=G229*H228</f>
      </c>
    </row>
    <row collapsed="false" customFormat="false" customHeight="false" hidden="false" ht="12.1" outlineLevel="0" r="230">
      <c r="A230" s="13" t="n">
        <v>44734</v>
      </c>
      <c r="B230" s="6" t="n">
        <v>-535.79</v>
      </c>
      <c r="C230" s="6" t="n">
        <v>-535.79</v>
      </c>
      <c r="D230" s="16" t="s">
        <v>256</v>
      </c>
      <c r="E230" s="16"/>
      <c r="F230" s="16"/>
      <c r="G230" s="6" t="s">
        <f>=A230-A229</f>
      </c>
      <c r="H230" s="6" t="s">
        <f>=B230+H229</f>
      </c>
      <c r="I230" s="6" t="s">
        <f>=G230*H229</f>
      </c>
    </row>
    <row collapsed="false" customFormat="false" customHeight="false" hidden="false" ht="12.1" outlineLevel="0" r="231">
      <c r="A231" s="13" t="n">
        <v>44734</v>
      </c>
      <c r="B231" s="6" t="n">
        <v>-282.1</v>
      </c>
      <c r="C231" s="6" t="n">
        <v>-282.1</v>
      </c>
      <c r="D231" s="16" t="s">
        <v>264</v>
      </c>
      <c r="E231" s="16"/>
      <c r="F231" s="16"/>
      <c r="G231" s="6" t="s">
        <f>=A231-A230</f>
      </c>
      <c r="H231" s="6" t="s">
        <f>=B231+H230</f>
      </c>
      <c r="I231" s="6" t="s">
        <f>=G231*H230</f>
      </c>
    </row>
    <row collapsed="false" customFormat="false" customHeight="false" hidden="false" ht="12.1" outlineLevel="0" r="232">
      <c r="A232" s="13" t="n">
        <v>44739</v>
      </c>
      <c r="B232" s="6" t="n">
        <v>-416.72</v>
      </c>
      <c r="C232" s="6" t="n">
        <v>-416.72</v>
      </c>
      <c r="D232" s="16" t="s">
        <v>265</v>
      </c>
      <c r="E232" s="16"/>
      <c r="F232" s="16"/>
      <c r="G232" s="6" t="s">
        <f>=A232-A231</f>
      </c>
      <c r="H232" s="6" t="s">
        <f>=B232+H231</f>
      </c>
      <c r="I232" s="6" t="s">
        <f>=G232*H231</f>
      </c>
    </row>
    <row collapsed="false" customFormat="false" customHeight="false" hidden="false" ht="12.1" outlineLevel="0" r="233">
      <c r="A233" s="13" t="n">
        <v>44750</v>
      </c>
      <c r="B233" s="6" t="n">
        <v>-1179.76</v>
      </c>
      <c r="C233" s="6" t="n">
        <v>-1179.76</v>
      </c>
      <c r="D233" s="16" t="s">
        <v>269</v>
      </c>
      <c r="E233" s="16"/>
      <c r="F233" s="16"/>
      <c r="G233" s="6" t="s">
        <f>=A233-A232</f>
      </c>
      <c r="H233" s="6" t="s">
        <f>=B233+H232</f>
      </c>
      <c r="I233" s="6" t="s">
        <f>=G233*H232</f>
      </c>
    </row>
    <row collapsed="false" customFormat="false" customHeight="false" hidden="false" ht="12.1" outlineLevel="0" r="234">
      <c r="A234" s="13" t="n">
        <v>44753</v>
      </c>
      <c r="B234" s="6" t="n">
        <v>-2631.64</v>
      </c>
      <c r="C234" s="6" t="n">
        <v>-2631.64</v>
      </c>
      <c r="D234" s="16" t="s">
        <v>270</v>
      </c>
      <c r="E234" s="16"/>
      <c r="F234" s="16"/>
      <c r="G234" s="6" t="s">
        <f>=A234-A233</f>
      </c>
      <c r="H234" s="6" t="s">
        <f>=B234+H233</f>
      </c>
      <c r="I234" s="6" t="s">
        <f>=G234*H233</f>
      </c>
    </row>
    <row collapsed="false" customFormat="false" customHeight="false" hidden="false" ht="12.1" outlineLevel="0" r="235">
      <c r="A235" s="13" t="n">
        <v>44754</v>
      </c>
      <c r="B235" s="6" t="n">
        <v>-5262</v>
      </c>
      <c r="C235" s="6" t="n">
        <v>-5262</v>
      </c>
      <c r="D235" s="16" t="s">
        <v>271</v>
      </c>
      <c r="E235" s="16"/>
      <c r="F235" s="16"/>
      <c r="G235" s="6" t="s">
        <f>=A235-A234</f>
      </c>
      <c r="H235" s="6" t="s">
        <f>=B235+H234</f>
      </c>
      <c r="I235" s="6" t="s">
        <f>=G235*H234</f>
      </c>
    </row>
    <row collapsed="false" customFormat="false" customHeight="false" hidden="false" ht="12.1" outlineLevel="0" r="236">
      <c r="A236" s="13" t="n">
        <v>44754</v>
      </c>
      <c r="B236" s="6" t="n">
        <v>-10676</v>
      </c>
      <c r="C236" s="6" t="n">
        <v>-10676</v>
      </c>
      <c r="D236" s="16" t="s">
        <v>272</v>
      </c>
      <c r="E236" s="16"/>
      <c r="F236" s="16"/>
      <c r="G236" s="6" t="s">
        <f>=A236-A235</f>
      </c>
      <c r="H236" s="6" t="s">
        <f>=B236+H235</f>
      </c>
      <c r="I236" s="6" t="s">
        <f>=G236*H235</f>
      </c>
    </row>
    <row collapsed="false" customFormat="false" customHeight="false" hidden="false" ht="12.1" outlineLevel="0" r="237">
      <c r="A237" s="13" t="n">
        <v>44762</v>
      </c>
      <c r="B237" s="6" t="n">
        <v>-3451.2</v>
      </c>
      <c r="C237" s="6" t="n">
        <v>-3451.2</v>
      </c>
      <c r="D237" s="16" t="s">
        <v>273</v>
      </c>
      <c r="E237" s="16"/>
      <c r="F237" s="16"/>
      <c r="G237" s="6" t="s">
        <f>=A237-A236</f>
      </c>
      <c r="H237" s="6" t="s">
        <f>=B237+H236</f>
      </c>
      <c r="I237" s="6" t="s">
        <f>=G237*H236</f>
      </c>
    </row>
    <row collapsed="false" customFormat="false" customHeight="false" hidden="false" ht="12.1" outlineLevel="0" r="238">
      <c r="A238" s="13" t="n">
        <v>44774</v>
      </c>
      <c r="B238" s="6" t="n">
        <v>100000</v>
      </c>
      <c r="C238" s="6" t="n">
        <v>100000</v>
      </c>
      <c r="D238" s="16" t="s">
        <v>111</v>
      </c>
      <c r="E238" s="16"/>
      <c r="F238" s="16"/>
      <c r="G238" s="6" t="s">
        <f>=A238-A237</f>
      </c>
      <c r="H238" s="6" t="s">
        <f>=B238+H237</f>
      </c>
      <c r="I238" s="6" t="s">
        <f>=G238*H237</f>
      </c>
    </row>
    <row collapsed="false" customFormat="false" customHeight="false" hidden="false" ht="12.1" outlineLevel="0" r="239">
      <c r="A239" s="13" t="n">
        <v>44840</v>
      </c>
      <c r="B239" s="6" t="n">
        <v>-729</v>
      </c>
      <c r="C239" s="6" t="n">
        <v>-729</v>
      </c>
      <c r="D239" s="16" t="s">
        <v>274</v>
      </c>
      <c r="E239" s="16"/>
      <c r="F239" s="16"/>
      <c r="G239" s="6" t="s">
        <f>=A239-A238</f>
      </c>
      <c r="H239" s="6" t="s">
        <f>=B239+H238</f>
      </c>
      <c r="I239" s="6" t="s">
        <f>=G239*H238</f>
      </c>
    </row>
    <row collapsed="false" customFormat="false" customHeight="false" hidden="false" ht="12.1" outlineLevel="0" r="240">
      <c r="A240" s="13" t="n">
        <v>44841</v>
      </c>
      <c r="B240" s="6" t="n">
        <v>-1174.46</v>
      </c>
      <c r="C240" s="6" t="n">
        <v>-1174.46</v>
      </c>
      <c r="D240" s="16" t="s">
        <v>275</v>
      </c>
      <c r="E240" s="16"/>
      <c r="F240" s="16"/>
      <c r="G240" s="6" t="s">
        <f>=A240-A239</f>
      </c>
      <c r="H240" s="6" t="s">
        <f>=B240+H239</f>
      </c>
      <c r="I240" s="6" t="s">
        <f>=G240*H239</f>
      </c>
    </row>
    <row collapsed="false" customFormat="false" customHeight="false" hidden="false" ht="12.1" outlineLevel="0" r="241">
      <c r="A241" s="13" t="n">
        <v>44845</v>
      </c>
      <c r="B241" s="6" t="n">
        <v>-2390.64</v>
      </c>
      <c r="C241" s="6" t="n">
        <v>-2390.64</v>
      </c>
      <c r="D241" s="16" t="s">
        <v>276</v>
      </c>
      <c r="E241" s="16"/>
      <c r="F241" s="16"/>
      <c r="G241" s="6" t="s">
        <f>=A241-A240</f>
      </c>
      <c r="H241" s="6" t="s">
        <f>=B241+H240</f>
      </c>
      <c r="I241" s="6" t="s">
        <f>=G241*H240</f>
      </c>
    </row>
    <row collapsed="false" customFormat="false" customHeight="false" hidden="false" ht="12.1" outlineLevel="0" r="242">
      <c r="A242" s="13" t="n">
        <v>44845</v>
      </c>
      <c r="B242" s="6" t="n">
        <v>-27568.6</v>
      </c>
      <c r="C242" s="6" t="n">
        <v>-27568.6</v>
      </c>
      <c r="D242" s="16" t="s">
        <v>277</v>
      </c>
      <c r="E242" s="16"/>
      <c r="F242" s="16"/>
      <c r="G242" s="6" t="s">
        <f>=A242-A241</f>
      </c>
      <c r="H242" s="6" t="s">
        <f>=B242+H241</f>
      </c>
      <c r="I242" s="6" t="s">
        <f>=G242*H241</f>
      </c>
    </row>
    <row collapsed="false" customFormat="false" customHeight="false" hidden="false" ht="12.1" outlineLevel="0" r="243">
      <c r="A243" s="13" t="n">
        <v>44845</v>
      </c>
      <c r="B243" s="6" t="n">
        <v>-11116.5</v>
      </c>
      <c r="C243" s="6" t="n">
        <v>-11116.5</v>
      </c>
      <c r="D243" s="16" t="s">
        <v>278</v>
      </c>
      <c r="E243" s="16"/>
      <c r="F243" s="16"/>
      <c r="G243" s="6" t="s">
        <f>=A243-A242</f>
      </c>
      <c r="H243" s="6" t="s">
        <f>=B243+H242</f>
      </c>
      <c r="I243" s="6" t="s">
        <f>=G243*H242</f>
      </c>
    </row>
    <row collapsed="false" customFormat="false" customHeight="false" hidden="false" ht="12.1" outlineLevel="0" r="244">
      <c r="A244" s="13" t="n">
        <v>44846.832638889</v>
      </c>
      <c r="B244" s="6" t="n">
        <v>729</v>
      </c>
      <c r="C244" s="6" t="n">
        <v>729</v>
      </c>
      <c r="D244" s="16" t="s">
        <v>279</v>
      </c>
      <c r="E244" s="16"/>
      <c r="F244" s="16"/>
      <c r="G244" s="6" t="s">
        <f>=A244-A243</f>
      </c>
      <c r="H244" s="6" t="s">
        <f>=B244+H243</f>
      </c>
      <c r="I244" s="6" t="s">
        <f>=G244*H243</f>
      </c>
    </row>
    <row collapsed="false" customFormat="false" customHeight="false" hidden="false" ht="12.1" outlineLevel="0" r="245">
      <c r="A245" s="13" t="n">
        <v>44897</v>
      </c>
      <c r="B245" s="6" t="n">
        <v>100000</v>
      </c>
      <c r="C245" s="6" t="n">
        <v>100000</v>
      </c>
      <c r="D245" s="16" t="s">
        <v>111</v>
      </c>
      <c r="E245" s="16"/>
      <c r="F245" s="16"/>
      <c r="G245" s="6" t="s">
        <f>=A245-A244</f>
      </c>
      <c r="H245" s="6" t="s">
        <f>=B245+H244</f>
      </c>
      <c r="I245" s="6" t="s">
        <f>=G245*H244</f>
      </c>
    </row>
    <row collapsed="false" customFormat="false" customHeight="false" hidden="false" ht="12.1" outlineLevel="0" r="246">
      <c r="A246" s="13" t="n">
        <v>44916</v>
      </c>
      <c r="B246" s="6" t="n">
        <v>-3786</v>
      </c>
      <c r="C246" s="6" t="n">
        <v>-3786</v>
      </c>
      <c r="D246" s="16" t="s">
        <v>280</v>
      </c>
      <c r="E246" s="16"/>
      <c r="F246" s="16"/>
      <c r="G246" s="6" t="s">
        <f>=A246-A245</f>
      </c>
      <c r="H246" s="6" t="s">
        <f>=B246+H245</f>
      </c>
      <c r="I246" s="6" t="s">
        <f>=G246*H245</f>
      </c>
    </row>
    <row collapsed="false" customFormat="false" customHeight="false" hidden="false" ht="12.1" outlineLevel="0" r="247">
      <c r="A247" s="13" t="n">
        <v>44916</v>
      </c>
      <c r="B247" s="6" t="n">
        <v>-1559</v>
      </c>
      <c r="C247" s="6" t="n">
        <v>-1559</v>
      </c>
      <c r="D247" s="16" t="s">
        <v>281</v>
      </c>
      <c r="E247" s="16"/>
      <c r="F247" s="16"/>
      <c r="G247" s="6" t="s">
        <f>=A247-A246</f>
      </c>
      <c r="H247" s="6" t="s">
        <f>=B247+H246</f>
      </c>
      <c r="I247" s="6" t="s">
        <f>=G247*H246</f>
      </c>
    </row>
    <row collapsed="false" customFormat="false" customHeight="false" hidden="false" ht="12.1" outlineLevel="0" r="248">
      <c r="A248" s="13" t="n">
        <v>44916</v>
      </c>
      <c r="B248" s="6" t="n">
        <v>-7942</v>
      </c>
      <c r="C248" s="6" t="n">
        <v>-7942</v>
      </c>
      <c r="D248" s="16" t="s">
        <v>282</v>
      </c>
      <c r="E248" s="16"/>
      <c r="F248" s="16"/>
      <c r="G248" s="6" t="s">
        <f>=A248-A247</f>
      </c>
      <c r="H248" s="6" t="s">
        <f>=B248+H247</f>
      </c>
      <c r="I248" s="6" t="s">
        <f>=G248*H247</f>
      </c>
    </row>
    <row collapsed="false" customFormat="false" customHeight="false" hidden="false" ht="12.1" outlineLevel="0" r="249">
      <c r="A249" s="13" t="n">
        <v>44916</v>
      </c>
      <c r="B249" s="6" t="n">
        <v>-3270</v>
      </c>
      <c r="C249" s="6" t="n">
        <v>-3270</v>
      </c>
      <c r="D249" s="16" t="s">
        <v>283</v>
      </c>
      <c r="E249" s="16"/>
      <c r="F249" s="16"/>
      <c r="G249" s="6" t="s">
        <f>=A249-A248</f>
      </c>
      <c r="H249" s="6" t="s">
        <f>=B249+H248</f>
      </c>
      <c r="I249" s="6" t="s">
        <f>=G249*H248</f>
      </c>
    </row>
    <row collapsed="false" customFormat="false" customHeight="false" hidden="false" ht="12.1" outlineLevel="0" r="250">
      <c r="A250" s="13" t="n">
        <v>44936</v>
      </c>
      <c r="B250" s="6" t="n">
        <v>-501.24</v>
      </c>
      <c r="C250" s="6" t="n">
        <v>-501.24</v>
      </c>
      <c r="D250" s="16" t="s">
        <v>284</v>
      </c>
      <c r="E250" s="16"/>
      <c r="F250" s="16"/>
      <c r="G250" s="6" t="s">
        <f>=A250-A249</f>
      </c>
      <c r="H250" s="6" t="s">
        <f>=B250+H249</f>
      </c>
      <c r="I250" s="6" t="s">
        <f>=G250*H249</f>
      </c>
    </row>
    <row collapsed="false" customFormat="false" customHeight="false" hidden="false" ht="12.1" outlineLevel="0" r="251">
      <c r="A251" s="13" t="n">
        <v>44938</v>
      </c>
      <c r="B251" s="6" t="n">
        <v>-2270.92</v>
      </c>
      <c r="C251" s="6" t="n">
        <v>-2270.92</v>
      </c>
      <c r="D251" s="16" t="s">
        <v>285</v>
      </c>
      <c r="E251" s="16"/>
      <c r="F251" s="16"/>
      <c r="G251" s="6" t="s">
        <f>=A251-A250</f>
      </c>
      <c r="H251" s="6" t="s">
        <f>=B251+H250</f>
      </c>
      <c r="I251" s="6" t="s">
        <f>=G251*H250</f>
      </c>
    </row>
    <row collapsed="false" customFormat="false" customHeight="false" hidden="false" ht="12.1" outlineLevel="0" r="252">
      <c r="A252" s="13" t="n">
        <v>45013.685416667</v>
      </c>
      <c r="B252" s="6" t="n">
        <v>-52000</v>
      </c>
      <c r="C252" s="6" t="n">
        <v>0</v>
      </c>
      <c r="D252" s="16" t="s">
        <v>199</v>
      </c>
      <c r="E252" s="16"/>
      <c r="F252" s="16"/>
      <c r="G252" s="6" t="s">
        <f>=A252-A251</f>
      </c>
      <c r="H252" s="6" t="s">
        <f>=B252+H251</f>
      </c>
      <c r="I252" s="6" t="s">
        <f>=G252*H251</f>
      </c>
    </row>
    <row collapsed="false" customFormat="false" customHeight="false" hidden="false" ht="12.1" outlineLevel="0" r="253">
      <c r="A253" s="13" t="n">
        <v>45022</v>
      </c>
      <c r="B253" s="6" t="n">
        <v>-756</v>
      </c>
      <c r="C253" s="6" t="n">
        <v>-756</v>
      </c>
      <c r="D253" s="16" t="s">
        <v>286</v>
      </c>
      <c r="E253" s="16"/>
      <c r="F253" s="16"/>
      <c r="G253" s="6" t="s">
        <f>=A253-A252</f>
      </c>
      <c r="H253" s="6" t="s">
        <f>=B253+H252</f>
      </c>
      <c r="I253" s="6" t="s">
        <f>=G253*H252</f>
      </c>
    </row>
    <row collapsed="false" customFormat="false" customHeight="false" hidden="false" ht="12.1" outlineLevel="0" r="254">
      <c r="A254" s="13" t="n">
        <v>45023</v>
      </c>
      <c r="B254" s="6" t="n">
        <v>-1616.68</v>
      </c>
      <c r="C254" s="6" t="n">
        <v>-1616.68</v>
      </c>
      <c r="D254" s="16" t="s">
        <v>287</v>
      </c>
      <c r="E254" s="16"/>
      <c r="F254" s="16"/>
      <c r="G254" s="6" t="s">
        <f>=A254-A253</f>
      </c>
      <c r="H254" s="6" t="s">
        <f>=B254+H253</f>
      </c>
      <c r="I254" s="6" t="s">
        <f>=G254*H253</f>
      </c>
    </row>
    <row collapsed="false" customFormat="false" customHeight="false" hidden="false" ht="12.1" outlineLevel="0" r="255">
      <c r="A255" s="13" t="n">
        <v>45026</v>
      </c>
      <c r="B255" s="6" t="n">
        <v>100000</v>
      </c>
      <c r="C255" s="6" t="n">
        <v>100000</v>
      </c>
      <c r="D255" s="16" t="s">
        <v>111</v>
      </c>
      <c r="E255" s="16"/>
      <c r="F255" s="16"/>
      <c r="G255" s="6" t="s">
        <f>=A255-A254</f>
      </c>
      <c r="H255" s="6" t="s">
        <f>=B255+H254</f>
      </c>
      <c r="I255" s="6" t="s">
        <f>=G255*H254</f>
      </c>
    </row>
    <row collapsed="false" customFormat="false" customHeight="false" hidden="false" ht="12.1" outlineLevel="0" r="256">
      <c r="A256" s="13" t="n">
        <v>45027</v>
      </c>
      <c r="B256" s="6" t="n">
        <v>756</v>
      </c>
      <c r="C256" s="6" t="n">
        <v>756</v>
      </c>
      <c r="D256" s="16" t="s">
        <v>250</v>
      </c>
      <c r="E256" s="16"/>
      <c r="F256" s="16"/>
      <c r="G256" s="6" t="s">
        <f>=A256-A255</f>
      </c>
      <c r="H256" s="6" t="s">
        <f>=B256+H255</f>
      </c>
      <c r="I256" s="6" t="s">
        <f>=G256*H255</f>
      </c>
    </row>
    <row collapsed="false" customFormat="false" customHeight="false" hidden="false" ht="12.1" outlineLevel="0" r="257">
      <c r="A257" s="13" t="n">
        <v>45057</v>
      </c>
      <c r="B257" s="6" t="n">
        <v>-20227</v>
      </c>
      <c r="C257" s="6" t="n">
        <v>-20227</v>
      </c>
      <c r="D257" s="16" t="s">
        <v>288</v>
      </c>
      <c r="E257" s="16"/>
      <c r="F257" s="16"/>
      <c r="G257" s="6" t="s">
        <f>=A257-A256</f>
      </c>
      <c r="H257" s="6" t="s">
        <f>=B257+H256</f>
      </c>
      <c r="I257" s="6" t="s">
        <f>=G257*H256</f>
      </c>
    </row>
    <row collapsed="false" customFormat="false" customHeight="false" hidden="false" ht="12.1" outlineLevel="0" r="258">
      <c r="A258" s="13" t="n">
        <v>45057</v>
      </c>
      <c r="B258" s="6" t="n">
        <v>-3480</v>
      </c>
      <c r="C258" s="6" t="n">
        <v>-3480</v>
      </c>
      <c r="D258" s="16" t="s">
        <v>289</v>
      </c>
      <c r="E258" s="16"/>
      <c r="F258" s="16"/>
      <c r="G258" s="6" t="s">
        <f>=A258-A257</f>
      </c>
      <c r="H258" s="6" t="s">
        <f>=B258+H257</f>
      </c>
      <c r="I258" s="6" t="s">
        <f>=G258*H257</f>
      </c>
    </row>
    <row collapsed="false" customFormat="false" customHeight="false" hidden="false" ht="12.1" outlineLevel="0" r="259">
      <c r="A259" s="13" t="n">
        <v>45069</v>
      </c>
      <c r="B259" s="6" t="n">
        <v>-3776</v>
      </c>
      <c r="C259" s="6" t="n">
        <v>-3776</v>
      </c>
      <c r="D259" s="16" t="s">
        <v>290</v>
      </c>
      <c r="E259" s="16"/>
      <c r="F259" s="16"/>
      <c r="G259" s="6" t="s">
        <f>=A259-A258</f>
      </c>
      <c r="H259" s="6" t="s">
        <f>=B259+H258</f>
      </c>
      <c r="I259" s="6" t="s">
        <f>=G259*H258</f>
      </c>
    </row>
    <row collapsed="false" customFormat="false" customHeight="false" hidden="false" ht="12.1" outlineLevel="0" r="260">
      <c r="A260" s="13" t="n">
        <v>45082</v>
      </c>
      <c r="B260" s="6" t="n">
        <v>-6478</v>
      </c>
      <c r="C260" s="6" t="n">
        <v>-6478</v>
      </c>
      <c r="D260" s="16" t="s">
        <v>291</v>
      </c>
      <c r="E260" s="16"/>
      <c r="F260" s="16"/>
      <c r="G260" s="6" t="s">
        <f>=A260-A259</f>
      </c>
      <c r="H260" s="6" t="s">
        <f>=B260+H259</f>
      </c>
      <c r="I260" s="6" t="s">
        <f>=G260*H259</f>
      </c>
    </row>
    <row collapsed="false" customFormat="false" customHeight="false" hidden="false" ht="12.1" outlineLevel="0" r="261">
      <c r="A261" s="13" t="n">
        <v>45082</v>
      </c>
      <c r="B261" s="6" t="n">
        <v>-2667</v>
      </c>
      <c r="C261" s="6" t="n">
        <v>-2667</v>
      </c>
      <c r="D261" s="16" t="s">
        <v>292</v>
      </c>
      <c r="E261" s="16"/>
      <c r="F261" s="16"/>
      <c r="G261" s="6" t="s">
        <f>=A261-A260</f>
      </c>
      <c r="H261" s="6" t="s">
        <f>=B261+H260</f>
      </c>
      <c r="I261" s="6" t="s">
        <f>=G261*H260</f>
      </c>
    </row>
    <row collapsed="false" customFormat="false" customHeight="false" hidden="false" ht="12.1" outlineLevel="0" r="262">
      <c r="A262" s="13" t="n">
        <v>45082</v>
      </c>
      <c r="B262" s="6" t="n">
        <v>100000</v>
      </c>
      <c r="C262" s="6" t="n">
        <v>100000</v>
      </c>
      <c r="D262" s="16" t="s">
        <v>111</v>
      </c>
      <c r="E262" s="16"/>
      <c r="F262" s="16"/>
      <c r="G262" s="6" t="s">
        <f>=A262-A261</f>
      </c>
      <c r="H262" s="6" t="s">
        <f>=B262+H261</f>
      </c>
      <c r="I262" s="6" t="s">
        <f>=G262*H261</f>
      </c>
    </row>
    <row collapsed="false" customFormat="false" customHeight="false" hidden="false" ht="12.1" outlineLevel="0" r="263">
      <c r="A263" s="13" t="n">
        <v>45093</v>
      </c>
      <c r="B263" s="6" t="n">
        <v>-1474</v>
      </c>
      <c r="C263" s="6" t="n">
        <v>-1474</v>
      </c>
      <c r="D263" s="16" t="s">
        <v>293</v>
      </c>
      <c r="E263" s="16"/>
      <c r="F263" s="16"/>
      <c r="G263" s="6" t="s">
        <f>=A263-A262</f>
      </c>
      <c r="H263" s="6" t="s">
        <f>=B263+H262</f>
      </c>
      <c r="I263" s="6" t="s">
        <f>=G263*H262</f>
      </c>
    </row>
    <row collapsed="false" customFormat="false" customHeight="false" hidden="false" ht="12.1" outlineLevel="0" r="264">
      <c r="A264" s="13" t="n">
        <v>45100</v>
      </c>
      <c r="B264" s="6" t="n">
        <v>-390.8</v>
      </c>
      <c r="C264" s="6" t="n">
        <v>-390.8</v>
      </c>
      <c r="D264" s="16" t="s">
        <v>294</v>
      </c>
      <c r="E264" s="16"/>
      <c r="F264" s="16"/>
      <c r="G264" s="6" t="s">
        <f>=A264-A263</f>
      </c>
      <c r="H264" s="6" t="s">
        <f>=B264+H263</f>
      </c>
      <c r="I264" s="6" t="s">
        <f>=G264*H263</f>
      </c>
    </row>
    <row collapsed="false" customFormat="false" customHeight="false" hidden="false" ht="12.1" outlineLevel="0" r="265">
      <c r="A265" s="13" t="n">
        <v>45106</v>
      </c>
      <c r="B265" s="6" t="n">
        <v>-10739.4</v>
      </c>
      <c r="C265" s="6" t="n">
        <v>-10739.4</v>
      </c>
      <c r="D265" s="16" t="s">
        <v>295</v>
      </c>
      <c r="E265" s="16"/>
      <c r="F265" s="16"/>
      <c r="G265" s="6" t="s">
        <f>=A265-A264</f>
      </c>
      <c r="H265" s="6" t="s">
        <f>=B265+H264</f>
      </c>
      <c r="I265" s="6" t="s">
        <f>=G265*H264</f>
      </c>
    </row>
    <row collapsed="false" customFormat="false" customHeight="false" hidden="false" ht="12.1" outlineLevel="0" r="266">
      <c r="A266" s="13" t="n">
        <v>45114</v>
      </c>
      <c r="B266" s="6" t="n">
        <v>-4343</v>
      </c>
      <c r="C266" s="6" t="n">
        <v>-4343</v>
      </c>
      <c r="D266" s="16" t="s">
        <v>296</v>
      </c>
      <c r="E266" s="16"/>
      <c r="F266" s="16"/>
      <c r="G266" s="6" t="s">
        <f>=A266-A265</f>
      </c>
      <c r="H266" s="6" t="s">
        <f>=B266+H265</f>
      </c>
      <c r="I266" s="6" t="s">
        <f>=G266*H265</f>
      </c>
    </row>
    <row collapsed="false" customFormat="false" customHeight="false" hidden="false" ht="12.1" outlineLevel="0" r="267">
      <c r="A267" s="13" t="n">
        <v>45118</v>
      </c>
      <c r="B267" s="6" t="n">
        <v>-2024.64</v>
      </c>
      <c r="C267" s="6" t="n">
        <v>-2024.64</v>
      </c>
      <c r="D267" s="16" t="s">
        <v>297</v>
      </c>
      <c r="E267" s="16"/>
      <c r="F267" s="16"/>
      <c r="G267" s="6" t="s">
        <f>=A267-A266</f>
      </c>
      <c r="H267" s="6" t="s">
        <f>=B267+H266</f>
      </c>
      <c r="I267" s="6" t="s">
        <f>=G267*H266</f>
      </c>
    </row>
    <row collapsed="false" customFormat="false" customHeight="false" hidden="false" ht="12.1" outlineLevel="0" r="268">
      <c r="A268" s="13" t="n">
        <v>45118</v>
      </c>
      <c r="B268" s="6" t="n">
        <v>-2001.16</v>
      </c>
      <c r="C268" s="6" t="n">
        <v>-2001.16</v>
      </c>
      <c r="D268" s="16" t="s">
        <v>298</v>
      </c>
      <c r="E268" s="16"/>
      <c r="F268" s="16"/>
      <c r="G268" s="6" t="s">
        <f>=A268-A267</f>
      </c>
      <c r="H268" s="6" t="s">
        <f>=B268+H267</f>
      </c>
      <c r="I268" s="6" t="s">
        <f>=G268*H267</f>
      </c>
    </row>
    <row collapsed="false" customFormat="false" customHeight="false" hidden="false" ht="12.1" outlineLevel="0" r="269">
      <c r="A269" s="13" t="n">
        <v>45118</v>
      </c>
      <c r="B269" s="6" t="n">
        <v>-2986</v>
      </c>
      <c r="C269" s="6" t="n">
        <v>-2986</v>
      </c>
      <c r="D269" s="16" t="s">
        <v>299</v>
      </c>
      <c r="E269" s="16"/>
      <c r="F269" s="16"/>
      <c r="G269" s="6" t="s">
        <f>=A269-A268</f>
      </c>
      <c r="H269" s="6" t="s">
        <f>=B269+H268</f>
      </c>
      <c r="I269" s="6" t="s">
        <f>=G269*H268</f>
      </c>
    </row>
    <row collapsed="false" customFormat="false" customHeight="false" hidden="false" ht="12.1" outlineLevel="0" r="270">
      <c r="A270" s="13" t="n">
        <v>45119</v>
      </c>
      <c r="B270" s="6" t="n">
        <v>-7775.6</v>
      </c>
      <c r="C270" s="6" t="n">
        <v>-7775.6</v>
      </c>
      <c r="D270" s="16" t="s">
        <v>300</v>
      </c>
      <c r="E270" s="16"/>
      <c r="F270" s="16"/>
      <c r="G270" s="6" t="s">
        <f>=A270-A269</f>
      </c>
      <c r="H270" s="6" t="s">
        <f>=B270+H269</f>
      </c>
      <c r="I270" s="6" t="s">
        <f>=G270*H269</f>
      </c>
    </row>
    <row collapsed="false" customFormat="false" customHeight="false" hidden="false" ht="12.1" outlineLevel="0" r="271">
      <c r="A271" s="13" t="n">
        <v>45162</v>
      </c>
      <c r="B271" s="6" t="n">
        <v>200000</v>
      </c>
      <c r="C271" s="6" t="n">
        <v>200000</v>
      </c>
      <c r="D271" s="16" t="s">
        <v>111</v>
      </c>
      <c r="E271" s="16"/>
      <c r="F271" s="16"/>
      <c r="G271" s="6" t="s">
        <f>=A271-A270</f>
      </c>
      <c r="H271" s="6" t="s">
        <f>=B271+H270</f>
      </c>
      <c r="I271" s="6" t="s">
        <f>=G271*H270</f>
      </c>
    </row>
    <row collapsed="false" customFormat="false" customHeight="false" hidden="false" ht="12.1" outlineLevel="0" r="272">
      <c r="A272" s="13" t="n">
        <v>45204</v>
      </c>
      <c r="B272" s="6" t="n">
        <v>-810</v>
      </c>
      <c r="C272" s="6" t="n">
        <v>-810</v>
      </c>
      <c r="D272" s="16" t="s">
        <v>301</v>
      </c>
      <c r="E272" s="16"/>
      <c r="F272" s="16"/>
      <c r="G272" s="6" t="s">
        <f>=A272-A271</f>
      </c>
      <c r="H272" s="6" t="s">
        <f>=B272+H271</f>
      </c>
      <c r="I272" s="6" t="s">
        <f>=G272*H271</f>
      </c>
    </row>
    <row collapsed="false" customFormat="false" customHeight="false" hidden="false" ht="12.1" outlineLevel="0" r="273">
      <c r="A273" s="13" t="n">
        <v>45205</v>
      </c>
      <c r="B273" s="6" t="n">
        <v>-1261.17</v>
      </c>
      <c r="C273" s="6" t="n">
        <v>-1261.17</v>
      </c>
      <c r="D273" s="16" t="s">
        <v>302</v>
      </c>
      <c r="E273" s="16"/>
      <c r="F273" s="16"/>
      <c r="G273" s="6" t="s">
        <f>=A273-A272</f>
      </c>
      <c r="H273" s="6" t="s">
        <f>=B273+H272</f>
      </c>
      <c r="I273" s="6" t="s">
        <f>=G273*H272</f>
      </c>
    </row>
    <row collapsed="false" customFormat="false" customHeight="false" hidden="false" ht="12.1" outlineLevel="0" r="274">
      <c r="A274" s="13" t="n">
        <v>45209</v>
      </c>
      <c r="B274" s="6" t="n">
        <v>810</v>
      </c>
      <c r="C274" s="6" t="n">
        <v>810</v>
      </c>
      <c r="D274" s="16" t="s">
        <v>250</v>
      </c>
      <c r="E274" s="16"/>
      <c r="F274" s="16"/>
      <c r="G274" s="6" t="s">
        <f>=A274-A273</f>
      </c>
      <c r="H274" s="6" t="s">
        <f>=B274+H273</f>
      </c>
      <c r="I274" s="6" t="s">
        <f>=G274*H273</f>
      </c>
    </row>
    <row collapsed="false" customFormat="false" customHeight="false" hidden="false" ht="12.1" outlineLevel="0" r="275">
      <c r="A275" s="13" t="n">
        <v>45210</v>
      </c>
      <c r="B275" s="6" t="n">
        <v>-2012.36</v>
      </c>
      <c r="C275" s="6" t="n">
        <v>-2012.36</v>
      </c>
      <c r="D275" s="16" t="s">
        <v>303</v>
      </c>
      <c r="E275" s="16"/>
      <c r="F275" s="16"/>
      <c r="G275" s="6" t="s">
        <f>=A275-A274</f>
      </c>
      <c r="H275" s="6" t="s">
        <f>=B275+H274</f>
      </c>
      <c r="I275" s="6" t="s">
        <f>=G275*H274</f>
      </c>
    </row>
    <row collapsed="false" customFormat="false" customHeight="false" hidden="false" ht="12.1" outlineLevel="0" r="276">
      <c r="A276" s="13" t="n">
        <v>45261</v>
      </c>
      <c r="B276" s="6" t="n">
        <v>-4122.46</v>
      </c>
      <c r="C276" s="6" t="n">
        <v>-4122.46</v>
      </c>
      <c r="D276" s="16" t="s">
        <v>304</v>
      </c>
      <c r="E276" s="16"/>
      <c r="F276" s="16"/>
      <c r="G276" s="6" t="s">
        <f>=A276-A275</f>
      </c>
      <c r="H276" s="6" t="s">
        <f>=B276+H275</f>
      </c>
      <c r="I276" s="6" t="s">
        <f>=G276*H275</f>
      </c>
    </row>
    <row collapsed="false" customFormat="false" customHeight="false" hidden="false" ht="12.1" outlineLevel="0" r="277">
      <c r="A277" s="13" t="n">
        <v>45277</v>
      </c>
      <c r="B277" s="6" t="n">
        <v>-6611</v>
      </c>
      <c r="C277" s="6" t="n">
        <v>-6611</v>
      </c>
      <c r="D277" s="16" t="s">
        <v>305</v>
      </c>
      <c r="E277" s="16"/>
      <c r="F277" s="16"/>
      <c r="G277" s="6" t="s">
        <f>=A277-A276</f>
      </c>
      <c r="H277" s="6" t="s">
        <f>=B277+H276</f>
      </c>
      <c r="I277" s="6" t="s">
        <f>=G277*H276</f>
      </c>
    </row>
    <row collapsed="false" customFormat="false" customHeight="false" hidden="false" ht="12.1" outlineLevel="0" r="278">
      <c r="A278" s="13" t="n">
        <v>45277</v>
      </c>
      <c r="B278" s="6" t="n">
        <v>-8556</v>
      </c>
      <c r="C278" s="6" t="n">
        <v>-8556</v>
      </c>
      <c r="D278" s="16" t="s">
        <v>306</v>
      </c>
      <c r="E278" s="16"/>
      <c r="F278" s="16"/>
      <c r="G278" s="6" t="s">
        <f>=A278-A277</f>
      </c>
      <c r="H278" s="6" t="s">
        <f>=B278+H277</f>
      </c>
      <c r="I278" s="6" t="s">
        <f>=G278*H277</f>
      </c>
    </row>
    <row collapsed="false" customFormat="false" customHeight="false" hidden="false" ht="12.1" outlineLevel="0" r="279">
      <c r="A279" s="13" t="n">
        <v>45281</v>
      </c>
      <c r="B279" s="6" t="n">
        <v>100000</v>
      </c>
      <c r="C279" s="6" t="n">
        <v>100000</v>
      </c>
      <c r="D279" s="16" t="s">
        <v>111</v>
      </c>
      <c r="E279" s="16"/>
      <c r="F279" s="16"/>
      <c r="G279" s="6" t="s">
        <f>=A279-A278</f>
      </c>
      <c r="H279" s="6" t="s">
        <f>=B279+H278</f>
      </c>
      <c r="I279" s="6" t="s">
        <f>=G279*H278</f>
      </c>
    </row>
    <row collapsed="false" customFormat="false" customHeight="false" hidden="false" ht="12.1" outlineLevel="0" r="280">
      <c r="A280" s="13" t="n">
        <v>45285</v>
      </c>
      <c r="B280" s="6" t="n">
        <v>-6582</v>
      </c>
      <c r="C280" s="6" t="n">
        <v>-6582</v>
      </c>
      <c r="D280" s="16" t="s">
        <v>307</v>
      </c>
      <c r="E280" s="16"/>
      <c r="F280" s="16"/>
      <c r="G280" s="6" t="s">
        <f>=A280-A279</f>
      </c>
      <c r="H280" s="6" t="s">
        <f>=B280+H279</f>
      </c>
      <c r="I280" s="6" t="s">
        <f>=G280*H279</f>
      </c>
    </row>
    <row collapsed="false" customFormat="false" customHeight="false" hidden="false" ht="12.1" outlineLevel="0" r="281">
      <c r="A281" s="13" t="n">
        <v>45286</v>
      </c>
      <c r="B281" s="6" t="n">
        <v>8557</v>
      </c>
      <c r="C281" s="6" t="n">
        <v>8557</v>
      </c>
      <c r="D281" s="16" t="s">
        <v>308</v>
      </c>
      <c r="E281" s="16"/>
      <c r="F281" s="16"/>
      <c r="G281" s="6" t="s">
        <f>=A281-A280</f>
      </c>
      <c r="H281" s="6" t="s">
        <f>=B281+H280</f>
      </c>
      <c r="I281" s="6" t="s">
        <f>=G281*H280</f>
      </c>
    </row>
    <row collapsed="false" customFormat="false" customHeight="false" hidden="false" ht="12.1" outlineLevel="0" r="282">
      <c r="A282" s="13" t="n">
        <v>45286</v>
      </c>
      <c r="B282" s="6" t="n">
        <v>100000</v>
      </c>
      <c r="C282" s="6" t="n">
        <v>100000</v>
      </c>
      <c r="D282" s="16" t="s">
        <v>111</v>
      </c>
      <c r="E282" s="16"/>
      <c r="F282" s="16"/>
      <c r="G282" s="6" t="s">
        <f>=A282-A281</f>
      </c>
      <c r="H282" s="6" t="s">
        <f>=B282+H281</f>
      </c>
      <c r="I282" s="6" t="s">
        <f>=G282*H281</f>
      </c>
    </row>
    <row collapsed="false" customFormat="false" customHeight="false" hidden="false" ht="12.1" outlineLevel="0" r="283">
      <c r="A283" s="13" t="n">
        <v>45300</v>
      </c>
      <c r="B283" s="6" t="n">
        <v>-2570.28</v>
      </c>
      <c r="C283" s="6" t="n">
        <v>-2570.28</v>
      </c>
      <c r="D283" s="16" t="s">
        <v>309</v>
      </c>
      <c r="E283" s="16"/>
      <c r="F283" s="16"/>
      <c r="G283" s="6" t="s">
        <f>=A283-A282</f>
      </c>
      <c r="H283" s="6" t="s">
        <f>=B283+H282</f>
      </c>
      <c r="I283" s="6" t="s">
        <f>=G283*H282</f>
      </c>
    </row>
    <row collapsed="false" customFormat="false" customHeight="false" hidden="false" ht="12.1" outlineLevel="0" r="284">
      <c r="A284" s="13" t="n">
        <v>45302</v>
      </c>
      <c r="B284" s="6" t="n">
        <v>-3426.56</v>
      </c>
      <c r="C284" s="6" t="n">
        <v>-3426.56</v>
      </c>
      <c r="D284" s="16" t="s">
        <v>310</v>
      </c>
      <c r="E284" s="16"/>
      <c r="F284" s="16"/>
      <c r="G284" s="6" t="s">
        <f>=A284-A283</f>
      </c>
      <c r="H284" s="6" t="s">
        <f>=B284+H283</f>
      </c>
      <c r="I284" s="6" t="s">
        <f>=G284*H283</f>
      </c>
    </row>
    <row collapsed="false" customFormat="false" customHeight="false" hidden="false" ht="12.1" outlineLevel="0" r="285">
      <c r="A285" s="13" t="n">
        <v>45302</v>
      </c>
      <c r="B285" s="6" t="n">
        <v>-6454.34</v>
      </c>
      <c r="C285" s="6" t="n">
        <v>-6454.34</v>
      </c>
      <c r="D285" s="16" t="s">
        <v>311</v>
      </c>
      <c r="E285" s="16"/>
      <c r="F285" s="16"/>
      <c r="G285" s="6" t="s">
        <f>=A285-A284</f>
      </c>
      <c r="H285" s="6" t="s">
        <f>=B285+H284</f>
      </c>
      <c r="I285" s="6" t="s">
        <f>=G285*H284</f>
      </c>
    </row>
    <row collapsed="false" customFormat="false" customHeight="false" hidden="false" ht="12.1" outlineLevel="0" r="286">
      <c r="A286" s="13" t="n">
        <v>45303</v>
      </c>
      <c r="B286" s="6" t="n">
        <v>100000</v>
      </c>
      <c r="C286" s="6" t="n">
        <v>100000</v>
      </c>
      <c r="D286" s="16" t="s">
        <v>111</v>
      </c>
      <c r="E286" s="16"/>
      <c r="F286" s="16"/>
      <c r="G286" s="6" t="s">
        <f>=A286-A285</f>
      </c>
      <c r="H286" s="6" t="s">
        <f>=B286+H285</f>
      </c>
      <c r="I286" s="6" t="s">
        <f>=G286*H285</f>
      </c>
    </row>
    <row collapsed="false" customFormat="false" customHeight="false" hidden="false" ht="12.1" outlineLevel="0" r="287">
      <c r="A287" s="13" t="n">
        <v>45352</v>
      </c>
      <c r="B287" s="6" t="n">
        <v>100000</v>
      </c>
      <c r="C287" s="6" t="n">
        <v>100000</v>
      </c>
      <c r="D287" s="16" t="s">
        <v>111</v>
      </c>
      <c r="E287" s="16"/>
      <c r="F287" s="16"/>
      <c r="G287" s="6" t="s">
        <f>=A287-A286</f>
      </c>
      <c r="H287" s="6" t="s">
        <f>=B287+H286</f>
      </c>
      <c r="I287" s="6" t="s">
        <f>=G287*H286</f>
      </c>
    </row>
    <row collapsed="false" customFormat="false" customHeight="false" hidden="false" ht="12.1" outlineLevel="0" r="288">
      <c r="A288" s="13" t="n">
        <v>45352.632638889</v>
      </c>
      <c r="B288" s="6" t="n">
        <v>-52000</v>
      </c>
      <c r="C288" s="6" t="n">
        <v>0</v>
      </c>
      <c r="D288" s="16" t="s">
        <v>312</v>
      </c>
      <c r="E288" s="16"/>
      <c r="F288" s="16"/>
      <c r="G288" s="6" t="s">
        <f>=A288-A287</f>
      </c>
      <c r="H288" s="6" t="s">
        <f>=B288+H287</f>
      </c>
      <c r="I288" s="6" t="s">
        <f>=G288*H287</f>
      </c>
    </row>
    <row collapsed="false" customFormat="false" customHeight="false" hidden="false" ht="12.1" outlineLevel="0" r="289">
      <c r="A289" s="13" t="n">
        <v>45370</v>
      </c>
      <c r="B289" s="6" t="n">
        <v>200000</v>
      </c>
      <c r="C289" s="6" t="n">
        <v>200000</v>
      </c>
      <c r="D289" s="16" t="s">
        <v>111</v>
      </c>
      <c r="E289" s="16"/>
      <c r="F289" s="16"/>
      <c r="G289" s="6" t="s">
        <f>=A289-A288</f>
      </c>
      <c r="H289" s="6" t="s">
        <f>=B289+H288</f>
      </c>
      <c r="I289" s="6" t="s">
        <f>=G289*H288</f>
      </c>
    </row>
    <row collapsed="false" customFormat="false" customHeight="false" hidden="false" ht="12.1" outlineLevel="0" r="290">
      <c r="A290" s="13" t="n">
        <v>45370</v>
      </c>
      <c r="B290" s="6" t="n">
        <v>2000000</v>
      </c>
      <c r="C290" s="6" t="n">
        <v>2000000</v>
      </c>
      <c r="D290" s="16" t="s">
        <v>111</v>
      </c>
      <c r="E290" s="16"/>
      <c r="F290" s="16"/>
      <c r="G290" s="6" t="s">
        <f>=A290-A289</f>
      </c>
      <c r="H290" s="6" t="s">
        <f>=B290+H289</f>
      </c>
      <c r="I290" s="6" t="s">
        <f>=G290*H289</f>
      </c>
    </row>
    <row collapsed="false" customFormat="false" customHeight="false" hidden="false" ht="12.1" outlineLevel="0" r="291">
      <c r="A291" s="13" t="n">
        <v>45405</v>
      </c>
      <c r="B291" s="6" t="n">
        <v>100000</v>
      </c>
      <c r="C291" s="6" t="n">
        <v>100000</v>
      </c>
      <c r="D291" s="16" t="s">
        <v>111</v>
      </c>
      <c r="E291" s="16"/>
      <c r="F291" s="16"/>
      <c r="G291" s="6" t="s">
        <f>=A291-A290</f>
      </c>
      <c r="H291" s="6" t="s">
        <f>=B291+H290</f>
      </c>
      <c r="I291" s="6" t="s">
        <f>=G291*H290</f>
      </c>
    </row>
    <row collapsed="false" customFormat="false" customHeight="false" hidden="false" ht="12.1" outlineLevel="0" r="292">
      <c r="A292" s="13" t="n">
        <v>45419</v>
      </c>
      <c r="B292" s="6" t="n">
        <v>-19930</v>
      </c>
      <c r="C292" s="6" t="n">
        <v>-19930</v>
      </c>
      <c r="D292" s="16" t="s">
        <v>313</v>
      </c>
      <c r="E292" s="16"/>
      <c r="F292" s="16"/>
      <c r="G292" s="6" t="s">
        <f>=A292-A291</f>
      </c>
      <c r="H292" s="6" t="s">
        <f>=B292+H291</f>
      </c>
      <c r="I292" s="6" t="s">
        <f>=G292*H291</f>
      </c>
    </row>
    <row collapsed="false" customFormat="false" customHeight="false" hidden="false" ht="12.1" outlineLevel="0" r="293">
      <c r="A293" s="13" t="n">
        <v>45419</v>
      </c>
      <c r="B293" s="6" t="n">
        <v>-9965</v>
      </c>
      <c r="C293" s="6" t="n">
        <v>-9965</v>
      </c>
      <c r="D293" s="16" t="s">
        <v>314</v>
      </c>
      <c r="E293" s="16"/>
      <c r="F293" s="16"/>
      <c r="G293" s="6" t="s">
        <f>=A293-A292</f>
      </c>
      <c r="H293" s="6" t="s">
        <f>=B293+H292</f>
      </c>
      <c r="I293" s="6" t="s">
        <f>=G293*H292</f>
      </c>
    </row>
    <row collapsed="false" customFormat="false" customHeight="false" hidden="false" ht="12.1" outlineLevel="0" r="294">
      <c r="A294" s="13" t="n">
        <v>45425</v>
      </c>
      <c r="B294" s="6" t="n">
        <v>-7634</v>
      </c>
      <c r="C294" s="6" t="n">
        <v>-7634</v>
      </c>
      <c r="D294" s="16" t="s">
        <v>315</v>
      </c>
      <c r="E294" s="16"/>
      <c r="F294" s="16"/>
      <c r="G294" s="6" t="s">
        <f>=A294-A293</f>
      </c>
      <c r="H294" s="6" t="s">
        <f>=B294+H293</f>
      </c>
      <c r="I294" s="6" t="s">
        <f>=G294*H293</f>
      </c>
    </row>
    <row collapsed="false" customFormat="false" customHeight="false" hidden="false" ht="12.1" outlineLevel="0" r="295">
      <c r="A295" s="13" t="n">
        <v>45425</v>
      </c>
      <c r="B295" s="6" t="n">
        <v>-1566</v>
      </c>
      <c r="C295" s="6" t="n">
        <v>-1566</v>
      </c>
      <c r="D295" s="16" t="s">
        <v>316</v>
      </c>
      <c r="E295" s="16"/>
      <c r="F295" s="16"/>
      <c r="G295" s="6" t="s">
        <f>=A295-A294</f>
      </c>
      <c r="H295" s="6" t="s">
        <f>=B295+H294</f>
      </c>
      <c r="I295" s="6" t="s">
        <f>=G295*H294</f>
      </c>
    </row>
    <row collapsed="false" customFormat="false" customHeight="false" hidden="false" ht="12.1" outlineLevel="0" r="296">
      <c r="A296" s="13" t="n">
        <v>45438</v>
      </c>
      <c r="B296" s="6" t="n">
        <v>-7907</v>
      </c>
      <c r="C296" s="6" t="n">
        <v>-7907</v>
      </c>
      <c r="D296" s="16" t="s">
        <v>317</v>
      </c>
      <c r="E296" s="16"/>
      <c r="F296" s="16"/>
      <c r="G296" s="6" t="s">
        <f>=A296-A295</f>
      </c>
      <c r="H296" s="6" t="s">
        <f>=B296+H295</f>
      </c>
      <c r="I296" s="6" t="s">
        <f>=G296*H295</f>
      </c>
    </row>
    <row collapsed="false" customFormat="false" customHeight="false" hidden="false" ht="12.1" outlineLevel="0" r="297">
      <c r="A297" s="13" t="n">
        <v>45438</v>
      </c>
      <c r="B297" s="6" t="n">
        <v>-6918</v>
      </c>
      <c r="C297" s="6" t="n">
        <v>-6918</v>
      </c>
      <c r="D297" s="16" t="s">
        <v>318</v>
      </c>
      <c r="E297" s="16"/>
      <c r="F297" s="16"/>
      <c r="G297" s="6" t="s">
        <f>=A297-A296</f>
      </c>
      <c r="H297" s="6" t="s">
        <f>=B297+H296</f>
      </c>
      <c r="I297" s="6" t="s">
        <f>=G297*H296</f>
      </c>
    </row>
    <row collapsed="false" customFormat="false" customHeight="false" hidden="false" ht="12.1" outlineLevel="0" r="298">
      <c r="A298" s="13" t="n">
        <v>45439</v>
      </c>
      <c r="B298" s="6" t="n">
        <v>-23673.1</v>
      </c>
      <c r="C298" s="6" t="n">
        <v>-23673.1</v>
      </c>
      <c r="D298" s="16" t="s">
        <v>319</v>
      </c>
      <c r="E298" s="16"/>
      <c r="F298" s="16"/>
      <c r="G298" s="6" t="s">
        <f>=A298-A297</f>
      </c>
      <c r="H298" s="6" t="s">
        <f>=B298+H297</f>
      </c>
      <c r="I298" s="6" t="s">
        <f>=G298*H297</f>
      </c>
    </row>
    <row collapsed="false" customFormat="false" customHeight="false" hidden="false" ht="12.1" outlineLevel="0" r="299">
      <c r="A299" s="13" t="n">
        <v>45442.875</v>
      </c>
      <c r="B299" s="6" t="n">
        <v>300000</v>
      </c>
      <c r="C299" s="6" t="n">
        <v>300000</v>
      </c>
      <c r="D299" s="16" t="s">
        <v>111</v>
      </c>
      <c r="E299" s="16"/>
      <c r="F299" s="16"/>
      <c r="G299" s="6" t="s">
        <f>=A299-A298</f>
      </c>
      <c r="H299" s="6" t="s">
        <f>=B299+H298</f>
      </c>
      <c r="I299" s="6" t="s">
        <f>=G299*H298</f>
      </c>
    </row>
    <row collapsed="false" customFormat="false" customHeight="false" hidden="false" ht="12.1" outlineLevel="0" r="300">
      <c r="A300" s="13" t="n">
        <v>45457</v>
      </c>
      <c r="B300" s="6" t="n">
        <v>-12679</v>
      </c>
      <c r="C300" s="6" t="n">
        <v>-12679</v>
      </c>
      <c r="D300" s="16" t="s">
        <v>320</v>
      </c>
      <c r="E300" s="16"/>
      <c r="F300" s="16"/>
      <c r="G300" s="6" t="s">
        <f>=A300-A299</f>
      </c>
      <c r="H300" s="6" t="s">
        <f>=B300+H299</f>
      </c>
      <c r="I300" s="6" t="s">
        <f>=G300*H299</f>
      </c>
    </row>
    <row collapsed="false" customFormat="false" customHeight="false" hidden="false" ht="12.1" outlineLevel="0" r="301">
      <c r="A301" s="13" t="n">
        <v>45461</v>
      </c>
      <c r="B301" s="6" t="n">
        <v>-4565.1</v>
      </c>
      <c r="C301" s="6" t="n">
        <v>-4565.1</v>
      </c>
      <c r="D301" s="16" t="s">
        <v>321</v>
      </c>
      <c r="E301" s="16"/>
      <c r="F301" s="16"/>
      <c r="G301" s="6" t="s">
        <f>=A301-A300</f>
      </c>
      <c r="H301" s="6" t="s">
        <f>=B301+H300</f>
      </c>
      <c r="I301" s="6" t="s">
        <f>=G301*H300</f>
      </c>
    </row>
    <row collapsed="false" customFormat="false" customHeight="false" hidden="false" ht="12.1" outlineLevel="0" r="302">
      <c r="A302" s="13" t="n">
        <v>45461</v>
      </c>
      <c r="B302" s="6" t="n">
        <v>-22825.87</v>
      </c>
      <c r="C302" s="6" t="n">
        <v>-22825.87</v>
      </c>
      <c r="D302" s="16" t="s">
        <v>322</v>
      </c>
      <c r="E302" s="16"/>
      <c r="F302" s="16"/>
      <c r="G302" s="6" t="s">
        <f>=A302-A301</f>
      </c>
      <c r="H302" s="6" t="s">
        <f>=B302+H301</f>
      </c>
      <c r="I302" s="6" t="s">
        <f>=G302*H301</f>
      </c>
    </row>
    <row collapsed="false" customFormat="false" customHeight="false" hidden="false" ht="12.1" outlineLevel="0" r="303">
      <c r="A303" s="13" t="n">
        <v>45471</v>
      </c>
      <c r="B303" s="6" t="n">
        <v>-4391.9</v>
      </c>
      <c r="C303" s="6" t="n">
        <v>-4391.9</v>
      </c>
      <c r="D303" s="16" t="s">
        <v>323</v>
      </c>
      <c r="E303" s="16"/>
      <c r="F303" s="16"/>
      <c r="G303" s="6" t="s">
        <f>=A303-A302</f>
      </c>
      <c r="H303" s="6" t="s">
        <f>=B303+H302</f>
      </c>
      <c r="I303" s="6" t="s">
        <f>=G303*H302</f>
      </c>
    </row>
    <row collapsed="false" customFormat="false" customHeight="false" hidden="false" ht="12.1" outlineLevel="0" r="304">
      <c r="A304" s="13" t="n">
        <v>45471</v>
      </c>
      <c r="B304" s="6" t="n">
        <v>-7431.6</v>
      </c>
      <c r="C304" s="6" t="n">
        <v>-7431.6</v>
      </c>
      <c r="D304" s="16" t="s">
        <v>324</v>
      </c>
      <c r="E304" s="16"/>
      <c r="F304" s="16"/>
      <c r="G304" s="6" t="s">
        <f>=A304-A303</f>
      </c>
      <c r="H304" s="6" t="s">
        <f>=B304+H303</f>
      </c>
      <c r="I304" s="6" t="s">
        <f>=G304*H303</f>
      </c>
    </row>
    <row collapsed="false" customFormat="false" customHeight="false" hidden="false" ht="12.1" outlineLevel="0" r="305">
      <c r="A305" s="13" t="n">
        <v>45481</v>
      </c>
      <c r="B305" s="6" t="n">
        <v>-5069.51</v>
      </c>
      <c r="C305" s="6" t="n">
        <v>-5069.51</v>
      </c>
      <c r="D305" s="16" t="s">
        <v>325</v>
      </c>
      <c r="E305" s="16"/>
      <c r="F305" s="16"/>
      <c r="G305" s="6" t="s">
        <f>=A305-A304</f>
      </c>
      <c r="H305" s="6" t="s">
        <f>=B305+H304</f>
      </c>
      <c r="I305" s="6" t="s">
        <f>=G305*H304</f>
      </c>
    </row>
    <row collapsed="false" customFormat="false" customHeight="false" hidden="false" ht="12.1" outlineLevel="0" r="306">
      <c r="A306" s="13" t="n">
        <v>45481</v>
      </c>
      <c r="B306" s="6" t="n">
        <v>-1135.83</v>
      </c>
      <c r="C306" s="6" t="n">
        <v>-1135.83</v>
      </c>
      <c r="D306" s="16" t="s">
        <v>326</v>
      </c>
      <c r="E306" s="16"/>
      <c r="F306" s="16"/>
      <c r="G306" s="6" t="s">
        <f>=A306-A305</f>
      </c>
      <c r="H306" s="6" t="s">
        <f>=B306+H305</f>
      </c>
      <c r="I306" s="6" t="s">
        <f>=G306*H305</f>
      </c>
    </row>
    <row collapsed="false" customFormat="false" customHeight="false" hidden="false" ht="12.1" outlineLevel="0" r="307">
      <c r="A307" s="13" t="n">
        <v>45482</v>
      </c>
      <c r="B307" s="6" t="n">
        <v>-5408.99</v>
      </c>
      <c r="C307" s="6" t="n">
        <v>-5408.99</v>
      </c>
      <c r="D307" s="16" t="s">
        <v>327</v>
      </c>
      <c r="E307" s="16"/>
      <c r="F307" s="16"/>
      <c r="G307" s="6" t="s">
        <f>=A307-A306</f>
      </c>
      <c r="H307" s="6" t="s">
        <f>=B307+H306</f>
      </c>
      <c r="I307" s="6" t="s">
        <f>=G307*H306</f>
      </c>
    </row>
    <row collapsed="false" customFormat="false" customHeight="false" hidden="false" ht="12.1" outlineLevel="0" r="308">
      <c r="A308" s="13" t="n">
        <v>45482</v>
      </c>
      <c r="B308" s="6" t="n">
        <v>-7748.07</v>
      </c>
      <c r="C308" s="6" t="n">
        <v>-7748.07</v>
      </c>
      <c r="D308" s="16" t="s">
        <v>328</v>
      </c>
      <c r="E308" s="16"/>
      <c r="F308" s="16"/>
      <c r="G308" s="6" t="s">
        <f>=A308-A307</f>
      </c>
      <c r="H308" s="6" t="s">
        <f>=B308+H307</f>
      </c>
      <c r="I308" s="6" t="s">
        <f>=G308*H307</f>
      </c>
    </row>
    <row collapsed="false" customFormat="false" customHeight="false" hidden="false" ht="12.1" outlineLevel="0" r="309">
      <c r="A309" s="13" t="n">
        <v>45483</v>
      </c>
      <c r="B309" s="6" t="n">
        <v>-13164.2</v>
      </c>
      <c r="C309" s="6" t="n">
        <v>-13164.2</v>
      </c>
      <c r="D309" s="16" t="s">
        <v>329</v>
      </c>
      <c r="E309" s="16"/>
      <c r="F309" s="16"/>
      <c r="G309" s="6" t="s">
        <f>=A309-A308</f>
      </c>
      <c r="H309" s="6" t="s">
        <f>=B309+H308</f>
      </c>
      <c r="I309" s="6" t="s">
        <f>=G309*H308</f>
      </c>
    </row>
    <row collapsed="false" customFormat="false" customHeight="false" hidden="false" ht="12.1" outlineLevel="0" r="310">
      <c r="A310" s="13" t="n">
        <v>45484</v>
      </c>
      <c r="B310" s="6" t="n">
        <v>-57652</v>
      </c>
      <c r="C310" s="6" t="n">
        <v>-57652</v>
      </c>
      <c r="D310" s="16" t="s">
        <v>330</v>
      </c>
      <c r="E310" s="16"/>
      <c r="F310" s="16"/>
      <c r="G310" s="6" t="s">
        <f>=A310-A309</f>
      </c>
      <c r="H310" s="6" t="s">
        <f>=B310+H309</f>
      </c>
      <c r="I310" s="6" t="s">
        <f>=G310*H309</f>
      </c>
    </row>
    <row collapsed="false" customFormat="false" customHeight="false" hidden="false" ht="12.1" outlineLevel="0" r="311">
      <c r="A311" s="13" t="n">
        <v>45484</v>
      </c>
      <c r="B311" s="6" t="n">
        <v>-4925</v>
      </c>
      <c r="C311" s="6" t="n">
        <v>-4925</v>
      </c>
      <c r="D311" s="16" t="s">
        <v>331</v>
      </c>
      <c r="E311" s="16"/>
      <c r="F311" s="16"/>
      <c r="G311" s="6" t="s">
        <f>=A311-A310</f>
      </c>
      <c r="H311" s="6" t="s">
        <f>=B311+H310</f>
      </c>
      <c r="I311" s="6" t="s">
        <f>=G311*H310</f>
      </c>
    </row>
    <row collapsed="false" customFormat="false" customHeight="false" hidden="false" ht="12.1" outlineLevel="0" r="312">
      <c r="A312" s="13" t="n">
        <v>45484</v>
      </c>
      <c r="B312" s="6" t="n">
        <v>-39</v>
      </c>
      <c r="C312" s="6" t="n">
        <v>-39</v>
      </c>
      <c r="D312" s="16" t="s">
        <v>332</v>
      </c>
      <c r="E312" s="16"/>
      <c r="F312" s="16"/>
      <c r="G312" s="6" t="s">
        <f>=A312-A311</f>
      </c>
      <c r="H312" s="6" t="s">
        <f>=B312+H311</f>
      </c>
      <c r="I312" s="6" t="s">
        <f>=G312*H311</f>
      </c>
    </row>
    <row collapsed="false" customFormat="false" customHeight="false" hidden="false" ht="12.1" outlineLevel="0" r="313">
      <c r="A313" s="13" t="n">
        <v>45484</v>
      </c>
      <c r="B313" s="6" t="n">
        <v>-953</v>
      </c>
      <c r="C313" s="6" t="n">
        <v>-953</v>
      </c>
      <c r="D313" s="16" t="s">
        <v>333</v>
      </c>
      <c r="E313" s="16"/>
      <c r="F313" s="16"/>
      <c r="G313" s="6" t="s">
        <f>=A313-A312</f>
      </c>
      <c r="H313" s="6" t="s">
        <f>=B313+H312</f>
      </c>
      <c r="I313" s="6" t="s">
        <f>=G313*H312</f>
      </c>
    </row>
    <row collapsed="false" customFormat="false" customHeight="false" hidden="false" ht="12.1" outlineLevel="0" r="314">
      <c r="A314" s="13" t="n">
        <v>45484</v>
      </c>
      <c r="B314" s="6" t="n">
        <v>-767</v>
      </c>
      <c r="C314" s="6" t="n">
        <v>-767</v>
      </c>
      <c r="D314" s="16" t="s">
        <v>334</v>
      </c>
      <c r="E314" s="16"/>
      <c r="F314" s="16"/>
      <c r="G314" s="6" t="s">
        <f>=A314-A313</f>
      </c>
      <c r="H314" s="6" t="s">
        <f>=B314+H313</f>
      </c>
      <c r="I314" s="6" t="s">
        <f>=G314*H313</f>
      </c>
    </row>
    <row collapsed="false" customFormat="false" customHeight="false" hidden="false" ht="12.1" outlineLevel="0" r="315">
      <c r="A315" s="13" t="n">
        <v>45484</v>
      </c>
      <c r="B315" s="6" t="n">
        <v>-18672</v>
      </c>
      <c r="C315" s="6" t="n">
        <v>-18672</v>
      </c>
      <c r="D315" s="16" t="s">
        <v>335</v>
      </c>
      <c r="E315" s="16"/>
      <c r="F315" s="16"/>
      <c r="G315" s="6" t="s">
        <f>=A315-A314</f>
      </c>
      <c r="H315" s="6" t="s">
        <f>=B315+H314</f>
      </c>
      <c r="I315" s="6" t="s">
        <f>=G315*H314</f>
      </c>
    </row>
    <row collapsed="false" customFormat="false" customHeight="false" hidden="false" ht="12.1" outlineLevel="0" r="316">
      <c r="A316" s="13" t="n">
        <v>45488</v>
      </c>
      <c r="B316" s="6" t="n">
        <v>-16134.85</v>
      </c>
      <c r="C316" s="6" t="n">
        <v>-16134.85</v>
      </c>
      <c r="D316" s="16" t="s">
        <v>336</v>
      </c>
      <c r="E316" s="16"/>
      <c r="F316" s="16"/>
      <c r="G316" s="6" t="s">
        <f>=A316-A315</f>
      </c>
      <c r="H316" s="6" t="s">
        <f>=B316+H315</f>
      </c>
      <c r="I316" s="6" t="s">
        <f>=G316*H315</f>
      </c>
    </row>
    <row collapsed="false" customFormat="false" customHeight="false" hidden="false" ht="12.1" outlineLevel="0" r="317">
      <c r="A317" s="13" t="n">
        <v>45489</v>
      </c>
      <c r="B317" s="6" t="n">
        <v>-23446</v>
      </c>
      <c r="C317" s="6" t="n">
        <v>-23446</v>
      </c>
      <c r="D317" s="16" t="s">
        <v>337</v>
      </c>
      <c r="E317" s="16"/>
      <c r="F317" s="16"/>
      <c r="G317" s="6" t="s">
        <f>=A317-A316</f>
      </c>
      <c r="H317" s="6" t="s">
        <f>=B317+H316</f>
      </c>
      <c r="I317" s="6" t="s">
        <f>=G317*H316</f>
      </c>
    </row>
    <row collapsed="false" customFormat="false" customHeight="false" hidden="false" ht="12.1" outlineLevel="0" r="318">
      <c r="A318" s="13" t="n">
        <v>45544.816666667</v>
      </c>
      <c r="B318" s="6" t="n">
        <v>-5057.63</v>
      </c>
      <c r="C318" s="6" t="n">
        <v>-5057.63</v>
      </c>
      <c r="D318" s="16" t="s">
        <v>338</v>
      </c>
      <c r="E318" s="16"/>
      <c r="F318" s="16"/>
      <c r="G318" s="6" t="s">
        <f>=A318-A317</f>
      </c>
      <c r="H318" s="6" t="s">
        <f>=B318+H317</f>
      </c>
      <c r="I318" s="6" t="s">
        <f>=G318*H317</f>
      </c>
    </row>
    <row collapsed="false" customFormat="false" customHeight="false" hidden="false" ht="12.1" outlineLevel="0" r="319">
      <c r="A319" s="13" t="n">
        <v>45545</v>
      </c>
      <c r="B319" s="6" t="n">
        <v>-3702.22</v>
      </c>
      <c r="C319" s="6" t="n">
        <v>-3702.22</v>
      </c>
      <c r="D319" s="16" t="s">
        <v>339</v>
      </c>
      <c r="E319" s="16"/>
      <c r="F319" s="16"/>
      <c r="G319" s="6" t="s">
        <f>=A319-A318</f>
      </c>
      <c r="H319" s="6" t="s">
        <f>=B319+H318</f>
      </c>
      <c r="I319" s="6" t="s">
        <f>=G319*H318</f>
      </c>
    </row>
    <row collapsed="false" customFormat="false" customHeight="false" hidden="false" ht="12.1" outlineLevel="0" r="320">
      <c r="A320" s="13" t="n">
        <v>45557</v>
      </c>
      <c r="B320" s="6" t="n">
        <v>-305</v>
      </c>
      <c r="C320" s="6" t="n">
        <v>-305</v>
      </c>
      <c r="D320" s="16" t="s">
        <v>340</v>
      </c>
      <c r="E320" s="16"/>
      <c r="F320" s="16"/>
      <c r="G320" s="6" t="s">
        <f>=A320-A319</f>
      </c>
      <c r="H320" s="6" t="s">
        <f>=B320+H319</f>
      </c>
      <c r="I320" s="6" t="s">
        <f>=G320*H319</f>
      </c>
    </row>
    <row collapsed="false" customFormat="false" customHeight="false" hidden="false" ht="12.1" outlineLevel="0" r="321">
      <c r="A321" s="13" t="n">
        <v>45557</v>
      </c>
      <c r="B321" s="6" t="n">
        <v>-7431</v>
      </c>
      <c r="C321" s="6" t="n">
        <v>-7431</v>
      </c>
      <c r="D321" s="16" t="s">
        <v>341</v>
      </c>
      <c r="E321" s="16"/>
      <c r="F321" s="16"/>
      <c r="G321" s="6" t="s">
        <f>=A321-A320</f>
      </c>
      <c r="H321" s="6" t="s">
        <f>=B321+H320</f>
      </c>
      <c r="I321" s="6" t="s">
        <f>=G321*H320</f>
      </c>
    </row>
    <row collapsed="false" customFormat="false" customHeight="false" hidden="false" ht="12.1" outlineLevel="0" r="322">
      <c r="A322" s="13" t="n">
        <v>45562</v>
      </c>
      <c r="B322" s="6" t="n">
        <v>-12126</v>
      </c>
      <c r="C322" s="6" t="n">
        <v>-12126</v>
      </c>
      <c r="D322" s="16" t="s">
        <v>342</v>
      </c>
      <c r="E322" s="16"/>
      <c r="F322" s="16"/>
      <c r="G322" s="6" t="s">
        <f>=A322-A321</f>
      </c>
      <c r="H322" s="6" t="s">
        <f>=B322+H321</f>
      </c>
      <c r="I322" s="6" t="s">
        <f>=G322*H321</f>
      </c>
    </row>
    <row collapsed="false" customFormat="false" customHeight="false" hidden="false" ht="12.1" outlineLevel="0" r="323">
      <c r="A323" s="13" t="n">
        <v>45573</v>
      </c>
      <c r="B323" s="6" t="n">
        <v>-8208.4</v>
      </c>
      <c r="C323" s="6" t="n">
        <v>-8208.4</v>
      </c>
      <c r="D323" s="16" t="s">
        <v>343</v>
      </c>
      <c r="E323" s="16"/>
      <c r="F323" s="16"/>
      <c r="G323" s="6" t="s">
        <f>=A323-A322</f>
      </c>
      <c r="H323" s="6" t="s">
        <f>=B323+H322</f>
      </c>
      <c r="I323" s="6" t="s">
        <f>=G323*H322</f>
      </c>
    </row>
    <row collapsed="false" customFormat="false" customHeight="false" hidden="false" ht="12.1" outlineLevel="0" r="324">
      <c r="A324" s="13" t="n">
        <v>45576</v>
      </c>
      <c r="B324" s="6" t="n">
        <v>-3741</v>
      </c>
      <c r="C324" s="6" t="n">
        <v>-3741</v>
      </c>
      <c r="D324" s="16" t="s">
        <v>344</v>
      </c>
      <c r="E324" s="16"/>
      <c r="F324" s="16"/>
      <c r="G324" s="6" t="s">
        <f>=A324-A323</f>
      </c>
      <c r="H324" s="6" t="s">
        <f>=B324+H323</f>
      </c>
      <c r="I324" s="6" t="s">
        <f>=G324*H323</f>
      </c>
    </row>
    <row collapsed="false" customFormat="false" customHeight="false" hidden="false" ht="12.1" outlineLevel="0" r="325">
      <c r="A325" s="13" t="n">
        <v>45576</v>
      </c>
      <c r="B325" s="6" t="n">
        <v>-696</v>
      </c>
      <c r="C325" s="6" t="n">
        <v>-696</v>
      </c>
      <c r="D325" s="16" t="s">
        <v>345</v>
      </c>
      <c r="E325" s="16"/>
      <c r="F325" s="16"/>
      <c r="G325" s="6" t="s">
        <f>=A325-A324</f>
      </c>
      <c r="H325" s="6" t="s">
        <f>=B325+H324</f>
      </c>
      <c r="I325" s="6" t="s">
        <f>=G325*H324</f>
      </c>
    </row>
    <row collapsed="false" customFormat="false" customHeight="false" hidden="false" ht="12.1" outlineLevel="0" r="326">
      <c r="A326" s="13" t="n">
        <v>45579</v>
      </c>
      <c r="B326" s="6" t="n">
        <v>-13516.04</v>
      </c>
      <c r="C326" s="6" t="n">
        <v>-13516.04</v>
      </c>
      <c r="D326" s="16" t="s">
        <v>346</v>
      </c>
      <c r="E326" s="16"/>
      <c r="F326" s="16"/>
      <c r="G326" s="6" t="s">
        <f>=A326-A325</f>
      </c>
      <c r="H326" s="6" t="s">
        <f>=B326+H325</f>
      </c>
      <c r="I326" s="6" t="s">
        <f>=G326*H325</f>
      </c>
    </row>
    <row collapsed="false" customFormat="false" customHeight="false" hidden="false" ht="12.1" outlineLevel="0" r="327">
      <c r="A327" s="13" t="n">
        <v>45579</v>
      </c>
      <c r="B327" s="6" t="n">
        <v>-3028.32</v>
      </c>
      <c r="C327" s="6" t="n">
        <v>-3028.32</v>
      </c>
      <c r="D327" s="16" t="s">
        <v>347</v>
      </c>
      <c r="E327" s="16"/>
      <c r="F327" s="16"/>
      <c r="G327" s="6" t="s">
        <f>=A327-A326</f>
      </c>
      <c r="H327" s="6" t="s">
        <f>=B327+H326</f>
      </c>
      <c r="I327" s="6" t="s">
        <f>=G327*H326</f>
      </c>
    </row>
    <row collapsed="false" customFormat="false" customHeight="false" hidden="false" ht="12.1" outlineLevel="0" r="328">
      <c r="A328" s="13" t="n">
        <v>45586</v>
      </c>
      <c r="B328" s="6" t="n">
        <v>2000</v>
      </c>
      <c r="C328" s="6" t="n">
        <v>2000</v>
      </c>
      <c r="D328" s="16" t="s">
        <v>111</v>
      </c>
      <c r="E328" s="16"/>
      <c r="F328" s="16"/>
      <c r="G328" s="6" t="s">
        <f>=A328-A327</f>
      </c>
      <c r="H328" s="6" t="s">
        <f>=B328+H327</f>
      </c>
      <c r="I328" s="6" t="s">
        <f>=G328*H327</f>
      </c>
    </row>
    <row collapsed="false" customFormat="false" customHeight="false" hidden="false" ht="12.1" outlineLevel="0" r="329">
      <c r="A329" s="13" t="n">
        <v>45639</v>
      </c>
      <c r="B329" s="6" t="n">
        <v>-27181</v>
      </c>
      <c r="C329" s="6" t="n">
        <v>-27181</v>
      </c>
      <c r="D329" s="16" t="s">
        <v>348</v>
      </c>
      <c r="E329" s="16"/>
      <c r="F329" s="16"/>
      <c r="G329" s="6" t="s">
        <f>=A329-A328</f>
      </c>
      <c r="H329" s="6" t="s">
        <f>=B329+H328</f>
      </c>
      <c r="I329" s="6" t="s">
        <f>=G329*H328</f>
      </c>
    </row>
    <row collapsed="false" customFormat="false" customHeight="false" hidden="false" ht="12.1" outlineLevel="0" r="330">
      <c r="A330" s="13" t="n">
        <v>45643</v>
      </c>
      <c r="B330" s="6" t="n">
        <v>-5847.22</v>
      </c>
      <c r="C330" s="6" t="n">
        <v>-5847.22</v>
      </c>
      <c r="D330" s="16" t="s">
        <v>349</v>
      </c>
      <c r="E330" s="16"/>
      <c r="F330" s="16"/>
      <c r="G330" s="6" t="s">
        <f>=A330-A329</f>
      </c>
      <c r="H330" s="6" t="s">
        <f>=B330+H329</f>
      </c>
      <c r="I330" s="6" t="s">
        <f>=G330*H329</f>
      </c>
    </row>
    <row collapsed="false" customFormat="false" customHeight="false" hidden="false" ht="12.1" outlineLevel="0" r="331">
      <c r="A331" s="13" t="n">
        <v>45643</v>
      </c>
      <c r="B331" s="6" t="n">
        <v>-22806</v>
      </c>
      <c r="C331" s="6" t="n">
        <v>-22806</v>
      </c>
      <c r="D331" s="16" t="s">
        <v>350</v>
      </c>
      <c r="E331" s="16"/>
      <c r="F331" s="16"/>
      <c r="G331" s="6" t="s">
        <f>=A331-A330</f>
      </c>
      <c r="H331" s="6" t="s">
        <f>=B331+H330</f>
      </c>
      <c r="I331" s="6" t="s">
        <f>=G331*H330</f>
      </c>
    </row>
    <row collapsed="false" customFormat="false" customHeight="false" hidden="false" ht="12.1" outlineLevel="0" r="332">
      <c r="A332" s="13" t="n">
        <v>45643</v>
      </c>
      <c r="B332" s="6" t="n">
        <v>-10285</v>
      </c>
      <c r="C332" s="6" t="n">
        <v>-10285</v>
      </c>
      <c r="D332" s="16" t="s">
        <v>351</v>
      </c>
      <c r="E332" s="16"/>
      <c r="F332" s="16"/>
      <c r="G332" s="6" t="s">
        <f>=A332-A331</f>
      </c>
      <c r="H332" s="6" t="s">
        <f>=B332+H331</f>
      </c>
      <c r="I332" s="6" t="s">
        <f>=G332*H331</f>
      </c>
    </row>
    <row collapsed="false" customFormat="false" customHeight="false" hidden="false" ht="12.1" outlineLevel="0" r="333">
      <c r="A333" s="13" t="n">
        <v>45648</v>
      </c>
      <c r="B333" s="6" t="n">
        <v>-329</v>
      </c>
      <c r="C333" s="6" t="n">
        <v>-329</v>
      </c>
      <c r="D333" s="16" t="s">
        <v>352</v>
      </c>
      <c r="E333" s="16"/>
      <c r="F333" s="16"/>
      <c r="G333" s="6" t="s">
        <f>=A333-A332</f>
      </c>
      <c r="H333" s="6" t="s">
        <f>=B333+H332</f>
      </c>
      <c r="I333" s="6" t="s">
        <f>=G333*H332</f>
      </c>
    </row>
    <row collapsed="false" customFormat="false" customHeight="false" hidden="false" ht="12.1" outlineLevel="0" r="334">
      <c r="A334" s="13" t="n">
        <v>45648</v>
      </c>
      <c r="B334" s="6" t="n">
        <v>-8002</v>
      </c>
      <c r="C334" s="6" t="n">
        <v>-8002</v>
      </c>
      <c r="D334" s="16" t="s">
        <v>353</v>
      </c>
      <c r="E334" s="16"/>
      <c r="F334" s="16"/>
      <c r="G334" s="6" t="s">
        <f>=A334-A333</f>
      </c>
      <c r="H334" s="6" t="s">
        <f>=B334+H333</f>
      </c>
      <c r="I334" s="6" t="s">
        <f>=G334*H333</f>
      </c>
    </row>
    <row collapsed="false" customFormat="false" customHeight="false" hidden="false" ht="12.1" outlineLevel="0" r="335">
      <c r="A335" s="13" t="n">
        <v>45665</v>
      </c>
      <c r="B335" s="6" t="n">
        <v>-3782.5</v>
      </c>
      <c r="C335" s="6" t="n">
        <v>-3782.5</v>
      </c>
      <c r="D335" s="16" t="s">
        <v>354</v>
      </c>
      <c r="E335" s="16"/>
      <c r="F335" s="16"/>
      <c r="G335" s="6" t="s">
        <f>=A335-A334</f>
      </c>
      <c r="H335" s="6" t="s">
        <f>=B335+H334</f>
      </c>
      <c r="I335" s="6" t="s">
        <f>=G335*H334</f>
      </c>
    </row>
    <row collapsed="false" customFormat="false" customHeight="false" hidden="false" ht="12.1" outlineLevel="0" r="336">
      <c r="A336" s="13" t="n">
        <v>45667</v>
      </c>
      <c r="B336" s="6" t="n">
        <v>-9740.29</v>
      </c>
      <c r="C336" s="6" t="n">
        <v>-9740.29</v>
      </c>
      <c r="D336" s="16" t="s">
        <v>355</v>
      </c>
      <c r="E336" s="16"/>
      <c r="F336" s="16"/>
      <c r="G336" s="6" t="s">
        <f>=A336-A335</f>
      </c>
      <c r="H336" s="6" t="s">
        <f>=B336+H335</f>
      </c>
      <c r="I336" s="6" t="s">
        <f>=G336*H335</f>
      </c>
    </row>
    <row collapsed="false" customFormat="false" customHeight="false" hidden="false" ht="12.1" outlineLevel="0" r="337">
      <c r="A337" s="13" t="n">
        <v>45668</v>
      </c>
      <c r="B337" s="6" t="n">
        <v>-5568</v>
      </c>
      <c r="C337" s="6" t="n">
        <v>-5568</v>
      </c>
      <c r="D337" s="16" t="s">
        <v>356</v>
      </c>
      <c r="E337" s="16"/>
      <c r="F337" s="16"/>
      <c r="G337" s="6" t="s">
        <f>=A337-A336</f>
      </c>
      <c r="H337" s="6" t="s">
        <f>=B337+H336</f>
      </c>
      <c r="I337" s="6" t="s">
        <f>=G337*H336</f>
      </c>
    </row>
    <row collapsed="false" customFormat="false" customHeight="false" hidden="false" ht="12.1" outlineLevel="0" r="338">
      <c r="A338" s="13" t="n">
        <v>45668</v>
      </c>
      <c r="B338" s="6" t="n">
        <v>-4872</v>
      </c>
      <c r="C338" s="6" t="n">
        <v>-4872</v>
      </c>
      <c r="D338" s="16" t="s">
        <v>357</v>
      </c>
      <c r="E338" s="16"/>
      <c r="F338" s="16"/>
      <c r="G338" s="6" t="s">
        <f>=A338-A337</f>
      </c>
      <c r="H338" s="6" t="s">
        <f>=B338+H337</f>
      </c>
      <c r="I338" s="6" t="s">
        <f>=G338*H337</f>
      </c>
    </row>
    <row collapsed="false" customFormat="false" customHeight="false" hidden="false" ht="12.1" outlineLevel="0" r="339">
      <c r="A339" s="13" t="n">
        <v>45681</v>
      </c>
      <c r="B339" s="6" t="n">
        <v>200000</v>
      </c>
      <c r="C339" s="6" t="n">
        <v>200000</v>
      </c>
      <c r="D339" s="16" t="s">
        <v>111</v>
      </c>
      <c r="E339" s="16"/>
      <c r="F339" s="16"/>
      <c r="G339" s="6" t="s">
        <f>=A339-A338</f>
      </c>
      <c r="H339" s="6" t="s">
        <f>=B339+H338</f>
      </c>
      <c r="I339" s="6" t="s">
        <f>=G339*H338</f>
      </c>
    </row>
    <row collapsed="false" customFormat="false" customHeight="false" hidden="false" ht="12.1" outlineLevel="0" r="340">
      <c r="A340" s="13" t="n">
        <v>45687.723113426</v>
      </c>
      <c r="B340" s="6" t="n">
        <v>200000</v>
      </c>
      <c r="C340" s="6" t="n">
        <v>200000</v>
      </c>
      <c r="D340" s="16" t="s">
        <v>111</v>
      </c>
      <c r="E340" s="16"/>
      <c r="F340" s="16"/>
      <c r="G340" s="6" t="s">
        <f>=A340-A339</f>
      </c>
      <c r="H340" s="6" t="s">
        <f>=B340+H339</f>
      </c>
      <c r="I340" s="6" t="s">
        <f>=G340*H339</f>
      </c>
    </row>
    <row collapsed="false" customFormat="false" customHeight="false" hidden="false" ht="12.1" outlineLevel="0" r="341">
      <c r="A341" s="13" t="n">
        <v>45743.584722222</v>
      </c>
      <c r="B341" s="6" t="n">
        <v>-41259</v>
      </c>
      <c r="C341" s="6" t="n">
        <v>0</v>
      </c>
      <c r="D341" s="16" t="s">
        <v>358</v>
      </c>
      <c r="E341" s="16"/>
      <c r="F341" s="16"/>
      <c r="G341" s="6" t="s">
        <f>=A341-A340</f>
      </c>
      <c r="H341" s="6" t="s">
        <f>=B341+H340</f>
      </c>
      <c r="I341" s="6" t="s">
        <f>=G341*H340</f>
      </c>
    </row>
    <row collapsed="false" customFormat="false" customHeight="false" hidden="false" ht="12.1" outlineLevel="0" r="342">
      <c r="A342" s="13" t="n">
        <v>45750</v>
      </c>
      <c r="B342" s="6" t="n">
        <v>1500000</v>
      </c>
      <c r="C342" s="6" t="n">
        <v>1500000</v>
      </c>
      <c r="D342" s="16" t="s">
        <v>111</v>
      </c>
      <c r="E342" s="16"/>
      <c r="F342" s="16"/>
      <c r="G342" s="6" t="s">
        <f>=A342-A341</f>
      </c>
      <c r="H342" s="6" t="s">
        <f>=B342+H341</f>
      </c>
      <c r="I342" s="6" t="s">
        <f>=G342*H341</f>
      </c>
    </row>
    <row collapsed="false" customFormat="false" customHeight="false" hidden="false" ht="12.1" outlineLevel="0" r="343">
      <c r="A343" s="13" t="n">
        <v>45750</v>
      </c>
      <c r="B343" s="6" t="n">
        <v>400000</v>
      </c>
      <c r="C343" s="6" t="n">
        <v>400000</v>
      </c>
      <c r="D343" s="16" t="s">
        <v>111</v>
      </c>
      <c r="E343" s="16"/>
      <c r="F343" s="16"/>
      <c r="G343" s="6" t="s">
        <f>=A343-A342</f>
      </c>
      <c r="H343" s="6" t="s">
        <f>=B343+H342</f>
      </c>
      <c r="I343" s="6" t="s">
        <f>=G343*H342</f>
      </c>
    </row>
    <row collapsed="false" customFormat="false" customHeight="false" hidden="false" ht="12.1" outlineLevel="0" r="344">
      <c r="A344" s="13" t="n">
        <v>45772</v>
      </c>
      <c r="B344" s="6" t="n">
        <v>-15242</v>
      </c>
      <c r="C344" s="6" t="n">
        <v>-15242</v>
      </c>
      <c r="D344" s="16" t="s">
        <v>359</v>
      </c>
      <c r="E344" s="16"/>
      <c r="F344" s="16"/>
      <c r="G344" s="6" t="s">
        <f>=A344-A343</f>
      </c>
      <c r="H344" s="6" t="s">
        <f>=B344+H343</f>
      </c>
      <c r="I344" s="6" t="s">
        <f>=G344*H343</f>
      </c>
    </row>
    <row collapsed="false" customFormat="false" customHeight="false" hidden="false" ht="12.1" outlineLevel="0" r="345">
      <c r="A345" s="13" t="n">
        <v>45772</v>
      </c>
      <c r="B345" s="6" t="n">
        <v>-5144</v>
      </c>
      <c r="C345" s="6" t="n">
        <v>-5144</v>
      </c>
      <c r="D345" s="16" t="s">
        <v>360</v>
      </c>
      <c r="E345" s="16"/>
      <c r="F345" s="16"/>
      <c r="G345" s="6" t="s">
        <f>=A345-A344</f>
      </c>
      <c r="H345" s="6" t="s">
        <f>=B345+H344</f>
      </c>
      <c r="I345" s="6" t="s">
        <f>=G345*H344</f>
      </c>
    </row>
    <row collapsed="false" customFormat="false" customHeight="false" hidden="false" ht="12.1" outlineLevel="0" r="346">
      <c r="A346" s="13" t="n">
        <v>45796</v>
      </c>
      <c r="B346" s="6" t="n">
        <v>-3847</v>
      </c>
      <c r="C346" s="6" t="n">
        <v>-3847</v>
      </c>
      <c r="D346" s="16" t="s">
        <v>361</v>
      </c>
      <c r="E346" s="16"/>
      <c r="F346" s="16"/>
      <c r="G346" s="6" t="s">
        <f>=A346-A345</f>
      </c>
      <c r="H346" s="6" t="s">
        <f>=B346+H345</f>
      </c>
      <c r="I346" s="6" t="s">
        <f>=G346*H345</f>
      </c>
    </row>
    <row collapsed="false" customFormat="false" customHeight="false" hidden="false" ht="12.1" outlineLevel="0" r="347">
      <c r="A347" s="13" t="n">
        <v>45796</v>
      </c>
      <c r="B347" s="6" t="n">
        <v>-2641</v>
      </c>
      <c r="C347" s="6" t="n">
        <v>-2641</v>
      </c>
      <c r="D347" s="16" t="s">
        <v>362</v>
      </c>
      <c r="E347" s="16"/>
      <c r="F347" s="16"/>
      <c r="G347" s="6" t="s">
        <f>=A347-A346</f>
      </c>
      <c r="H347" s="6" t="s">
        <f>=B347+H346</f>
      </c>
      <c r="I347" s="6" t="s">
        <f>=G347*H346</f>
      </c>
    </row>
    <row collapsed="false" customFormat="false" customHeight="false" hidden="false" ht="12.1" outlineLevel="0" r="348">
      <c r="A348" s="13" t="n">
        <v>45806</v>
      </c>
      <c r="B348" s="6" t="n">
        <v>100000</v>
      </c>
      <c r="C348" s="6" t="n">
        <v>100000</v>
      </c>
      <c r="D348" s="16" t="s">
        <v>111</v>
      </c>
      <c r="E348" s="16"/>
      <c r="F348" s="16"/>
      <c r="G348" s="6" t="s">
        <f>=A348-A347</f>
      </c>
      <c r="H348" s="6" t="s">
        <f>=B348+H347</f>
      </c>
      <c r="I348" s="6" t="s">
        <f>=G348*H347</f>
      </c>
    </row>
    <row collapsed="false" customFormat="false" customHeight="false" hidden="false" ht="12.1" outlineLevel="0" r="349">
      <c r="A349" s="13" t="n">
        <v>45810</v>
      </c>
      <c r="B349" s="6" t="n">
        <v>-9376.5</v>
      </c>
      <c r="C349" s="6" t="n">
        <v>-9376.5</v>
      </c>
      <c r="D349" s="16" t="s">
        <v>363</v>
      </c>
      <c r="E349" s="16"/>
      <c r="F349" s="16"/>
      <c r="G349" s="6" t="s">
        <f>=A349-A348</f>
      </c>
      <c r="H349" s="6" t="s">
        <f>=B349+H348</f>
      </c>
      <c r="I349" s="6" t="s">
        <f>=G349*H348</f>
      </c>
    </row>
    <row collapsed="false" customFormat="false" customHeight="false" hidden="false" ht="12.1" outlineLevel="0" r="350">
      <c r="A350" s="13" t="n">
        <v>45810</v>
      </c>
      <c r="B350" s="6" t="n">
        <v>-10301</v>
      </c>
      <c r="C350" s="6" t="n">
        <v>-10301</v>
      </c>
      <c r="D350" s="16" t="s">
        <v>364</v>
      </c>
      <c r="E350" s="16"/>
      <c r="F350" s="16"/>
      <c r="G350" s="6" t="s">
        <f>=A350-A349</f>
      </c>
      <c r="H350" s="6" t="s">
        <f>=B350+H349</f>
      </c>
      <c r="I350" s="6" t="s">
        <f>=G350*H349</f>
      </c>
    </row>
    <row collapsed="false" customFormat="false" customHeight="false" hidden="false" ht="12.1" outlineLevel="0" r="351">
      <c r="A351" s="13" t="n">
        <v>45810</v>
      </c>
      <c r="B351" s="6" t="n">
        <v>-15451</v>
      </c>
      <c r="C351" s="6" t="n">
        <v>-15451</v>
      </c>
      <c r="D351" s="16" t="s">
        <v>365</v>
      </c>
      <c r="E351" s="16"/>
      <c r="F351" s="16"/>
      <c r="G351" s="6" t="s">
        <f>=A351-A350</f>
      </c>
      <c r="H351" s="6" t="s">
        <f>=B351+H350</f>
      </c>
      <c r="I351" s="6" t="s">
        <f>=G351*H350</f>
      </c>
    </row>
    <row collapsed="false" customFormat="false" customHeight="false" hidden="false" ht="12.1" outlineLevel="0" r="352">
      <c r="A352" s="13" t="n">
        <v>45811</v>
      </c>
      <c r="B352" s="6" t="n">
        <v>-24004</v>
      </c>
      <c r="C352" s="6" t="n">
        <v>-24004</v>
      </c>
      <c r="D352" s="16" t="s">
        <v>366</v>
      </c>
      <c r="E352" s="16"/>
      <c r="F352" s="16"/>
      <c r="G352" s="6" t="s">
        <f>=A352-A351</f>
      </c>
      <c r="H352" s="6" t="s">
        <f>=B352+H351</f>
      </c>
      <c r="I352" s="6" t="s">
        <f>=G352*H351</f>
      </c>
    </row>
    <row collapsed="false" customFormat="false" customHeight="false" hidden="false" ht="12.1" outlineLevel="0" r="353">
      <c r="A353" s="13" t="n">
        <v>45811</v>
      </c>
      <c r="B353" s="6" t="n">
        <v>-23063</v>
      </c>
      <c r="C353" s="6" t="n">
        <v>-23063</v>
      </c>
      <c r="D353" s="16" t="s">
        <v>367</v>
      </c>
      <c r="E353" s="16"/>
      <c r="F353" s="16"/>
      <c r="G353" s="6" t="s">
        <f>=A353-A352</f>
      </c>
      <c r="H353" s="6" t="s">
        <f>=B353+H352</f>
      </c>
      <c r="I353" s="6" t="s">
        <f>=G353*H352</f>
      </c>
    </row>
    <row collapsed="false" customFormat="false" customHeight="false" hidden="false" ht="12.1" outlineLevel="0" r="354">
      <c r="A354" s="13" t="n">
        <v>45817</v>
      </c>
      <c r="B354" s="6" t="n">
        <v>-227</v>
      </c>
      <c r="C354" s="6" t="n">
        <v>-227</v>
      </c>
      <c r="D354" s="16" t="s">
        <v>368</v>
      </c>
      <c r="E354" s="16"/>
      <c r="F354" s="16"/>
      <c r="G354" s="6" t="s">
        <f>=A354-A353</f>
      </c>
      <c r="H354" s="6" t="s">
        <f>=B354+H353</f>
      </c>
      <c r="I354" s="6" t="s">
        <f>=G354*H353</f>
      </c>
    </row>
    <row collapsed="false" customFormat="false" customHeight="false" hidden="false" ht="12.1" outlineLevel="0" r="355">
      <c r="A355" s="13" t="n">
        <v>45817</v>
      </c>
      <c r="B355" s="6" t="n">
        <v>-9158</v>
      </c>
      <c r="C355" s="6" t="n">
        <v>-9158</v>
      </c>
      <c r="D355" s="16" t="s">
        <v>369</v>
      </c>
      <c r="E355" s="16"/>
      <c r="F355" s="16"/>
      <c r="G355" s="6" t="s">
        <f>=A355-A354</f>
      </c>
      <c r="H355" s="6" t="s">
        <f>=B355+H354</f>
      </c>
      <c r="I355" s="6" t="s">
        <f>=G355*H354</f>
      </c>
    </row>
    <row collapsed="false" customFormat="false" customHeight="false" hidden="false" ht="12.1" outlineLevel="0" r="356">
      <c r="A356" s="13" t="n">
        <v>45817</v>
      </c>
      <c r="B356" s="6" t="n">
        <v>-7482</v>
      </c>
      <c r="C356" s="6" t="n">
        <v>-7482</v>
      </c>
      <c r="D356" s="16" t="s">
        <v>370</v>
      </c>
      <c r="E356" s="16"/>
      <c r="F356" s="16"/>
      <c r="G356" s="6" t="s">
        <f>=A356-A355</f>
      </c>
      <c r="H356" s="6" t="s">
        <f>=B356+H355</f>
      </c>
      <c r="I356" s="6" t="s">
        <f>=G356*H355</f>
      </c>
    </row>
    <row collapsed="false" customFormat="false" customHeight="false" hidden="false" ht="12.1" outlineLevel="0" r="357">
      <c r="A357" s="13" t="n">
        <v>45817</v>
      </c>
      <c r="B357" s="6" t="n">
        <v>-4828</v>
      </c>
      <c r="C357" s="6" t="n">
        <v>-4828</v>
      </c>
      <c r="D357" s="16" t="s">
        <v>371</v>
      </c>
      <c r="E357" s="16"/>
      <c r="F357" s="16"/>
      <c r="G357" s="6" t="s">
        <f>=A357-A356</f>
      </c>
      <c r="H357" s="6" t="s">
        <f>=B357+H356</f>
      </c>
      <c r="I357" s="6" t="s">
        <f>=G357*H356</f>
      </c>
    </row>
    <row collapsed="false" customFormat="false" customHeight="false" hidden="false" ht="12.1" outlineLevel="0" r="358">
      <c r="A358" s="13" t="n">
        <v>45817</v>
      </c>
      <c r="B358" s="6" t="n">
        <v>200000</v>
      </c>
      <c r="C358" s="6" t="n">
        <v>200000</v>
      </c>
      <c r="D358" s="16" t="s">
        <v>111</v>
      </c>
      <c r="E358" s="16"/>
      <c r="F358" s="16"/>
      <c r="G358" s="6" t="s">
        <f>=A358-A357</f>
      </c>
      <c r="H358" s="6" t="s">
        <f>=B358+H357</f>
      </c>
      <c r="I358" s="6" t="s">
        <f>=G358*H357</f>
      </c>
    </row>
    <row collapsed="false" customFormat="false" customHeight="false" hidden="false" ht="12.1" outlineLevel="0" r="359">
      <c r="A359" s="13" t="n">
        <v>45839</v>
      </c>
      <c r="B359" s="6" t="n">
        <v>-5678.95</v>
      </c>
      <c r="C359" s="6" t="n">
        <v>-5678.95</v>
      </c>
      <c r="D359" s="16" t="s">
        <v>372</v>
      </c>
      <c r="E359" s="16"/>
      <c r="F359" s="16"/>
      <c r="G359" s="6" t="s">
        <f>=A359-A358</f>
      </c>
      <c r="H359" s="6" t="s">
        <f>=B359+H358</f>
      </c>
      <c r="I359" s="6" t="s">
        <f>=G359*H358</f>
      </c>
    </row>
    <row collapsed="false" customFormat="false" customHeight="false" hidden="false" ht="12.1" outlineLevel="0" r="360">
      <c r="A360" s="13" t="n">
        <v>45839</v>
      </c>
      <c r="B360" s="6" t="n">
        <v>-14853.1</v>
      </c>
      <c r="C360" s="6" t="n">
        <v>-14853.1</v>
      </c>
      <c r="D360" s="16" t="s">
        <v>373</v>
      </c>
      <c r="E360" s="16"/>
      <c r="F360" s="16"/>
      <c r="G360" s="6" t="s">
        <f>=A360-A359</f>
      </c>
      <c r="H360" s="6" t="s">
        <f>=B360+H359</f>
      </c>
      <c r="I360" s="6" t="s">
        <f>=G360*H359</f>
      </c>
    </row>
    <row collapsed="false" customFormat="false" customHeight="false" hidden="false" ht="12.1" outlineLevel="0" r="361">
      <c r="A361" s="13" t="n">
        <v>45845</v>
      </c>
      <c r="B361" s="6" t="n">
        <v>-23724</v>
      </c>
      <c r="C361" s="6" t="n">
        <v>-23724</v>
      </c>
      <c r="D361" s="16" t="s">
        <v>374</v>
      </c>
      <c r="E361" s="16"/>
      <c r="F361" s="16"/>
      <c r="G361" s="6" t="s">
        <f>=A361-A360</f>
      </c>
      <c r="H361" s="6" t="s">
        <f>=B361+H360</f>
      </c>
      <c r="I361" s="6" t="s">
        <f>=G361*H360</f>
      </c>
    </row>
    <row collapsed="false" customFormat="false" customHeight="false" hidden="false" ht="12.1" outlineLevel="0" r="362">
      <c r="A362" s="13" t="n">
        <v>45846</v>
      </c>
      <c r="B362" s="6" t="n">
        <v>-10842.18</v>
      </c>
      <c r="C362" s="6" t="n">
        <v>-10842.18</v>
      </c>
      <c r="D362" s="16" t="s">
        <v>375</v>
      </c>
      <c r="E362" s="16"/>
      <c r="F362" s="16"/>
      <c r="G362" s="6" t="s">
        <f>=A362-A361</f>
      </c>
      <c r="H362" s="6" t="s">
        <f>=B362+H361</f>
      </c>
      <c r="I362" s="6" t="s">
        <f>=G362*H361</f>
      </c>
    </row>
    <row collapsed="false" customFormat="false" customHeight="false" hidden="false" ht="12.1" outlineLevel="0" r="363">
      <c r="A363" s="13" t="n">
        <v>45846</v>
      </c>
      <c r="B363" s="6" t="n">
        <v>-15340.08</v>
      </c>
      <c r="C363" s="6" t="n">
        <v>-15340.08</v>
      </c>
      <c r="D363" s="16" t="s">
        <v>376</v>
      </c>
      <c r="E363" s="16"/>
      <c r="F363" s="16"/>
      <c r="G363" s="6" t="s">
        <f>=A363-A362</f>
      </c>
      <c r="H363" s="6" t="s">
        <f>=B363+H362</f>
      </c>
      <c r="I363" s="6" t="s">
        <f>=G363*H362</f>
      </c>
    </row>
    <row collapsed="false" customFormat="false" customHeight="false" hidden="false" ht="12.1" outlineLevel="0" r="364">
      <c r="A364" s="13" t="n">
        <v>45847</v>
      </c>
      <c r="B364" s="6" t="n">
        <v>-11275</v>
      </c>
      <c r="C364" s="6" t="n">
        <v>-11275</v>
      </c>
      <c r="D364" s="16" t="s">
        <v>377</v>
      </c>
      <c r="E364" s="16"/>
      <c r="F364" s="16"/>
      <c r="G364" s="6" t="s">
        <f>=A364-A363</f>
      </c>
      <c r="H364" s="6" t="s">
        <f>=B364+H363</f>
      </c>
      <c r="I364" s="6" t="s">
        <f>=G364*H363</f>
      </c>
    </row>
    <row collapsed="false" customFormat="false" customHeight="false" hidden="false" ht="12.1" outlineLevel="0" r="365">
      <c r="A365" s="13" t="n">
        <v>45848</v>
      </c>
      <c r="B365" s="6" t="n">
        <v>-19081.4</v>
      </c>
      <c r="C365" s="6" t="n">
        <v>-19081.4</v>
      </c>
      <c r="D365" s="16" t="s">
        <v>378</v>
      </c>
      <c r="E365" s="16"/>
      <c r="F365" s="16"/>
      <c r="G365" s="6" t="s">
        <f>=A365-A364</f>
      </c>
      <c r="H365" s="6" t="s">
        <f>=B365+H364</f>
      </c>
      <c r="I365" s="6" t="s">
        <f>=G365*H364</f>
      </c>
    </row>
    <row collapsed="false" customFormat="false" customHeight="false" hidden="false" ht="12.1" outlineLevel="0" r="366">
      <c r="A366" s="13" t="n">
        <v>45848</v>
      </c>
      <c r="B366" s="6" t="n">
        <v>-7042.1</v>
      </c>
      <c r="C366" s="6" t="n">
        <v>-7042.1</v>
      </c>
      <c r="D366" s="16" t="s">
        <v>379</v>
      </c>
      <c r="E366" s="16"/>
      <c r="F366" s="16"/>
      <c r="G366" s="6" t="s">
        <f>=A366-A365</f>
      </c>
      <c r="H366" s="6" t="s">
        <f>=B366+H365</f>
      </c>
      <c r="I366" s="6" t="s">
        <f>=G366*H365</f>
      </c>
    </row>
    <row collapsed="false" customFormat="false" customHeight="false" hidden="false" ht="12.1" outlineLevel="0" r="367">
      <c r="A367" s="13" t="n">
        <v>45849</v>
      </c>
      <c r="B367" s="6" t="n">
        <v>-944.36</v>
      </c>
      <c r="C367" s="6" t="n">
        <v>-944.36</v>
      </c>
      <c r="D367" s="16" t="s">
        <v>380</v>
      </c>
      <c r="E367" s="16"/>
      <c r="F367" s="16"/>
      <c r="G367" s="6" t="s">
        <f>=A367-A366</f>
      </c>
      <c r="H367" s="6" t="s">
        <f>=B367+H366</f>
      </c>
      <c r="I367" s="6" t="s">
        <f>=G367*H366</f>
      </c>
    </row>
    <row collapsed="false" customFormat="false" customHeight="false" hidden="false" ht="12.1" outlineLevel="0" r="368">
      <c r="A368" s="13" t="n">
        <v>45852</v>
      </c>
      <c r="B368" s="6" t="n">
        <v>-16324.08</v>
      </c>
      <c r="C368" s="6" t="n">
        <v>-16324.08</v>
      </c>
      <c r="D368" s="16" t="s">
        <v>381</v>
      </c>
      <c r="E368" s="16"/>
      <c r="F368" s="16"/>
      <c r="G368" s="6" t="s">
        <f>=A368-A367</f>
      </c>
      <c r="H368" s="6" t="s">
        <f>=B368+H367</f>
      </c>
      <c r="I368" s="6" t="s">
        <f>=G368*H367</f>
      </c>
    </row>
    <row collapsed="false" customFormat="false" customHeight="false" hidden="false" ht="12.1" outlineLevel="0" r="369">
      <c r="A369" s="13" t="n">
        <v>45852</v>
      </c>
      <c r="B369" s="6" t="n">
        <v>-5497.18</v>
      </c>
      <c r="C369" s="6" t="n">
        <v>-5497.18</v>
      </c>
      <c r="D369" s="16" t="s">
        <v>382</v>
      </c>
      <c r="E369" s="16"/>
      <c r="F369" s="16"/>
      <c r="G369" s="6" t="s">
        <f>=A369-A368</f>
      </c>
      <c r="H369" s="6" t="s">
        <f>=B369+H368</f>
      </c>
      <c r="I369" s="6" t="s">
        <f>=G369*H368</f>
      </c>
    </row>
    <row collapsed="false" customFormat="false" customHeight="false" hidden="false" ht="12.1" outlineLevel="0" r="370">
      <c r="A370" s="13" t="n">
        <v>45855</v>
      </c>
      <c r="B370" s="6" t="n">
        <v>-13281.25</v>
      </c>
      <c r="C370" s="6" t="n">
        <v>-13281.25</v>
      </c>
      <c r="D370" s="16" t="s">
        <v>383</v>
      </c>
      <c r="E370" s="16"/>
      <c r="F370" s="16"/>
      <c r="G370" s="6" t="s">
        <f>=A370-A369</f>
      </c>
      <c r="H370" s="6" t="s">
        <f>=B370+H369</f>
      </c>
      <c r="I370" s="6" t="s">
        <f>=G370*H369</f>
      </c>
    </row>
    <row collapsed="false" customFormat="false" customHeight="false" hidden="false" ht="12.1" outlineLevel="0" r="371">
      <c r="A371" s="13" t="n">
        <v>45855</v>
      </c>
      <c r="B371" s="6" t="n">
        <v>-20697</v>
      </c>
      <c r="C371" s="6" t="n">
        <v>-20697</v>
      </c>
      <c r="D371" s="16" t="s">
        <v>384</v>
      </c>
      <c r="E371" s="16"/>
      <c r="F371" s="16"/>
      <c r="G371" s="6" t="s">
        <f>=A371-A370</f>
      </c>
      <c r="H371" s="6" t="s">
        <f>=B371+H370</f>
      </c>
      <c r="I371" s="6" t="s">
        <f>=G371*H370</f>
      </c>
    </row>
    <row collapsed="false" customFormat="false" customHeight="false" hidden="false" ht="12.1" outlineLevel="0" r="372">
      <c r="A372" s="13" t="n">
        <v>45856</v>
      </c>
      <c r="B372" s="6" t="n">
        <v>-27600.4</v>
      </c>
      <c r="C372" s="6" t="n">
        <v>-27600.4</v>
      </c>
      <c r="D372" s="16" t="s">
        <v>385</v>
      </c>
      <c r="E372" s="16"/>
      <c r="F372" s="16"/>
      <c r="G372" s="6" t="s">
        <f>=A372-A371</f>
      </c>
      <c r="H372" s="6" t="s">
        <f>=B372+H371</f>
      </c>
      <c r="I372" s="6" t="s">
        <f>=G372*H371</f>
      </c>
    </row>
    <row collapsed="false" customFormat="false" customHeight="false" hidden="false" ht="12.1" outlineLevel="0" r="373">
      <c r="A373" s="13" t="n">
        <v>45856</v>
      </c>
      <c r="B373" s="6" t="n">
        <v>-32150.4</v>
      </c>
      <c r="C373" s="6" t="n">
        <v>-32150.4</v>
      </c>
      <c r="D373" s="16" t="s">
        <v>386</v>
      </c>
      <c r="E373" s="16"/>
      <c r="F373" s="16"/>
      <c r="G373" s="6" t="s">
        <f>=A373-A372</f>
      </c>
      <c r="H373" s="6" t="s">
        <f>=B373+H372</f>
      </c>
      <c r="I373" s="6" t="s">
        <f>=G373*H372</f>
      </c>
    </row>
    <row collapsed="false" customFormat="false" customHeight="false" hidden="false" ht="12.1" outlineLevel="0" r="374">
      <c r="A374" s="13" t="n">
        <v>45856</v>
      </c>
      <c r="B374" s="6" t="n">
        <v>-36397</v>
      </c>
      <c r="C374" s="6" t="n">
        <v>-36397</v>
      </c>
      <c r="D374" s="16" t="s">
        <v>387</v>
      </c>
      <c r="E374" s="16"/>
      <c r="F374" s="16"/>
      <c r="G374" s="6" t="s">
        <f>=A374-A373</f>
      </c>
      <c r="H374" s="6" t="s">
        <f>=B374+H373</f>
      </c>
      <c r="I374" s="6" t="s">
        <f>=G374*H373</f>
      </c>
    </row>
    <row collapsed="false" customFormat="false" customHeight="false" hidden="false" ht="12.1" outlineLevel="0" r="375">
      <c r="A375" s="13" t="n">
        <v>45856</v>
      </c>
      <c r="B375" s="6" t="n">
        <v>-303.4</v>
      </c>
      <c r="C375" s="6" t="n">
        <v>-303.4</v>
      </c>
      <c r="D375" s="16" t="s">
        <v>388</v>
      </c>
      <c r="E375" s="16"/>
      <c r="F375" s="16"/>
      <c r="G375" s="6" t="s">
        <f>=A375-A374</f>
      </c>
      <c r="H375" s="6" t="s">
        <f>=B375+H374</f>
      </c>
      <c r="I375" s="6" t="s">
        <f>=G375*H374</f>
      </c>
    </row>
    <row collapsed="false" customFormat="false" customHeight="false" hidden="false" ht="12.1" outlineLevel="0" r="376">
      <c r="A376" s="13" t="n">
        <v>45858</v>
      </c>
      <c r="B376" s="6" t="n">
        <v>-10830.64</v>
      </c>
      <c r="C376" s="6" t="n">
        <v>-10830.64</v>
      </c>
      <c r="D376" s="16" t="s">
        <v>389</v>
      </c>
      <c r="E376" s="16"/>
      <c r="F376" s="16"/>
      <c r="G376" s="6" t="s">
        <f>=A376-A375</f>
      </c>
      <c r="H376" s="6" t="s">
        <f>=B376+H375</f>
      </c>
      <c r="I376" s="6" t="s">
        <f>=G376*H375</f>
      </c>
    </row>
    <row collapsed="false" customFormat="false" customHeight="false" hidden="false" ht="12.1" outlineLevel="0" r="377">
      <c r="A377" s="13" t="n">
        <v>45858</v>
      </c>
      <c r="B377" s="6" t="n">
        <v>-3115.92</v>
      </c>
      <c r="C377" s="6" t="n">
        <v>-3115.92</v>
      </c>
      <c r="D377" s="16" t="s">
        <v>390</v>
      </c>
      <c r="E377" s="16"/>
      <c r="F377" s="16"/>
      <c r="G377" s="6" t="s">
        <f>=A377-A376</f>
      </c>
      <c r="H377" s="6" t="s">
        <f>=B377+H376</f>
      </c>
      <c r="I377" s="6" t="s">
        <f>=G377*H376</f>
      </c>
    </row>
    <row collapsed="false" customFormat="false" customHeight="false" hidden="false" ht="12.1" outlineLevel="0" r="378">
      <c r="A378" s="13" t="n">
        <v>45882</v>
      </c>
      <c r="B378" s="6" t="n">
        <v>-12506</v>
      </c>
      <c r="C378" s="6" t="n">
        <v>-12506</v>
      </c>
      <c r="D378" s="16" t="s">
        <v>391</v>
      </c>
      <c r="E378" s="16"/>
      <c r="F378" s="16"/>
      <c r="G378" s="6" t="s">
        <f>=A378-A377</f>
      </c>
      <c r="H378" s="6" t="s">
        <f>=B378+H377</f>
      </c>
      <c r="I378" s="6" t="s">
        <f>=G378*H377</f>
      </c>
    </row>
    <row collapsed="false" customFormat="false" customHeight="false" hidden="false" ht="12.1" outlineLevel="0" r="379">
      <c r="A379" s="13" t="n">
        <v>45882</v>
      </c>
      <c r="B379" s="6" t="n">
        <v>-4241</v>
      </c>
      <c r="C379" s="6" t="n">
        <v>-4241</v>
      </c>
      <c r="D379" s="16" t="s">
        <v>392</v>
      </c>
      <c r="E379" s="16"/>
      <c r="F379" s="16"/>
      <c r="G379" s="6" t="s">
        <f>=A379-A378</f>
      </c>
      <c r="H379" s="6" t="s">
        <f>=B379+H378</f>
      </c>
      <c r="I379" s="6" t="s">
        <f>=G379*H378</f>
      </c>
    </row>
    <row collapsed="false" customFormat="false" customHeight="false" hidden="false" ht="12.1" outlineLevel="0" r="380">
      <c r="A380" s="13" t="n">
        <v>45903</v>
      </c>
      <c r="B380" s="6" t="n">
        <v>100000</v>
      </c>
      <c r="C380" s="6" t="n">
        <v>100000</v>
      </c>
      <c r="D380" s="16" t="s">
        <v>111</v>
      </c>
      <c r="E380" s="16"/>
      <c r="F380" s="16"/>
      <c r="G380" s="6" t="s">
        <f>=A380-A379</f>
      </c>
      <c r="H380" s="6" t="s">
        <f>=B380+H379</f>
      </c>
      <c r="I380" s="6" t="s">
        <f>=G380*H379</f>
      </c>
    </row>
    <row collapsed="false" customFormat="false" customHeight="false" hidden="false" ht="12.1" outlineLevel="0" r="381">
      <c r="A381" s="13" t="n">
        <v>45931</v>
      </c>
      <c r="B381" s="6" t="n">
        <v>-713</v>
      </c>
      <c r="C381" s="6" t="n">
        <v>-713</v>
      </c>
      <c r="D381" s="16" t="s">
        <v>393</v>
      </c>
      <c r="E381" s="16"/>
      <c r="F381" s="16"/>
      <c r="G381" s="6" t="s">
        <f>=A381-A380</f>
      </c>
      <c r="H381" s="6" t="s">
        <f>=B381+H380</f>
      </c>
      <c r="I381" s="6" t="s">
        <f>=G381*H380</f>
      </c>
    </row>
    <row collapsed="false" customFormat="false" customHeight="false" hidden="false" ht="12.1" outlineLevel="0" r="382">
      <c r="A382" s="13" t="n">
        <v>45931</v>
      </c>
      <c r="B382" s="6" t="n">
        <v>-28739</v>
      </c>
      <c r="C382" s="6" t="n">
        <v>-28739</v>
      </c>
      <c r="D382" s="16" t="s">
        <v>394</v>
      </c>
      <c r="E382" s="16"/>
      <c r="F382" s="16"/>
      <c r="G382" s="6" t="s">
        <f>=A382-A381</f>
      </c>
      <c r="H382" s="6" t="s">
        <f>=B382+H381</f>
      </c>
      <c r="I382" s="6" t="s">
        <f>=G382*H381</f>
      </c>
    </row>
    <row collapsed="false" customFormat="false" customHeight="false" hidden="false" ht="12.1" outlineLevel="0" r="383">
      <c r="A383" s="13" t="n">
        <v>45943</v>
      </c>
      <c r="B383" s="6" t="n">
        <v>-14916.7</v>
      </c>
      <c r="C383" s="6" t="n">
        <v>-14916.7</v>
      </c>
      <c r="D383" s="16" t="s">
        <v>395</v>
      </c>
      <c r="E383" s="16"/>
      <c r="F383" s="16"/>
      <c r="G383" s="6" t="s">
        <f>=A383-A382</f>
      </c>
      <c r="H383" s="6" t="s">
        <f>=B383+H382</f>
      </c>
      <c r="I383" s="6" t="s">
        <f>=G383*H382</f>
      </c>
    </row>
    <row collapsed="false" customFormat="false" customHeight="false" hidden="false" ht="12.1" outlineLevel="0" r="384">
      <c r="A384" s="13" t="n">
        <v>45943</v>
      </c>
      <c r="B384" s="6" t="n">
        <v>-4992.85</v>
      </c>
      <c r="C384" s="6" t="n">
        <v>-4992.85</v>
      </c>
      <c r="D384" s="16" t="s">
        <v>396</v>
      </c>
      <c r="E384" s="16"/>
      <c r="F384" s="16"/>
      <c r="G384" s="6" t="s">
        <f>=A384-A383</f>
      </c>
      <c r="H384" s="6" t="s">
        <f>=B384+H383</f>
      </c>
      <c r="I384" s="6" t="s">
        <f>=G384*H383</f>
      </c>
    </row>
    <row collapsed="false" customFormat="false" customHeight="false" hidden="false" ht="12.1" outlineLevel="0" r="385">
      <c r="A385" s="13" t="n">
        <v>45943</v>
      </c>
      <c r="B385" s="6" t="n">
        <v>-6893.4</v>
      </c>
      <c r="C385" s="6" t="n">
        <v>-6893.4</v>
      </c>
      <c r="D385" s="16" t="s">
        <v>397</v>
      </c>
      <c r="E385" s="16"/>
      <c r="F385" s="16"/>
      <c r="G385" s="6" t="s">
        <f>=A385-A384</f>
      </c>
      <c r="H385" s="6" t="s">
        <f>=B385+H384</f>
      </c>
      <c r="I385" s="6" t="s">
        <f>=G385*H384</f>
      </c>
    </row>
    <row collapsed="false" customFormat="false" customHeight="false" hidden="false" ht="12.1" outlineLevel="0" r="386">
      <c r="A386" s="13" t="n">
        <v>45943</v>
      </c>
      <c r="B386" s="6" t="n">
        <v>-9753.4</v>
      </c>
      <c r="C386" s="6" t="n">
        <v>-9753.4</v>
      </c>
      <c r="D386" s="16" t="s">
        <v>398</v>
      </c>
      <c r="E386" s="16"/>
      <c r="F386" s="16"/>
      <c r="G386" s="6" t="s">
        <f>=A386-A385</f>
      </c>
      <c r="H386" s="6" t="s">
        <f>=B386+H385</f>
      </c>
      <c r="I386" s="6" t="s">
        <f>=G386*H385</f>
      </c>
    </row>
    <row collapsed="false" customFormat="false" customHeight="false" hidden="false" ht="12.1" outlineLevel="0" r="387">
      <c r="A387" s="13" t="n">
        <v>45944</v>
      </c>
      <c r="B387" s="6" t="n">
        <v>-5979.65</v>
      </c>
      <c r="C387" s="6" t="n">
        <v>-5979.65</v>
      </c>
      <c r="D387" s="16" t="s">
        <v>399</v>
      </c>
      <c r="E387" s="16"/>
      <c r="F387" s="16"/>
      <c r="G387" s="6" t="s">
        <f>=A387-A386</f>
      </c>
      <c r="H387" s="6" t="s">
        <f>=B387+H386</f>
      </c>
      <c r="I387" s="6" t="s">
        <f>=G387*H386</f>
      </c>
    </row>
    <row collapsed="false" customFormat="false" customHeight="false" hidden="false" ht="12.1" outlineLevel="0" r="388">
      <c r="A388" s="13" t="n">
        <v>45948</v>
      </c>
      <c r="B388" s="6" t="n">
        <v>-5986</v>
      </c>
      <c r="C388" s="6" t="n">
        <v>-5986</v>
      </c>
      <c r="D388" s="16" t="s">
        <v>400</v>
      </c>
      <c r="E388" s="16"/>
      <c r="F388" s="16"/>
      <c r="G388" s="6" t="s">
        <f>=A388-A387</f>
      </c>
      <c r="H388" s="6" t="s">
        <f>=B388+H387</f>
      </c>
      <c r="I388" s="6" t="s">
        <f>=G388*H387</f>
      </c>
    </row>
    <row collapsed="false" customFormat="false" customHeight="false" hidden="false" ht="12.1" outlineLevel="0" r="389">
      <c r="A389" s="13" t="n">
        <v>45948</v>
      </c>
      <c r="B389" s="6" t="n">
        <v>-3863</v>
      </c>
      <c r="C389" s="6" t="n">
        <v>-3863</v>
      </c>
      <c r="D389" s="16" t="s">
        <v>401</v>
      </c>
      <c r="E389" s="16"/>
      <c r="F389" s="16"/>
      <c r="G389" s="6" t="s">
        <f>=A389-A388</f>
      </c>
      <c r="H389" s="6" t="s">
        <f>=B389+H388</f>
      </c>
      <c r="I389" s="6" t="s">
        <f>=G389*H388</f>
      </c>
    </row>
    <row collapsed="false" customFormat="false" customHeight="false" hidden="false" ht="12.1" outlineLevel="0" r="390">
      <c r="A390" s="13" t="n">
        <v>45950</v>
      </c>
      <c r="B390" s="6" t="n">
        <v>-7345</v>
      </c>
      <c r="C390" s="6" t="n">
        <v>-7345</v>
      </c>
      <c r="D390" s="16" t="s">
        <v>402</v>
      </c>
      <c r="E390" s="16"/>
      <c r="F390" s="16"/>
      <c r="G390" s="6" t="s">
        <f>=A390-A389</f>
      </c>
      <c r="H390" s="6" t="s">
        <f>=B390+H389</f>
      </c>
      <c r="I390" s="6" t="s">
        <f>=G390*H389</f>
      </c>
    </row>
    <row collapsed="false" customFormat="false" customHeight="false" hidden="false" ht="12.1" outlineLevel="0" r="391">
      <c r="A391" s="13" t="n">
        <v>45950</v>
      </c>
      <c r="B391" s="6" t="n">
        <v>-5152</v>
      </c>
      <c r="C391" s="6" t="n">
        <v>-5152</v>
      </c>
      <c r="D391" s="16" t="s">
        <v>403</v>
      </c>
      <c r="E391" s="16"/>
      <c r="F391" s="16"/>
      <c r="G391" s="6" t="s">
        <f>=A391-A390</f>
      </c>
      <c r="H391" s="6" t="s">
        <f>=B391+H390</f>
      </c>
      <c r="I391" s="6" t="s">
        <f>=G391*H390</f>
      </c>
    </row>
    <row collapsed="false" customFormat="false" customHeight="false" hidden="false" ht="12.1" outlineLevel="0" r="392">
      <c r="A392" s="13" t="n">
        <v>45968</v>
      </c>
      <c r="B392" s="6" t="n">
        <v>800000</v>
      </c>
      <c r="C392" s="6" t="n">
        <v>800000</v>
      </c>
      <c r="D392" s="16" t="s">
        <v>111</v>
      </c>
      <c r="E392" s="16"/>
      <c r="F392" s="16"/>
      <c r="G392" s="6" t="s">
        <f>=A392-A391</f>
      </c>
      <c r="H392" s="6" t="s">
        <f>=B392+H391</f>
      </c>
      <c r="I392" s="6" t="s">
        <f>=G392*H391</f>
      </c>
    </row>
    <row collapsed="false" customFormat="false" customHeight="false" hidden="false" ht="12.1" outlineLevel="0" r="393">
      <c r="A393" s="13" t="n">
        <v>45982</v>
      </c>
      <c r="B393" s="6" t="n">
        <v>100000</v>
      </c>
      <c r="C393" s="6" t="n">
        <v>100000</v>
      </c>
      <c r="D393" s="16" t="s">
        <v>111</v>
      </c>
      <c r="E393" s="16"/>
      <c r="F393" s="16"/>
      <c r="G393" s="6" t="s">
        <f>=A393-A392</f>
      </c>
      <c r="H393" s="6" t="s">
        <f>=B393+H392</f>
      </c>
      <c r="I393" s="6" t="s">
        <f>=G393*H392</f>
      </c>
    </row>
    <row collapsed="false" customFormat="false" customHeight="false" hidden="false" ht="12.1" outlineLevel="0" r="394">
      <c r="A394" s="13" t="n">
        <v>45999</v>
      </c>
      <c r="B394" s="6" t="n">
        <v>500000</v>
      </c>
      <c r="C394" s="6" t="n">
        <v>500000</v>
      </c>
      <c r="D394" s="16" t="s">
        <v>111</v>
      </c>
      <c r="E394" s="16"/>
      <c r="F394" s="16"/>
      <c r="G394" s="6" t="s">
        <f>=A394-A393</f>
      </c>
      <c r="H394" s="6" t="s">
        <f>=B394+H393</f>
      </c>
      <c r="I394" s="6" t="s">
        <f>=G394*H393</f>
      </c>
    </row>
    <row collapsed="false" customFormat="false" customHeight="false" hidden="false" ht="12.1" outlineLevel="0" r="395">
      <c r="A395" s="13" t="n">
        <v>46012</v>
      </c>
      <c r="B395" s="6" t="n">
        <v>-7238</v>
      </c>
      <c r="C395" s="6" t="n">
        <v>-7238</v>
      </c>
      <c r="D395" s="16" t="s">
        <v>404</v>
      </c>
      <c r="E395" s="16"/>
      <c r="F395" s="16"/>
      <c r="G395" s="6" t="s">
        <f>=A395-A394</f>
      </c>
      <c r="H395" s="6" t="s">
        <f>=B395+H394</f>
      </c>
      <c r="I395" s="6" t="s">
        <f>=G395*H394</f>
      </c>
    </row>
    <row collapsed="false" customFormat="false" customHeight="false" hidden="false" ht="12.1" outlineLevel="0" r="396">
      <c r="A396" s="13" t="n">
        <v>46012</v>
      </c>
      <c r="B396" s="6" t="n">
        <v>-19453</v>
      </c>
      <c r="C396" s="6" t="n">
        <v>-19453</v>
      </c>
      <c r="D396" s="16" t="s">
        <v>405</v>
      </c>
      <c r="E396" s="16"/>
      <c r="F396" s="16"/>
      <c r="G396" s="6" t="s">
        <f>=A396-A395</f>
      </c>
      <c r="H396" s="6" t="s">
        <f>=B396+H395</f>
      </c>
      <c r="I396" s="6" t="s">
        <f>=G396*H395</f>
      </c>
    </row>
    <row collapsed="false" customFormat="false" customHeight="false" hidden="false" ht="12.1" outlineLevel="0" r="397">
      <c r="A397" s="13" t="n">
        <v>46013</v>
      </c>
      <c r="B397" s="6" t="n">
        <v>-7579</v>
      </c>
      <c r="C397" s="6" t="n">
        <v>-7579</v>
      </c>
      <c r="D397" s="16" t="s">
        <v>406</v>
      </c>
      <c r="E397" s="16"/>
      <c r="F397" s="16"/>
      <c r="G397" s="6" t="s">
        <f>=A397-A396</f>
      </c>
      <c r="H397" s="6" t="s">
        <f>=B397+H396</f>
      </c>
      <c r="I397" s="6" t="s">
        <f>=G397*H396</f>
      </c>
    </row>
    <row collapsed="false" customFormat="false" customHeight="false" hidden="false" ht="12.1" outlineLevel="0" r="398">
      <c r="A398" s="13" t="n">
        <v>46013</v>
      </c>
      <c r="B398" s="6" t="n">
        <v>-4040</v>
      </c>
      <c r="C398" s="6" t="n">
        <v>-4040</v>
      </c>
      <c r="D398" s="16" t="s">
        <v>407</v>
      </c>
      <c r="E398" s="16"/>
      <c r="F398" s="16"/>
      <c r="G398" s="6" t="s">
        <f>=A398-A397</f>
      </c>
      <c r="H398" s="6" t="s">
        <f>=B398+H397</f>
      </c>
      <c r="I398" s="6" t="s">
        <f>=G398*H397</f>
      </c>
    </row>
    <row collapsed="false" customFormat="false" customHeight="false" hidden="false" ht="12.1" outlineLevel="0" r="399">
      <c r="A399" s="13" t="n">
        <v>46013</v>
      </c>
      <c r="B399" s="6" t="n">
        <v>-2537</v>
      </c>
      <c r="C399" s="6" t="n">
        <v>-2537</v>
      </c>
      <c r="D399" s="16" t="s">
        <v>408</v>
      </c>
      <c r="E399" s="16"/>
      <c r="F399" s="16"/>
      <c r="G399" s="6" t="s">
        <f>=A399-A398</f>
      </c>
      <c r="H399" s="6" t="s">
        <f>=B399+H398</f>
      </c>
      <c r="I399" s="6" t="s">
        <f>=G399*H398</f>
      </c>
    </row>
    <row collapsed="false" customFormat="false" customHeight="false" hidden="false" ht="12.1" outlineLevel="0" r="400">
      <c r="A400" s="13" t="n">
        <v>46028</v>
      </c>
      <c r="B400" s="6" t="n">
        <v>-10885</v>
      </c>
      <c r="C400" s="6" t="n">
        <v>-10885</v>
      </c>
      <c r="D400" s="16" t="s">
        <v>409</v>
      </c>
      <c r="E400" s="16"/>
      <c r="F400" s="16"/>
      <c r="G400" s="6" t="s">
        <f>=A400-A399</f>
      </c>
      <c r="H400" s="6" t="s">
        <f>=B400+H399</f>
      </c>
      <c r="I400" s="6" t="s">
        <f>=G400*H399</f>
      </c>
    </row>
    <row collapsed="false" customFormat="false" customHeight="false" hidden="false" ht="12.1" outlineLevel="0" r="401">
      <c r="A401" s="13" t="n">
        <v>46033</v>
      </c>
      <c r="B401" s="6" t="n">
        <v>-4591.37</v>
      </c>
      <c r="C401" s="6" t="n">
        <v>-4591.37</v>
      </c>
      <c r="D401" s="16" t="s">
        <v>410</v>
      </c>
      <c r="E401" s="16"/>
      <c r="F401" s="16"/>
      <c r="G401" s="6" t="s">
        <f>=A401-A400</f>
      </c>
      <c r="H401" s="6" t="s">
        <f>=B401+H400</f>
      </c>
      <c r="I401" s="6" t="s">
        <f>=G401*H400</f>
      </c>
    </row>
    <row collapsed="false" customFormat="false" customHeight="false" hidden="false" ht="12.1" outlineLevel="0" r="402">
      <c r="A402" s="13" t="n">
        <v>46033</v>
      </c>
      <c r="B402" s="6" t="n">
        <v>-353.5</v>
      </c>
      <c r="C402" s="6" t="n">
        <v>-353.5</v>
      </c>
      <c r="D402" s="16" t="s">
        <v>411</v>
      </c>
      <c r="E402" s="16"/>
      <c r="F402" s="16"/>
      <c r="G402" s="6" t="s">
        <f>=A402-A401</f>
      </c>
      <c r="H402" s="6" t="s">
        <f>=B402+H401</f>
      </c>
      <c r="I402" s="6" t="s">
        <f>=G402*H401</f>
      </c>
    </row>
    <row collapsed="false" customFormat="false" customHeight="false" hidden="false" ht="12.1" outlineLevel="0" r="403">
      <c r="A403" s="13" t="n">
        <v>46034</v>
      </c>
      <c r="B403" s="6" t="n">
        <v>-10469.96</v>
      </c>
      <c r="C403" s="6" t="n">
        <v>-10469.96</v>
      </c>
      <c r="D403" s="16" t="s">
        <v>412</v>
      </c>
      <c r="E403" s="16"/>
      <c r="F403" s="16"/>
      <c r="G403" s="6" t="s">
        <f>=A403-A402</f>
      </c>
      <c r="H403" s="6" t="s">
        <f>=B403+H402</f>
      </c>
      <c r="I403" s="6" t="s">
        <f>=G403*H402</f>
      </c>
    </row>
    <row collapsed="false" customFormat="false" customHeight="false" hidden="false" ht="12.1" outlineLevel="0" r="404">
      <c r="A404" s="13" t="n">
        <v>46034</v>
      </c>
      <c r="B404" s="6" t="n">
        <v>-5410.28</v>
      </c>
      <c r="C404" s="6" t="n">
        <v>-5410.28</v>
      </c>
      <c r="D404" s="16" t="s">
        <v>413</v>
      </c>
      <c r="E404" s="16"/>
      <c r="F404" s="16"/>
      <c r="G404" s="6" t="s">
        <f>=A404-A403</f>
      </c>
      <c r="H404" s="6" t="s">
        <f>=B404+H403</f>
      </c>
      <c r="I404" s="6" t="s">
        <f>=G404*H403</f>
      </c>
    </row>
    <row collapsed="false" customFormat="false" customHeight="false" hidden="false" ht="12.1" outlineLevel="0" r="405">
      <c r="A405" s="13" t="n">
        <v>46118.81875</v>
      </c>
      <c r="B405" s="6" t="n">
        <v>-52000</v>
      </c>
      <c r="C405" s="6" t="n">
        <v>0</v>
      </c>
      <c r="D405" s="16" t="s">
        <v>414</v>
      </c>
      <c r="E405" s="16"/>
      <c r="F405" s="16"/>
      <c r="G405" s="6" t="s">
        <f>=A405-A404</f>
      </c>
      <c r="H405" s="6" t="s">
        <f>=B405+H404</f>
      </c>
      <c r="I405" s="6" t="s">
        <f>=G405*H404</f>
      </c>
    </row>
    <row collapsed="false" customFormat="false" customHeight="false" hidden="false" ht="12.1" outlineLevel="0" r="406">
      <c r="A406" s="13" t="n">
        <v>46130</v>
      </c>
      <c r="B406" s="6" t="n">
        <v>25000</v>
      </c>
      <c r="C406" s="6" t="n">
        <v>25000</v>
      </c>
      <c r="D406" s="16" t="s">
        <v>111</v>
      </c>
      <c r="E406" s="16"/>
      <c r="F406" s="16"/>
      <c r="G406" s="6" t="s">
        <f>=A406-A405</f>
      </c>
      <c r="H406" s="6" t="s">
        <f>=B406+H405</f>
      </c>
      <c r="I406" s="6" t="s">
        <f>=G406*H405</f>
      </c>
    </row>
    <row collapsed="false" customFormat="false" customHeight="false" hidden="false" ht="12.1" outlineLevel="0" r="407">
      <c r="A407" s="13" t="n">
        <v>46147</v>
      </c>
      <c r="B407" s="6" t="n">
        <v>400000</v>
      </c>
      <c r="C407" s="6" t="n">
        <v>400000</v>
      </c>
      <c r="D407" s="16" t="s">
        <v>111</v>
      </c>
      <c r="E407" s="16"/>
      <c r="F407" s="16"/>
      <c r="G407" s="6" t="s">
        <f>=A407-A406</f>
      </c>
      <c r="H407" s="6" t="s">
        <f>=B407+H406</f>
      </c>
      <c r="I407" s="6" t="s">
        <f>=G407*H406</f>
      </c>
    </row>
    <row collapsed="false" customFormat="false" customHeight="false" hidden="false" ht="12.1" outlineLevel="0" r="408">
      <c r="A408" s="13" t="n">
        <v>46147</v>
      </c>
      <c r="B408" s="6" t="n">
        <v>2600000</v>
      </c>
      <c r="C408" s="6" t="n">
        <v>2600000</v>
      </c>
      <c r="D408" s="16" t="s">
        <v>111</v>
      </c>
      <c r="E408" s="16"/>
      <c r="F408" s="16"/>
      <c r="G408" s="6" t="s">
        <f>=A408-A407</f>
      </c>
      <c r="H408" s="6" t="s">
        <f>=B408+H407</f>
      </c>
      <c r="I408" s="6" t="s">
        <f>=G408*H407</f>
      </c>
    </row>
    <row collapsed="false" customFormat="false" customHeight="false" hidden="false" ht="12.1" outlineLevel="0" r="409">
      <c r="A409" s="13" t="n">
        <v>46160</v>
      </c>
      <c r="B409" s="6" t="n">
        <v>-16158.6</v>
      </c>
      <c r="C409" s="6" t="n">
        <v>-16158.6</v>
      </c>
      <c r="D409" s="16" t="s">
        <v>415</v>
      </c>
      <c r="E409" s="16"/>
      <c r="F409" s="16"/>
      <c r="G409" s="6" t="s">
        <f>=A409-A408</f>
      </c>
      <c r="H409" s="6" t="s">
        <f>=B409+H408</f>
      </c>
      <c r="I409" s="6" t="s">
        <f>=G409*H408</f>
      </c>
    </row>
    <row collapsed="false" customFormat="false" customHeight="false" hidden="false" ht="12.1" outlineLevel="0" r="410">
      <c r="A410" s="13" t="n">
        <v>46160</v>
      </c>
      <c r="B410" s="6" t="n">
        <v>-6374.2</v>
      </c>
      <c r="C410" s="6" t="n">
        <v>-6374.2</v>
      </c>
      <c r="D410" s="16" t="s">
        <v>416</v>
      </c>
      <c r="E410" s="16"/>
      <c r="F410" s="16"/>
      <c r="G410" s="6" t="s">
        <f>=A410-A409</f>
      </c>
      <c r="H410" s="6" t="s">
        <f>=B410+H409</f>
      </c>
      <c r="I410" s="6" t="s">
        <f>=G410*H409</f>
      </c>
    </row>
    <row collapsed="false" customFormat="false" customHeight="false" hidden="false" ht="12.1" outlineLevel="0" r="411">
      <c r="A411" s="13" t="n">
        <v>46160</v>
      </c>
      <c r="B411" s="6" t="n">
        <v>-12008.4</v>
      </c>
      <c r="C411" s="6" t="n">
        <v>-12008.4</v>
      </c>
      <c r="D411" s="16" t="s">
        <v>417</v>
      </c>
      <c r="E411" s="16"/>
      <c r="F411" s="16"/>
      <c r="G411" s="6" t="s">
        <f>=A411-A410</f>
      </c>
      <c r="H411" s="6" t="s">
        <f>=B411+H410</f>
      </c>
      <c r="I411" s="6" t="s">
        <f>=G411*H410</f>
      </c>
    </row>
    <row collapsed="false" customFormat="false" customHeight="false" hidden="false" ht="12.1" outlineLevel="0" r="412">
      <c r="A412" s="13" t="n">
        <v>46202</v>
      </c>
      <c r="B412" s="6" t="n">
        <v>-4515</v>
      </c>
      <c r="C412" s="6" t="n">
        <v>-4515</v>
      </c>
      <c r="D412" s="16" t="s">
        <v>418</v>
      </c>
      <c r="E412" s="16"/>
      <c r="F412" s="16"/>
      <c r="G412" s="6" t="s">
        <f>=A412-A411</f>
      </c>
      <c r="H412" s="6" t="s">
        <f>=B412+H411</f>
      </c>
      <c r="I412" s="6" t="s">
        <f>=G412*H411</f>
      </c>
    </row>
    <row collapsed="false" customFormat="false" customHeight="false" hidden="false" ht="12.1" outlineLevel="0" r="413">
      <c r="A413" s="13" t="n">
        <v>46202</v>
      </c>
      <c r="B413" s="6" t="n">
        <v>-8152</v>
      </c>
      <c r="C413" s="6" t="n">
        <v>-8152</v>
      </c>
      <c r="D413" s="16" t="s">
        <v>419</v>
      </c>
      <c r="E413" s="16"/>
      <c r="F413" s="16"/>
      <c r="G413" s="6" t="s">
        <f>=A413-A412</f>
      </c>
      <c r="H413" s="6" t="s">
        <f>=B413+H412</f>
      </c>
      <c r="I413" s="6" t="s">
        <f>=G413*H412</f>
      </c>
    </row>
    <row collapsed="false" customFormat="false" customHeight="false" hidden="false" ht="12.1" outlineLevel="0" r="414">
      <c r="A414" s="13" t="n">
        <v>46203</v>
      </c>
      <c r="B414" s="6" t="n">
        <v>-8200</v>
      </c>
      <c r="C414" s="6" t="n">
        <v>-8200</v>
      </c>
      <c r="D414" s="16" t="s">
        <v>420</v>
      </c>
      <c r="E414" s="16"/>
      <c r="F414" s="16"/>
      <c r="G414" s="6" t="s">
        <f>=A414-A413</f>
      </c>
      <c r="H414" s="6" t="s">
        <f>=B414+H413</f>
      </c>
      <c r="I414" s="6" t="s">
        <f>=G414*H413</f>
      </c>
    </row>
    <row collapsed="false" customFormat="false" customHeight="false" hidden="false" ht="12.1" outlineLevel="0" r="415">
      <c r="A415" s="13" t="n">
        <v>46203</v>
      </c>
      <c r="B415" s="6" t="n">
        <v>-37845</v>
      </c>
      <c r="C415" s="6" t="n">
        <v>-37845</v>
      </c>
      <c r="D415" s="16" t="s">
        <v>421</v>
      </c>
      <c r="E415" s="16"/>
      <c r="F415" s="16"/>
      <c r="G415" s="6" t="s">
        <f>=A415-A414</f>
      </c>
      <c r="H415" s="6" t="s">
        <f>=B415+H414</f>
      </c>
      <c r="I415" s="6" t="s">
        <f>=G415*H414</f>
      </c>
    </row>
    <row collapsed="false" customFormat="false" customHeight="false" hidden="false" ht="12.1" outlineLevel="0" r="416">
      <c r="A416" s="13" t="n">
        <v>46209</v>
      </c>
      <c r="B416" s="6" t="n">
        <v>-18537.38</v>
      </c>
      <c r="C416" s="6" t="n">
        <v>-18537.38</v>
      </c>
      <c r="D416" s="16" t="s">
        <v>422</v>
      </c>
      <c r="E416" s="16"/>
      <c r="F416" s="16"/>
      <c r="G416" s="6" t="s">
        <f>=A416-A415</f>
      </c>
      <c r="H416" s="6" t="s">
        <f>=B416+H415</f>
      </c>
      <c r="I416" s="6" t="s">
        <f>=G416*H415</f>
      </c>
    </row>
    <row collapsed="false" customFormat="false" customHeight="false" hidden="false" ht="12.1" outlineLevel="0" r="417">
      <c r="A417" s="13" t="n">
        <v>46209</v>
      </c>
      <c r="B417" s="6" t="n">
        <v>-38786.46</v>
      </c>
      <c r="C417" s="6" t="n">
        <v>-38786.46</v>
      </c>
      <c r="D417" s="16" t="s">
        <v>423</v>
      </c>
      <c r="E417" s="16"/>
      <c r="F417" s="16"/>
      <c r="G417" s="6" t="s">
        <f>=A417-A416</f>
      </c>
      <c r="H417" s="6" t="s">
        <f>=B417+H416</f>
      </c>
      <c r="I417" s="6" t="s">
        <f>=G417*H416</f>
      </c>
    </row>
    <row collapsed="false" customFormat="false" customHeight="false" hidden="false" ht="12.1" outlineLevel="0" r="418">
      <c r="A418" s="13" t="n">
        <v>46210</v>
      </c>
      <c r="B418" s="6" t="n">
        <v>-12576</v>
      </c>
      <c r="C418" s="6" t="n">
        <v>-12576</v>
      </c>
      <c r="D418" s="16" t="s">
        <v>424</v>
      </c>
      <c r="E418" s="16"/>
      <c r="F418" s="16"/>
      <c r="G418" s="6" t="s">
        <f>=A418-A417</f>
      </c>
      <c r="H418" s="6" t="s">
        <f>=B418+H417</f>
      </c>
      <c r="I418" s="6" t="s">
        <f>=G418*H417</f>
      </c>
    </row>
    <row collapsed="false" customFormat="false" customHeight="false" hidden="false" ht="12.1" outlineLevel="0" r="419">
      <c r="A419" s="13" t="n">
        <v>46210</v>
      </c>
      <c r="B419" s="6" t="n">
        <v>-15560</v>
      </c>
      <c r="C419" s="6" t="n">
        <v>-15560</v>
      </c>
      <c r="D419" s="16" t="s">
        <v>425</v>
      </c>
      <c r="E419" s="16"/>
      <c r="F419" s="16"/>
      <c r="G419" s="6" t="s">
        <f>=A419-A418</f>
      </c>
      <c r="H419" s="6" t="s">
        <f>=B419+H418</f>
      </c>
      <c r="I419" s="6" t="s">
        <f>=G419*H418</f>
      </c>
    </row>
    <row collapsed="false" customFormat="false" customHeight="false" hidden="false" ht="12.1" outlineLevel="0" r="420">
      <c r="A420" s="13" t="n">
        <v>46212</v>
      </c>
      <c r="B420" s="6" t="n">
        <v>-23446</v>
      </c>
      <c r="C420" s="6" t="n">
        <v>-23446</v>
      </c>
      <c r="D420" s="16" t="s">
        <v>337</v>
      </c>
      <c r="E420" s="16"/>
      <c r="F420" s="16"/>
      <c r="G420" s="6" t="s">
        <f>=A420-A419</f>
      </c>
      <c r="H420" s="6" t="s">
        <f>=B420+H419</f>
      </c>
      <c r="I420" s="6" t="s">
        <f>=G420*H419</f>
      </c>
    </row>
    <row collapsed="false" customFormat="false" customHeight="false" hidden="false" ht="12.1" outlineLevel="0" r="421">
      <c r="A421" s="13" t="n">
        <v>46212</v>
      </c>
      <c r="B421" s="6" t="n">
        <v>-7308</v>
      </c>
      <c r="C421" s="6" t="n">
        <v>-7308</v>
      </c>
      <c r="D421" s="16" t="s">
        <v>426</v>
      </c>
      <c r="E421" s="16"/>
      <c r="F421" s="16"/>
      <c r="G421" s="6" t="s">
        <f>=A421-A420</f>
      </c>
      <c r="H421" s="6" t="s">
        <f>=B421+H420</f>
      </c>
      <c r="I421" s="6" t="s">
        <f>=G421*H420</f>
      </c>
    </row>
    <row collapsed="false" customFormat="false" customHeight="false" hidden="false" ht="12.1" outlineLevel="0" r="422">
      <c r="A422" s="13" t="n">
        <v>46212</v>
      </c>
      <c r="B422" s="6" t="n">
        <v>-2056.07</v>
      </c>
      <c r="C422" s="6" t="n">
        <v>-2056.07</v>
      </c>
      <c r="D422" s="16" t="s">
        <v>427</v>
      </c>
      <c r="E422" s="16"/>
      <c r="F422" s="16"/>
      <c r="G422" s="6" t="s">
        <f>=A422-A421</f>
      </c>
      <c r="H422" s="6" t="s">
        <f>=B422+H421</f>
      </c>
      <c r="I422" s="6" t="s">
        <f>=G422*H421</f>
      </c>
    </row>
    <row collapsed="false" customFormat="false" customHeight="false" hidden="false" ht="12.1" outlineLevel="0" r="423">
      <c r="A423" s="13" t="n">
        <v>46212</v>
      </c>
      <c r="B423" s="6" t="n">
        <v>-5508.03</v>
      </c>
      <c r="C423" s="6" t="n">
        <v>-5508.03</v>
      </c>
      <c r="D423" s="16" t="s">
        <v>428</v>
      </c>
      <c r="E423" s="16"/>
      <c r="F423" s="16"/>
      <c r="G423" s="6" t="s">
        <f>=A423-A422</f>
      </c>
      <c r="H423" s="6" t="s">
        <f>=B423+H422</f>
      </c>
      <c r="I423" s="6" t="s">
        <f>=G423*H422</f>
      </c>
    </row>
    <row collapsed="false" customFormat="false" customHeight="false" hidden="false" ht="12.1" outlineLevel="0" r="424">
      <c r="A424" s="13" t="n">
        <v>46212</v>
      </c>
      <c r="B424" s="6" t="n">
        <v>-14301.8</v>
      </c>
      <c r="C424" s="6" t="n">
        <v>-14301.8</v>
      </c>
      <c r="D424" s="16" t="s">
        <v>429</v>
      </c>
      <c r="E424" s="16"/>
      <c r="F424" s="16"/>
      <c r="G424" s="6" t="s">
        <f>=A424-A423</f>
      </c>
      <c r="H424" s="6" t="s">
        <f>=B424+H423</f>
      </c>
      <c r="I424" s="6" t="s">
        <f>=G424*H423</f>
      </c>
    </row>
    <row collapsed="false" customFormat="false" customHeight="false" hidden="false" ht="12.1" outlineLevel="0" r="425">
      <c r="A425" s="13" t="n">
        <v>46212</v>
      </c>
      <c r="B425" s="6" t="n">
        <v>-7321.1</v>
      </c>
      <c r="C425" s="6" t="n">
        <v>-7321.1</v>
      </c>
      <c r="D425" s="16" t="s">
        <v>430</v>
      </c>
      <c r="E425" s="16"/>
      <c r="F425" s="16"/>
      <c r="G425" s="6" t="s">
        <f>=A425-A424</f>
      </c>
      <c r="H425" s="6" t="s">
        <f>=B425+H424</f>
      </c>
      <c r="I425" s="6" t="s">
        <f>=G425*H424</f>
      </c>
    </row>
    <row collapsed="false" customFormat="false" customHeight="false" hidden="false" ht="12.1" outlineLevel="0" r="426">
      <c r="A426" s="13" t="n">
        <v>46216</v>
      </c>
      <c r="B426" s="6" t="n">
        <v>-19521.08</v>
      </c>
      <c r="C426" s="6" t="n">
        <v>-19521.08</v>
      </c>
      <c r="D426" s="16" t="s">
        <v>431</v>
      </c>
      <c r="E426" s="16"/>
      <c r="F426" s="16"/>
      <c r="G426" s="6" t="s">
        <f>=A426-A425</f>
      </c>
      <c r="H426" s="6" t="s">
        <f>=B426+H425</f>
      </c>
      <c r="I426" s="6" t="s">
        <f>=G426*H425</f>
      </c>
    </row>
    <row collapsed="false" customFormat="false" customHeight="false" hidden="false" ht="12.1" outlineLevel="0" r="427">
      <c r="A427" s="13" t="n">
        <v>46216</v>
      </c>
      <c r="B427" s="6" t="n">
        <v>-18923.2</v>
      </c>
      <c r="C427" s="6" t="n">
        <v>-18923.2</v>
      </c>
      <c r="D427" s="16" t="s">
        <v>432</v>
      </c>
      <c r="E427" s="16"/>
      <c r="F427" s="16"/>
      <c r="G427" s="6" t="s">
        <f>=A427-A426</f>
      </c>
      <c r="H427" s="6" t="s">
        <f>=B427+H426</f>
      </c>
      <c r="I427" s="6" t="s">
        <f>=G427*H426</f>
      </c>
    </row>
    <row collapsed="false" customFormat="false" customHeight="false" hidden="false" ht="12.1" outlineLevel="0" r="428">
      <c r="A428" s="13" t="n">
        <v>46216</v>
      </c>
      <c r="B428" s="6" t="n">
        <v>-8264.35</v>
      </c>
      <c r="C428" s="6" t="n">
        <v>-8264.35</v>
      </c>
      <c r="D428" s="16" t="s">
        <v>433</v>
      </c>
      <c r="E428" s="16"/>
      <c r="F428" s="16"/>
      <c r="G428" s="6" t="s">
        <f>=A428-A427</f>
      </c>
      <c r="H428" s="6" t="s">
        <f>=B428+H427</f>
      </c>
      <c r="I428" s="6" t="s">
        <f>=G428*H427</f>
      </c>
    </row>
    <row collapsed="false" customFormat="false" customHeight="false" hidden="false" ht="12.1" outlineLevel="0" r="429">
      <c r="A429" s="13" t="n">
        <v>46216</v>
      </c>
      <c r="B429" s="6" t="n">
        <v>-3260.45</v>
      </c>
      <c r="C429" s="6" t="n">
        <v>-3260.45</v>
      </c>
      <c r="D429" s="16" t="s">
        <v>434</v>
      </c>
      <c r="E429" s="16"/>
      <c r="F429" s="16"/>
      <c r="G429" s="6" t="s">
        <f>=A429-A428</f>
      </c>
      <c r="H429" s="6" t="s">
        <f>=B429+H428</f>
      </c>
      <c r="I429" s="6" t="s">
        <f>=G429*H428</f>
      </c>
    </row>
    <row collapsed="false" customFormat="false" customHeight="false" hidden="false" ht="12.1" outlineLevel="0" r="430">
      <c r="A430" s="13" t="n">
        <v>46216</v>
      </c>
      <c r="B430" s="6" t="n">
        <v>-6141.15</v>
      </c>
      <c r="C430" s="6" t="n">
        <v>-6141.15</v>
      </c>
      <c r="D430" s="16" t="s">
        <v>435</v>
      </c>
      <c r="E430" s="16"/>
      <c r="F430" s="16"/>
      <c r="G430" s="6" t="s">
        <f>=A430-A429</f>
      </c>
      <c r="H430" s="6" t="s">
        <f>=B430+H429</f>
      </c>
      <c r="I430" s="6" t="s">
        <f>=G430*H429</f>
      </c>
    </row>
    <row collapsed="false" customFormat="false" customHeight="false" hidden="false" ht="12.1" outlineLevel="0" r="431">
      <c r="A431" s="13" t="n">
        <v>46217</v>
      </c>
      <c r="B431" s="6" t="n">
        <v>-8219</v>
      </c>
      <c r="C431" s="6" t="n">
        <v>-8219</v>
      </c>
      <c r="D431" s="16" t="s">
        <v>436</v>
      </c>
      <c r="E431" s="16"/>
      <c r="F431" s="16"/>
      <c r="G431" s="6" t="s">
        <f>=A431-A430</f>
      </c>
      <c r="H431" s="6" t="s">
        <f>=B431+H430</f>
      </c>
      <c r="I431" s="6" t="s">
        <f>=G431*H430</f>
      </c>
    </row>
    <row collapsed="false" customFormat="false" customHeight="false" hidden="false" ht="12.1" outlineLevel="0" r="432">
      <c r="A432" s="13" t="n">
        <v>46217</v>
      </c>
      <c r="B432" s="6" t="n">
        <v>-15456</v>
      </c>
      <c r="C432" s="6" t="n">
        <v>-15456</v>
      </c>
      <c r="D432" s="16" t="s">
        <v>437</v>
      </c>
      <c r="E432" s="16"/>
      <c r="F432" s="16"/>
      <c r="G432" s="6" t="s">
        <f>=A432-A431</f>
      </c>
      <c r="H432" s="6" t="s">
        <f>=B432+H431</f>
      </c>
      <c r="I432" s="6" t="s">
        <f>=G432*H431</f>
      </c>
    </row>
    <row collapsed="false" customFormat="false" customHeight="false" hidden="false" ht="12.1" outlineLevel="0" r="433">
      <c r="A433" s="13" t="n">
        <v>46218</v>
      </c>
      <c r="B433" s="6" t="n">
        <v>-6554.89</v>
      </c>
      <c r="C433" s="6" t="n">
        <v>-6554.89</v>
      </c>
      <c r="D433" s="16" t="s">
        <v>438</v>
      </c>
      <c r="E433" s="16"/>
      <c r="F433" s="16"/>
      <c r="G433" s="6" t="s">
        <f>=A433-A432</f>
      </c>
      <c r="H433" s="6" t="s">
        <f>=B433+H432</f>
      </c>
      <c r="I433" s="6" t="s">
        <f>=G433*H432</f>
      </c>
    </row>
    <row collapsed="false" customFormat="false" customHeight="false" hidden="false" ht="12.1" outlineLevel="0" r="434">
      <c r="A434" s="13" t="n">
        <v>46218</v>
      </c>
      <c r="B434" s="6" t="n">
        <v>-4687.04</v>
      </c>
      <c r="C434" s="6" t="n">
        <v>-4687.04</v>
      </c>
      <c r="D434" s="16" t="s">
        <v>439</v>
      </c>
      <c r="E434" s="16"/>
      <c r="F434" s="16"/>
      <c r="G434" s="6" t="s">
        <f>=A434-A433</f>
      </c>
      <c r="H434" s="6" t="s">
        <f>=B434+H433</f>
      </c>
      <c r="I434" s="6" t="s">
        <f>=G434*H433</f>
      </c>
    </row>
    <row collapsed="false" customFormat="false" customHeight="false" hidden="false" ht="12.1" outlineLevel="0" r="435">
      <c r="A435" s="13" t="n">
        <v>46223</v>
      </c>
      <c r="B435" s="6" t="n">
        <v>-29799.4</v>
      </c>
      <c r="C435" s="6" t="n">
        <v>-29799.4</v>
      </c>
      <c r="D435" s="16" t="s">
        <v>440</v>
      </c>
      <c r="E435" s="16"/>
      <c r="F435" s="16"/>
      <c r="G435" s="6" t="s">
        <f>=A435-A434</f>
      </c>
      <c r="H435" s="6" t="s">
        <f>=B435+H434</f>
      </c>
      <c r="I435" s="6" t="s">
        <f>=G435*H434</f>
      </c>
    </row>
    <row collapsed="false" customFormat="false" customHeight="false" hidden="false" ht="12.1" outlineLevel="0" r="436">
      <c r="A436" s="13" t="n">
        <v>46223</v>
      </c>
      <c r="B436" s="6" t="n">
        <v>-69456.44</v>
      </c>
      <c r="C436" s="6" t="n">
        <v>-69456.44</v>
      </c>
      <c r="D436" s="16" t="s">
        <v>441</v>
      </c>
      <c r="E436" s="16"/>
      <c r="F436" s="16"/>
      <c r="G436" s="6" t="s">
        <f>=A436-A435</f>
      </c>
      <c r="H436" s="6" t="s">
        <f>=B436+H435</f>
      </c>
      <c r="I436" s="6" t="s">
        <f>=G436*H435</f>
      </c>
    </row>
    <row collapsed="false" customFormat="false" customHeight="false" hidden="false" ht="12.1" outlineLevel="0" r="437">
      <c r="A437" s="13" t="n">
        <v>46223</v>
      </c>
      <c r="B437" s="6" t="n">
        <v>-34711.4</v>
      </c>
      <c r="C437" s="6" t="n">
        <v>-34711.4</v>
      </c>
      <c r="D437" s="16" t="s">
        <v>442</v>
      </c>
      <c r="E437" s="16"/>
      <c r="F437" s="16"/>
      <c r="G437" s="6" t="s">
        <f>=A437-A436</f>
      </c>
      <c r="H437" s="6" t="s">
        <f>=B437+H436</f>
      </c>
      <c r="I437" s="6" t="s">
        <f>=G437*H436</f>
      </c>
    </row>
    <row collapsed="false" customFormat="false" customHeight="false" hidden="false" ht="12.1" outlineLevel="0" r="438">
      <c r="A438" s="13" t="n">
        <v>46223</v>
      </c>
      <c r="B438" s="6" t="n">
        <v>-327.4</v>
      </c>
      <c r="C438" s="6" t="n">
        <v>-327.4</v>
      </c>
      <c r="D438" s="16" t="s">
        <v>443</v>
      </c>
      <c r="E438" s="16"/>
      <c r="F438" s="16"/>
      <c r="G438" s="6" t="s">
        <f>=A438-A437</f>
      </c>
      <c r="H438" s="6" t="s">
        <f>=B438+H437</f>
      </c>
      <c r="I438" s="6" t="s">
        <f>=G438*H437</f>
      </c>
    </row>
    <row collapsed="false" customFormat="false" customHeight="false" hidden="false" ht="12.1" outlineLevel="0" r="439">
      <c r="A439" s="13" t="n">
        <v>46223</v>
      </c>
      <c r="B439" s="6" t="n">
        <v>-1014.2</v>
      </c>
      <c r="C439" s="6" t="n">
        <v>-1014.2</v>
      </c>
      <c r="D439" s="16" t="s">
        <v>444</v>
      </c>
      <c r="E439" s="16"/>
      <c r="F439" s="16"/>
      <c r="G439" s="6" t="s">
        <f>=A439-A438</f>
      </c>
      <c r="H439" s="6" t="s">
        <f>=B439+H438</f>
      </c>
      <c r="I439" s="6" t="s">
        <f>=G439*H438</f>
      </c>
    </row>
    <row collapsed="false" customFormat="false" customHeight="false" hidden="false" ht="12.1" outlineLevel="0" r="440">
      <c r="A440" s="13" t="n">
        <v>46223</v>
      </c>
      <c r="B440" s="6" t="n">
        <v>-1520.8</v>
      </c>
      <c r="C440" s="6" t="n">
        <v>-1520.8</v>
      </c>
      <c r="D440" s="16" t="s">
        <v>445</v>
      </c>
      <c r="E440" s="16"/>
      <c r="F440" s="16"/>
      <c r="G440" s="6" t="s">
        <f>=A440-A439</f>
      </c>
      <c r="H440" s="6" t="s">
        <f>=B440+H439</f>
      </c>
      <c r="I440" s="6" t="s">
        <f>=G440*H439</f>
      </c>
    </row>
    <row collapsed="false" customFormat="false" customHeight="false" hidden="false" ht="12.1" outlineLevel="0" r="441">
      <c r="A441" s="13" t="n">
        <v>46223</v>
      </c>
      <c r="B441" s="6" t="n">
        <v>-5423</v>
      </c>
      <c r="C441" s="6" t="n">
        <v>-5423</v>
      </c>
      <c r="D441" s="16" t="s">
        <v>446</v>
      </c>
      <c r="E441" s="16"/>
      <c r="F441" s="16"/>
      <c r="G441" s="6" t="s">
        <f>=A441-A440</f>
      </c>
      <c r="H441" s="6" t="s">
        <f>=B441+H440</f>
      </c>
      <c r="I441" s="6" t="s">
        <f>=G441*H440</f>
      </c>
    </row>
    <row collapsed="false" customFormat="false" customHeight="false" hidden="false" ht="12.1" outlineLevel="0" r="442">
      <c r="A442" s="13" t="n">
        <v>46223</v>
      </c>
      <c r="B442" s="6" t="n">
        <v>-8535.2</v>
      </c>
      <c r="C442" s="6" t="n">
        <v>-8535.2</v>
      </c>
      <c r="D442" s="16" t="s">
        <v>447</v>
      </c>
      <c r="E442" s="16"/>
      <c r="F442" s="16"/>
      <c r="G442" s="6" t="s">
        <f>=A442-A441</f>
      </c>
      <c r="H442" s="6" t="s">
        <f>=B442+H441</f>
      </c>
      <c r="I442" s="6" t="s">
        <f>=G442*H441</f>
      </c>
    </row>
    <row collapsed="false" customFormat="false" customHeight="false" hidden="false" ht="12.1" outlineLevel="0" r="443">
      <c r="A443" s="13" t="n">
        <v>46223</v>
      </c>
      <c r="B443" s="6" t="n">
        <v>-30907.58</v>
      </c>
      <c r="C443" s="6" t="n">
        <v>-30907.58</v>
      </c>
      <c r="D443" s="16" t="s">
        <v>448</v>
      </c>
      <c r="E443" s="16"/>
      <c r="F443" s="16"/>
      <c r="G443" s="6" t="s">
        <f>=A443-A442</f>
      </c>
      <c r="H443" s="6" t="s">
        <f>=B443+H442</f>
      </c>
      <c r="I443" s="6" t="s">
        <f>=G443*H442</f>
      </c>
    </row>
    <row collapsed="false" customFormat="false" customHeight="false" hidden="false" ht="12.1" outlineLevel="0" r="444">
      <c r="A444" s="13" t="n">
        <v>46223</v>
      </c>
      <c r="B444" s="6" t="n">
        <v>-29486.22</v>
      </c>
      <c r="C444" s="6" t="n">
        <v>-29486.22</v>
      </c>
      <c r="D444" s="16" t="s">
        <v>449</v>
      </c>
      <c r="E444" s="16"/>
      <c r="F444" s="16"/>
      <c r="G444" s="6" t="s">
        <f>=A444-A443</f>
      </c>
      <c r="H444" s="6" t="s">
        <f>=B444+H443</f>
      </c>
      <c r="I444" s="6" t="s">
        <f>=G444*H443</f>
      </c>
    </row>
    <row collapsed="false" customFormat="false" customHeight="false" hidden="false" ht="12.1" outlineLevel="0" r="445">
      <c r="A445" s="13" t="n">
        <v>46223</v>
      </c>
      <c r="B445" s="6" t="n">
        <v>-72597.44</v>
      </c>
      <c r="C445" s="6" t="n">
        <v>-72597.44</v>
      </c>
      <c r="D445" s="16" t="s">
        <v>450</v>
      </c>
      <c r="E445" s="16"/>
      <c r="F445" s="16"/>
      <c r="G445" s="6" t="s">
        <f>=A445-A444</f>
      </c>
      <c r="H445" s="6" t="s">
        <f>=B445+H444</f>
      </c>
      <c r="I445" s="6" t="s">
        <f>=G445*H444</f>
      </c>
    </row>
    <row collapsed="false" customFormat="false" customHeight="false" hidden="false" ht="12.1" outlineLevel="0" r="446">
      <c r="A446" s="13" t="n">
        <v>46226</v>
      </c>
      <c r="B446" s="6" t="n">
        <v>100000</v>
      </c>
      <c r="C446" s="6" t="n">
        <v>100000</v>
      </c>
      <c r="D446" s="16" t="s">
        <v>111</v>
      </c>
      <c r="E446" s="16"/>
      <c r="F446" s="16"/>
      <c r="G446" s="6" t="s">
        <f>=A446-A445</f>
      </c>
      <c r="H446" s="6" t="s">
        <f>=B446+H445</f>
      </c>
      <c r="I446" s="6" t="s">
        <f>=G446*H445</f>
      </c>
    </row>
    <row collapsed="false" customFormat="false" customHeight="false" hidden="false" ht="12.1" outlineLevel="0" r="447">
      <c r="A447" s="13" t="n">
        <v>46233</v>
      </c>
      <c r="B447" s="6" t="n">
        <v>1000000</v>
      </c>
      <c r="C447" s="6" t="n">
        <v>1000000</v>
      </c>
      <c r="D447" s="16" t="s">
        <v>111</v>
      </c>
      <c r="E447" s="16"/>
      <c r="F447" s="16"/>
      <c r="G447" s="6" t="s">
        <f>=A447-A446</f>
      </c>
      <c r="H447" s="6" t="s">
        <f>=B447+H446</f>
      </c>
      <c r="I447" s="6" t="s">
        <f>=G447*H446</f>
      </c>
    </row>
    <row collapsed="false" customFormat="false" customHeight="false" hidden="false" ht="12.1" outlineLevel="0" r="448">
      <c r="A448" s="13" t="n">
        <v>46237</v>
      </c>
      <c r="B448" s="6" t="n">
        <v>100000</v>
      </c>
      <c r="C448" s="6" t="n">
        <v>100000</v>
      </c>
      <c r="D448" s="16" t="s">
        <v>111</v>
      </c>
      <c r="E448" s="16"/>
      <c r="F448" s="16"/>
      <c r="G448" s="6" t="s">
        <f>=A448-A447</f>
      </c>
      <c r="H448" s="6" t="s">
        <f>=B448+H447</f>
      </c>
      <c r="I448" s="6" t="s">
        <f>=G448*H447</f>
      </c>
    </row>
    <row collapsed="false" customFormat="false" customHeight="false" hidden="false" ht="12.1" outlineLevel="0" r="449">
      <c r="A449" s="13" t="n">
        <v>46238</v>
      </c>
      <c r="B449" s="6" t="n">
        <v>400000</v>
      </c>
      <c r="C449" s="6" t="n">
        <v>400000</v>
      </c>
      <c r="D449" s="16" t="s">
        <v>111</v>
      </c>
      <c r="E449" s="16"/>
      <c r="F449" s="16"/>
      <c r="G449" s="6" t="s">
        <f>=A449-A448</f>
      </c>
      <c r="H449" s="6" t="s">
        <f>=B449+H448</f>
      </c>
      <c r="I449" s="6" t="s">
        <f>=G449*H448</f>
      </c>
    </row>
    <row collapsed="false" customFormat="false" customHeight="false" hidden="false" ht="12.1" outlineLevel="0" r="450">
      <c r="A450" s="12" t="n">
        <v>46293</v>
      </c>
      <c r="B450" s="5" t="n">
        <v>-12276071.01</v>
      </c>
      <c r="C450" s="5" t="n">
        <v>-12276071.01</v>
      </c>
      <c r="D450" s="14" t="s">
        <v>451</v>
      </c>
      <c r="E450" s="16"/>
      <c r="F450" s="16"/>
      <c r="G450" s="6" t="s">
        <f>=A450-A449</f>
      </c>
      <c r="H450" s="6" t="s">
        <f>=B450+H449</f>
      </c>
      <c r="I450" s="6" t="s">
        <f>=G450*H449</f>
      </c>
    </row>
    <row collapsed="false" customFormat="false" customHeight="false" hidden="false" ht="12.1" outlineLevel="0" r="451">
      <c r="A451" s="13"/>
      <c r="B451" s="9" t="s">
        <f>=XIRR(B2:B450,A2:A450)</f>
      </c>
      <c r="C451" s="9" t="s">
        <f>=XIRR(C2:C450,A2:A450)</f>
      </c>
      <c r="D451" s="16" t="s">
        <v>452</v>
      </c>
      <c r="E451" s="16"/>
      <c r="F451" s="16"/>
      <c r="G451" s="7"/>
      <c r="H451" s="2" t="s">
        <v>453</v>
      </c>
      <c r="I451" s="6" t="s">
        <f>=SUM(I2:I450)/365</f>
      </c>
    </row>
    <row collapsed="false" customFormat="false" customHeight="false" hidden="false" ht="12.1" outlineLevel="0" r="452">
      <c r="A452" s="13"/>
      <c r="B452" s="5" t="s">
        <f>=-SUM(B2:B450)</f>
      </c>
      <c r="C452" s="5" t="s">
        <f>=-SUM(C2:C450)</f>
      </c>
      <c r="D452" s="16" t="s">
        <v>454</v>
      </c>
      <c r="E452" s="16"/>
      <c r="F452" s="16"/>
      <c r="G452" s="7"/>
      <c r="H452" s="14" t="s">
        <v>455</v>
      </c>
      <c r="I452" s="9" t="s">
        <f>=B452/I451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</v>
      </c>
      <c r="C1" s="0"/>
      <c r="D1" s="0"/>
      <c r="E1" s="4" t="s">
        <v>24</v>
      </c>
      <c r="F1" s="0"/>
      <c r="G1" s="0"/>
      <c r="H1" s="4" t="s">
        <v>28</v>
      </c>
      <c r="I1" s="0"/>
      <c r="J1" s="0"/>
      <c r="K1" s="4" t="s">
        <v>32</v>
      </c>
      <c r="L1" s="0"/>
      <c r="M1" s="0"/>
      <c r="N1" s="4" t="s">
        <v>36</v>
      </c>
      <c r="O1" s="0"/>
      <c r="P1" s="0"/>
      <c r="Q1" s="4" t="s">
        <v>40</v>
      </c>
      <c r="R1" s="0"/>
      <c r="S1" s="0"/>
      <c r="T1" s="4" t="s">
        <v>44</v>
      </c>
      <c r="U1" s="0"/>
      <c r="V1" s="0"/>
      <c r="W1" s="4" t="s">
        <v>48</v>
      </c>
      <c r="X1" s="0"/>
      <c r="Y1" s="0"/>
      <c r="Z1" s="4" t="s">
        <v>52</v>
      </c>
      <c r="AA1" s="0"/>
      <c r="AB1" s="0"/>
      <c r="AC1" s="4" t="s">
        <v>57</v>
      </c>
      <c r="AD1" s="0"/>
      <c r="AE1" s="0"/>
      <c r="AF1" s="4" t="s">
        <v>61</v>
      </c>
      <c r="AG1" s="0"/>
      <c r="AH1" s="0"/>
      <c r="AI1" s="4" t="s">
        <v>65</v>
      </c>
      <c r="AJ1" s="0"/>
      <c r="AK1" s="0"/>
      <c r="AL1" s="4" t="s">
        <v>68</v>
      </c>
      <c r="AM1" s="0"/>
      <c r="AN1" s="0"/>
      <c r="AO1" s="4" t="s">
        <v>72</v>
      </c>
      <c r="AP1" s="0"/>
      <c r="AQ1" s="0"/>
      <c r="AR1" s="4" t="s">
        <v>76</v>
      </c>
      <c r="AS1" s="0"/>
      <c r="AT1" s="0"/>
      <c r="AU1" s="4" t="s">
        <v>80</v>
      </c>
      <c r="AV1" s="0"/>
      <c r="AW1" s="0"/>
      <c r="AX1" s="4" t="s">
        <v>84</v>
      </c>
      <c r="AY1" s="0"/>
      <c r="AZ1" s="0"/>
      <c r="BA1" s="4" t="s">
        <v>87</v>
      </c>
      <c r="BB1" s="0"/>
      <c r="BC1" s="0"/>
      <c r="BD1" s="4" t="s">
        <v>90</v>
      </c>
      <c r="BE1" s="0"/>
      <c r="BF1" s="0"/>
      <c r="BG1" s="4" t="s">
        <v>93</v>
      </c>
      <c r="BH1" s="0"/>
      <c r="BI1" s="0"/>
      <c r="BJ1" s="4" t="s">
        <v>96</v>
      </c>
      <c r="BK1" s="0"/>
    </row>
    <row collapsed="false" customFormat="false" customHeight="false" hidden="false" ht="12.1" outlineLevel="0" r="2">
      <c r="A2" s="11" t="n">
        <v>43327</v>
      </c>
      <c r="B2" s="6" t="n">
        <v>8595.51</v>
      </c>
      <c r="C2" s="0" t="s">
        <v>456</v>
      </c>
      <c r="D2" s="11" t="n">
        <v>45352</v>
      </c>
      <c r="E2" s="6" t="n">
        <v>53953.37</v>
      </c>
      <c r="F2" s="0" t="s">
        <v>456</v>
      </c>
      <c r="G2" s="11" t="n">
        <v>43327</v>
      </c>
      <c r="H2" s="6" t="n">
        <v>28741.62</v>
      </c>
      <c r="I2" s="0" t="s">
        <v>456</v>
      </c>
      <c r="J2" s="11" t="n">
        <v>45082</v>
      </c>
      <c r="K2" s="6" t="n">
        <v>95342.73</v>
      </c>
      <c r="L2" s="0" t="s">
        <v>456</v>
      </c>
      <c r="M2" s="11" t="n">
        <v>45681</v>
      </c>
      <c r="N2" s="6" t="n">
        <v>197622.2</v>
      </c>
      <c r="O2" s="0" t="s">
        <v>456</v>
      </c>
      <c r="P2" s="11" t="n">
        <v>45982</v>
      </c>
      <c r="Q2" s="6" t="n">
        <v>447276.69</v>
      </c>
      <c r="R2" s="0" t="s">
        <v>456</v>
      </c>
      <c r="S2" s="11" t="n">
        <v>45281</v>
      </c>
      <c r="T2" s="6" t="n">
        <v>94496.84</v>
      </c>
      <c r="U2" s="0" t="s">
        <v>456</v>
      </c>
      <c r="V2" s="11" t="n">
        <v>43439</v>
      </c>
      <c r="W2" s="6" t="n">
        <v>11164.43</v>
      </c>
      <c r="X2" s="0" t="s">
        <v>456</v>
      </c>
      <c r="Y2" s="11" t="n">
        <v>45352</v>
      </c>
      <c r="Z2" s="6" t="n">
        <v>45312.74</v>
      </c>
      <c r="AA2" s="0" t="s">
        <v>456</v>
      </c>
      <c r="AB2" s="11" t="n">
        <v>45026</v>
      </c>
      <c r="AC2" s="6" t="n">
        <v>51127.97</v>
      </c>
      <c r="AD2" s="0" t="s">
        <v>456</v>
      </c>
      <c r="AE2" s="11" t="n">
        <v>43649</v>
      </c>
      <c r="AF2" s="6" t="n">
        <v>19033.69</v>
      </c>
      <c r="AG2" s="0" t="s">
        <v>457</v>
      </c>
      <c r="AH2" s="11" t="n">
        <v>45750</v>
      </c>
      <c r="AI2" s="6" t="n">
        <v>150239.3</v>
      </c>
      <c r="AJ2" s="0" t="s">
        <v>456</v>
      </c>
      <c r="AK2" s="11" t="n">
        <v>44459</v>
      </c>
      <c r="AL2" s="6" t="n">
        <v>89708.14</v>
      </c>
      <c r="AM2" s="0" t="s">
        <v>456</v>
      </c>
      <c r="AN2" s="11" t="n">
        <v>43641</v>
      </c>
      <c r="AO2" s="6" t="n">
        <v>21566.5</v>
      </c>
      <c r="AP2" s="0" t="s">
        <v>456</v>
      </c>
      <c r="AQ2" s="11" t="n">
        <v>46233</v>
      </c>
      <c r="AR2" s="6" t="n">
        <v>297002.08</v>
      </c>
      <c r="AS2" s="0" t="s">
        <v>456</v>
      </c>
      <c r="AT2" s="11" t="n">
        <v>43733</v>
      </c>
      <c r="AU2" s="6" t="n">
        <v>16077.17</v>
      </c>
      <c r="AV2" s="0" t="s">
        <v>457</v>
      </c>
      <c r="AW2" s="11" t="n">
        <v>43606</v>
      </c>
      <c r="AX2" s="6" t="n">
        <v>38240.419999999</v>
      </c>
      <c r="AY2" s="0" t="s">
        <v>457</v>
      </c>
      <c r="AZ2" s="11" t="n">
        <v>43327</v>
      </c>
      <c r="BA2" s="6" t="n">
        <v>18377.56</v>
      </c>
      <c r="BB2" s="0" t="s">
        <v>456</v>
      </c>
      <c r="BC2" s="11" t="n">
        <v>43384</v>
      </c>
      <c r="BD2" s="6" t="n">
        <v>21416.03</v>
      </c>
      <c r="BE2" s="0" t="s">
        <v>456</v>
      </c>
      <c r="BF2" s="11" t="n">
        <v>43439</v>
      </c>
      <c r="BG2" s="6" t="n">
        <v>4733.6000000001</v>
      </c>
      <c r="BH2" s="0" t="s">
        <v>457</v>
      </c>
      <c r="BI2" s="11" t="n">
        <v>43902</v>
      </c>
      <c r="BJ2" s="6" t="n">
        <v>997.86999999999</v>
      </c>
      <c r="BK2" s="0" t="s">
        <v>457</v>
      </c>
    </row>
    <row collapsed="false" customFormat="false" customHeight="false" hidden="false" ht="12.1" outlineLevel="0" r="3">
      <c r="A3" s="11" t="n">
        <v>43376</v>
      </c>
      <c r="B3" s="6" t="n">
        <v>-10099.67</v>
      </c>
      <c r="C3" s="0" t="s">
        <v>458</v>
      </c>
      <c r="D3" s="11" t="n">
        <v>45370</v>
      </c>
      <c r="E3" s="6" t="n">
        <v>219075.27</v>
      </c>
      <c r="F3" s="0" t="s">
        <v>456</v>
      </c>
      <c r="G3" s="11" t="n">
        <v>43481</v>
      </c>
      <c r="H3" s="6" t="n">
        <v>-30147.2</v>
      </c>
      <c r="I3" s="0" t="s">
        <v>458</v>
      </c>
      <c r="J3" s="11" t="n">
        <v>45118</v>
      </c>
      <c r="K3" s="6" t="n">
        <v>-2986</v>
      </c>
      <c r="L3" s="0" t="s">
        <v>299</v>
      </c>
      <c r="M3" s="11" t="n">
        <v>45750</v>
      </c>
      <c r="N3" s="6" t="n">
        <v>137611.38</v>
      </c>
      <c r="O3" s="0" t="s">
        <v>456</v>
      </c>
      <c r="P3" s="11" t="n">
        <v>46147</v>
      </c>
      <c r="Q3" s="6" t="n">
        <v>175558.62</v>
      </c>
      <c r="R3" s="0" t="s">
        <v>456</v>
      </c>
      <c r="S3" s="11" t="n">
        <v>45286</v>
      </c>
      <c r="T3" s="6" t="n">
        <v>10609.04</v>
      </c>
      <c r="U3" s="0" t="s">
        <v>456</v>
      </c>
      <c r="V3" s="11" t="n">
        <v>43474</v>
      </c>
      <c r="W3" s="6" t="n">
        <v>-387.2</v>
      </c>
      <c r="X3" s="0" t="s">
        <v>117</v>
      </c>
      <c r="Y3" s="11" t="n">
        <v>45363</v>
      </c>
      <c r="Z3" s="6" t="n">
        <v>64784.24</v>
      </c>
      <c r="AA3" s="0" t="s">
        <v>456</v>
      </c>
      <c r="AB3" s="11" t="n">
        <v>45100</v>
      </c>
      <c r="AC3" s="6" t="n">
        <v>-390.8</v>
      </c>
      <c r="AD3" s="0" t="s">
        <v>294</v>
      </c>
      <c r="AE3" s="11" t="n">
        <v>43649</v>
      </c>
      <c r="AF3" s="6" t="n">
        <v>19033.69</v>
      </c>
      <c r="AG3" s="0" t="s">
        <v>456</v>
      </c>
      <c r="AH3" s="11" t="n">
        <v>45806</v>
      </c>
      <c r="AI3" s="6" t="n">
        <v>98494.57</v>
      </c>
      <c r="AJ3" s="0" t="s">
        <v>456</v>
      </c>
      <c r="AK3" s="11" t="n">
        <v>44754</v>
      </c>
      <c r="AL3" s="6" t="n">
        <v>-5262</v>
      </c>
      <c r="AM3" s="0" t="s">
        <v>271</v>
      </c>
      <c r="AN3" s="11" t="n">
        <v>43969</v>
      </c>
      <c r="AO3" s="6" t="n">
        <v>2203.03</v>
      </c>
      <c r="AP3" s="0" t="s">
        <v>456</v>
      </c>
      <c r="AQ3" s="11" t="n">
        <v>46238</v>
      </c>
      <c r="AR3" s="6" t="n">
        <v>29506.03</v>
      </c>
      <c r="AS3" s="0" t="s">
        <v>456</v>
      </c>
      <c r="AT3" s="11" t="n">
        <v>43733</v>
      </c>
      <c r="AU3" s="6" t="n">
        <v>2837.15</v>
      </c>
      <c r="AV3" s="0" t="s">
        <v>457</v>
      </c>
      <c r="AW3" s="11" t="n">
        <v>43606</v>
      </c>
      <c r="AX3" s="6" t="n">
        <v>38240.42</v>
      </c>
      <c r="AY3" s="0" t="s">
        <v>456</v>
      </c>
      <c r="AZ3" s="11" t="n">
        <v>43367</v>
      </c>
      <c r="BA3" s="6" t="n">
        <v>-20545.16</v>
      </c>
      <c r="BB3" s="0" t="s">
        <v>458</v>
      </c>
      <c r="BC3" s="11" t="n">
        <v>43438</v>
      </c>
      <c r="BD3" s="6" t="n">
        <v>-772.8</v>
      </c>
      <c r="BE3" s="0" t="s">
        <v>112</v>
      </c>
      <c r="BF3" s="11" t="n">
        <v>43439</v>
      </c>
      <c r="BG3" s="6" t="n">
        <v>3155.73</v>
      </c>
      <c r="BH3" s="0" t="s">
        <v>457</v>
      </c>
      <c r="BI3" s="11" t="n">
        <v>43902</v>
      </c>
      <c r="BJ3" s="6" t="n">
        <v>18968.24</v>
      </c>
      <c r="BK3" s="0" t="s">
        <v>457</v>
      </c>
    </row>
    <row collapsed="false" customFormat="false" customHeight="false" hidden="false" ht="12.1" outlineLevel="0" r="4">
      <c r="A4" s="11" t="n">
        <v>44445</v>
      </c>
      <c r="B4" s="6" t="n">
        <v>38170.8</v>
      </c>
      <c r="C4" s="0" t="s">
        <v>456</v>
      </c>
      <c r="D4" s="11" t="n">
        <v>45443</v>
      </c>
      <c r="E4" s="6" t="n">
        <v>14169.55</v>
      </c>
      <c r="F4" s="0" t="s">
        <v>456</v>
      </c>
      <c r="G4" s="11" t="n">
        <v>45750</v>
      </c>
      <c r="H4" s="6" t="n">
        <v>219346.87</v>
      </c>
      <c r="I4" s="0" t="s">
        <v>456</v>
      </c>
      <c r="J4" s="11" t="n">
        <v>45163</v>
      </c>
      <c r="K4" s="6" t="n">
        <v>98108.22</v>
      </c>
      <c r="L4" s="0" t="s">
        <v>456</v>
      </c>
      <c r="M4" s="11" t="n">
        <v>45796</v>
      </c>
      <c r="N4" s="6" t="n">
        <v>-3847</v>
      </c>
      <c r="O4" s="0" t="s">
        <v>361</v>
      </c>
      <c r="P4" s="11" t="n">
        <v>46223</v>
      </c>
      <c r="Q4" s="6" t="n">
        <v>-72597.44</v>
      </c>
      <c r="R4" s="0" t="s">
        <v>450</v>
      </c>
      <c r="S4" s="11" t="n">
        <v>45370</v>
      </c>
      <c r="T4" s="6" t="n">
        <v>161433.87</v>
      </c>
      <c r="U4" s="0" t="s">
        <v>456</v>
      </c>
      <c r="V4" s="11" t="n">
        <v>43651</v>
      </c>
      <c r="W4" s="6" t="n">
        <v>-563.6</v>
      </c>
      <c r="X4" s="0" t="s">
        <v>130</v>
      </c>
      <c r="Y4" s="11" t="n">
        <v>45370</v>
      </c>
      <c r="Z4" s="6" t="n">
        <v>165223.32</v>
      </c>
      <c r="AA4" s="0" t="s">
        <v>456</v>
      </c>
      <c r="AB4" s="11" t="n">
        <v>45406</v>
      </c>
      <c r="AC4" s="6" t="n">
        <v>46917.19</v>
      </c>
      <c r="AD4" s="0" t="s">
        <v>456</v>
      </c>
      <c r="AE4" s="11" t="n">
        <v>43649</v>
      </c>
      <c r="AF4" s="6" t="n">
        <v>-19033.69</v>
      </c>
      <c r="AG4" s="0" t="s">
        <v>459</v>
      </c>
      <c r="AH4" s="11" t="n">
        <v>45855</v>
      </c>
      <c r="AI4" s="6" t="n">
        <v>-13281.25</v>
      </c>
      <c r="AJ4" s="0" t="s">
        <v>383</v>
      </c>
      <c r="AK4" s="11" t="n">
        <v>45119</v>
      </c>
      <c r="AL4" s="6" t="n">
        <v>-7775.6</v>
      </c>
      <c r="AM4" s="0" t="s">
        <v>300</v>
      </c>
      <c r="AN4" s="11" t="n">
        <v>43980</v>
      </c>
      <c r="AO4" s="6" t="n">
        <v>-1057.17</v>
      </c>
      <c r="AP4" s="0" t="s">
        <v>150</v>
      </c>
      <c r="AQ4" s="11" t="n">
        <v>46598</v>
      </c>
      <c r="AR4" s="8" t="s">
        <f>=-Портфель!K16</f>
      </c>
      <c r="AS4" s="0" t="s">
        <v>460</v>
      </c>
      <c r="AT4" s="11" t="n">
        <v>43733</v>
      </c>
      <c r="AU4" s="6" t="n">
        <v>18914.32</v>
      </c>
      <c r="AV4" s="0" t="s">
        <v>456</v>
      </c>
      <c r="AW4" s="11" t="n">
        <v>43606</v>
      </c>
      <c r="AX4" s="6" t="n">
        <v>-38240.42</v>
      </c>
      <c r="AY4" s="0" t="s">
        <v>459</v>
      </c>
      <c r="AZ4" s="11" t="n">
        <v>43524</v>
      </c>
      <c r="BA4" s="6" t="n">
        <v>31536.94</v>
      </c>
      <c r="BB4" s="0" t="s">
        <v>456</v>
      </c>
      <c r="BC4" s="11" t="n">
        <v>43592</v>
      </c>
      <c r="BD4" s="6" t="n">
        <v>-558.6</v>
      </c>
      <c r="BE4" s="0" t="s">
        <v>121</v>
      </c>
      <c r="BF4" s="11" t="n">
        <v>43439</v>
      </c>
      <c r="BG4" s="6" t="n">
        <v>7889.33</v>
      </c>
      <c r="BH4" s="0" t="s">
        <v>456</v>
      </c>
      <c r="BI4" s="11" t="n">
        <v>43902</v>
      </c>
      <c r="BJ4" s="6" t="n">
        <v>19966.11</v>
      </c>
      <c r="BK4" s="0" t="s">
        <v>456</v>
      </c>
    </row>
    <row collapsed="false" customFormat="false" customHeight="false" hidden="false" ht="12.1" outlineLevel="0" r="5">
      <c r="A5" s="11" t="n">
        <v>44480</v>
      </c>
      <c r="B5" s="6" t="n">
        <v>-1082.07</v>
      </c>
      <c r="C5" s="0" t="s">
        <v>247</v>
      </c>
      <c r="D5" s="11" t="n">
        <v>45481</v>
      </c>
      <c r="E5" s="6" t="n">
        <v>-5069.51</v>
      </c>
      <c r="F5" s="0" t="s">
        <v>325</v>
      </c>
      <c r="G5" s="11" t="n">
        <v>45817</v>
      </c>
      <c r="H5" s="6" t="n">
        <v>146156.32</v>
      </c>
      <c r="I5" s="0" t="s">
        <v>456</v>
      </c>
      <c r="J5" s="11" t="n">
        <v>45285</v>
      </c>
      <c r="K5" s="6" t="n">
        <v>-6582</v>
      </c>
      <c r="L5" s="0" t="s">
        <v>307</v>
      </c>
      <c r="M5" s="11" t="n">
        <v>45796</v>
      </c>
      <c r="N5" s="6" t="n">
        <v>-2641</v>
      </c>
      <c r="O5" s="0" t="s">
        <v>362</v>
      </c>
      <c r="P5" s="11" t="n">
        <v>46238</v>
      </c>
      <c r="Q5" s="6" t="n">
        <v>24445.28</v>
      </c>
      <c r="R5" s="0" t="s">
        <v>456</v>
      </c>
      <c r="S5" s="11" t="n">
        <v>45639</v>
      </c>
      <c r="T5" s="6" t="n">
        <v>-27181</v>
      </c>
      <c r="U5" s="0" t="s">
        <v>348</v>
      </c>
      <c r="V5" s="11" t="n">
        <v>43735</v>
      </c>
      <c r="W5" s="6" t="n">
        <v>-698.2</v>
      </c>
      <c r="X5" s="0" t="s">
        <v>135</v>
      </c>
      <c r="Y5" s="11" t="n">
        <v>45425</v>
      </c>
      <c r="Z5" s="6" t="n">
        <v>-7634</v>
      </c>
      <c r="AA5" s="0" t="s">
        <v>315</v>
      </c>
      <c r="AB5" s="11" t="n">
        <v>45471</v>
      </c>
      <c r="AC5" s="6" t="n">
        <v>-4391.9</v>
      </c>
      <c r="AD5" s="0" t="s">
        <v>323</v>
      </c>
      <c r="AE5" s="11" t="n">
        <v>43833</v>
      </c>
      <c r="AF5" s="6" t="n">
        <v>5689.54</v>
      </c>
      <c r="AG5" s="0" t="s">
        <v>457</v>
      </c>
      <c r="AH5" s="11" t="n">
        <v>45855</v>
      </c>
      <c r="AI5" s="6" t="n">
        <v>-20697</v>
      </c>
      <c r="AJ5" s="0" t="s">
        <v>384</v>
      </c>
      <c r="AK5" s="11" t="n">
        <v>45370</v>
      </c>
      <c r="AL5" s="6" t="n">
        <v>88339.39</v>
      </c>
      <c r="AM5" s="0" t="s">
        <v>456</v>
      </c>
      <c r="AN5" s="11" t="n">
        <v>44000</v>
      </c>
      <c r="AO5" s="6" t="n">
        <v>4522.13</v>
      </c>
      <c r="AP5" s="0" t="s">
        <v>456</v>
      </c>
      <c r="AQ5" s="0"/>
      <c r="AR5" s="10" t="s">
        <f>=XIRR(AR2:AR4,AQ2:AQ4)</f>
      </c>
      <c r="AS5" s="0"/>
      <c r="AT5" s="11" t="n">
        <v>43733</v>
      </c>
      <c r="AU5" s="6" t="n">
        <v>-18914.32</v>
      </c>
      <c r="AV5" s="0" t="s">
        <v>459</v>
      </c>
      <c r="AW5" s="11" t="n">
        <v>43655</v>
      </c>
      <c r="AX5" s="6" t="n">
        <v>-2607</v>
      </c>
      <c r="AY5" s="0" t="s">
        <v>131</v>
      </c>
      <c r="AZ5" s="11" t="n">
        <v>43600</v>
      </c>
      <c r="BA5" s="6" t="n">
        <v>-39098.69</v>
      </c>
      <c r="BB5" s="0" t="s">
        <v>458</v>
      </c>
      <c r="BC5" s="11" t="n">
        <v>43634</v>
      </c>
      <c r="BD5" s="6" t="n">
        <v>-616.6</v>
      </c>
      <c r="BE5" s="0" t="s">
        <v>126</v>
      </c>
      <c r="BF5" s="11" t="n">
        <v>43439</v>
      </c>
      <c r="BG5" s="6" t="n">
        <v>-7889.33</v>
      </c>
      <c r="BH5" s="0" t="s">
        <v>459</v>
      </c>
      <c r="BI5" s="11" t="n">
        <v>43902</v>
      </c>
      <c r="BJ5" s="6" t="n">
        <v>-19966.11</v>
      </c>
      <c r="BK5" s="0" t="s">
        <v>459</v>
      </c>
    </row>
    <row collapsed="false" customFormat="false" customHeight="false" hidden="false" ht="12.1" outlineLevel="0" r="6">
      <c r="A6" s="11" t="n">
        <v>44613</v>
      </c>
      <c r="B6" s="6" t="n">
        <v>25048.1</v>
      </c>
      <c r="C6" s="0" t="s">
        <v>456</v>
      </c>
      <c r="D6" s="11" t="n">
        <v>45481</v>
      </c>
      <c r="E6" s="6" t="n">
        <v>-1135.83</v>
      </c>
      <c r="F6" s="0" t="s">
        <v>326</v>
      </c>
      <c r="G6" s="11" t="n">
        <v>45817</v>
      </c>
      <c r="H6" s="6" t="n">
        <v>282747.78</v>
      </c>
      <c r="I6" s="0" t="s">
        <v>456</v>
      </c>
      <c r="J6" s="11" t="n">
        <v>45370</v>
      </c>
      <c r="K6" s="6" t="n">
        <v>159743.64</v>
      </c>
      <c r="L6" s="0" t="s">
        <v>456</v>
      </c>
      <c r="M6" s="11" t="n">
        <v>45817</v>
      </c>
      <c r="N6" s="6" t="n">
        <v>2919.82</v>
      </c>
      <c r="O6" s="0" t="s">
        <v>456</v>
      </c>
      <c r="P6" s="11" t="n">
        <v>46347</v>
      </c>
      <c r="Q6" s="8" t="s">
        <f>=-Портфель!K7</f>
      </c>
      <c r="R6" s="0" t="s">
        <v>460</v>
      </c>
      <c r="S6" s="11" t="n">
        <v>45750</v>
      </c>
      <c r="T6" s="6" t="n">
        <v>141569.49</v>
      </c>
      <c r="U6" s="0" t="s">
        <v>456</v>
      </c>
      <c r="V6" s="11" t="n">
        <v>43829</v>
      </c>
      <c r="W6" s="6" t="n">
        <v>-424.2</v>
      </c>
      <c r="X6" s="0" t="s">
        <v>141</v>
      </c>
      <c r="Y6" s="11" t="n">
        <v>45425</v>
      </c>
      <c r="Z6" s="6" t="n">
        <v>-1566</v>
      </c>
      <c r="AA6" s="0" t="s">
        <v>316</v>
      </c>
      <c r="AB6" s="11" t="n">
        <v>45471</v>
      </c>
      <c r="AC6" s="6" t="n">
        <v>-7431.6</v>
      </c>
      <c r="AD6" s="0" t="s">
        <v>324</v>
      </c>
      <c r="AE6" s="11" t="n">
        <v>43833</v>
      </c>
      <c r="AF6" s="6" t="n">
        <v>5689.54</v>
      </c>
      <c r="AG6" s="0" t="s">
        <v>456</v>
      </c>
      <c r="AH6" s="11" t="n">
        <v>45968</v>
      </c>
      <c r="AI6" s="6" t="n">
        <v>26581.9</v>
      </c>
      <c r="AJ6" s="0" t="s">
        <v>456</v>
      </c>
      <c r="AK6" s="11" t="n">
        <v>45443</v>
      </c>
      <c r="AL6" s="6" t="n">
        <v>9780</v>
      </c>
      <c r="AM6" s="0" t="s">
        <v>456</v>
      </c>
      <c r="AN6" s="11" t="n">
        <v>44144</v>
      </c>
      <c r="AO6" s="6" t="n">
        <v>-37069.79</v>
      </c>
      <c r="AP6" s="0" t="s">
        <v>458</v>
      </c>
      <c r="AQ6" s="0"/>
      <c r="AR6" s="8" t="s">
        <f>=-SUM(AR2:AR4)</f>
      </c>
      <c r="AS6" s="0" t="s">
        <v>461</v>
      </c>
      <c r="AT6" s="11" t="n">
        <v>43966</v>
      </c>
      <c r="AU6" s="6" t="n">
        <v>-1380</v>
      </c>
      <c r="AV6" s="0" t="s">
        <v>149</v>
      </c>
      <c r="AW6" s="11" t="n">
        <v>43733</v>
      </c>
      <c r="AX6" s="6" t="n">
        <v>2675.75</v>
      </c>
      <c r="AY6" s="0" t="s">
        <v>457</v>
      </c>
      <c r="AZ6" s="11" t="n">
        <v>43663</v>
      </c>
      <c r="BA6" s="6" t="n">
        <v>20119.43</v>
      </c>
      <c r="BB6" s="0" t="s">
        <v>457</v>
      </c>
      <c r="BC6" s="11" t="n">
        <v>43725</v>
      </c>
      <c r="BD6" s="6" t="n">
        <v>-465.4</v>
      </c>
      <c r="BE6" s="0" t="s">
        <v>134</v>
      </c>
      <c r="BF6" s="11" t="n">
        <v>43474</v>
      </c>
      <c r="BG6" s="6" t="n">
        <v>-263</v>
      </c>
      <c r="BH6" s="0" t="s">
        <v>118</v>
      </c>
      <c r="BI6" s="11" t="n">
        <v>43969</v>
      </c>
      <c r="BJ6" s="6" t="n">
        <v>11188.55</v>
      </c>
      <c r="BK6" s="0" t="s">
        <v>457</v>
      </c>
    </row>
    <row collapsed="false" customFormat="false" customHeight="false" hidden="false" ht="12.1" outlineLevel="0" r="7">
      <c r="A7" s="11" t="n">
        <v>44753</v>
      </c>
      <c r="B7" s="6" t="n">
        <v>-2631.64</v>
      </c>
      <c r="C7" s="0" t="s">
        <v>270</v>
      </c>
      <c r="D7" s="11" t="n">
        <v>45579</v>
      </c>
      <c r="E7" s="6" t="n">
        <v>-13516.04</v>
      </c>
      <c r="F7" s="0" t="s">
        <v>346</v>
      </c>
      <c r="G7" s="11" t="n">
        <v>45856</v>
      </c>
      <c r="H7" s="6" t="n">
        <v>-27600.4</v>
      </c>
      <c r="I7" s="0" t="s">
        <v>385</v>
      </c>
      <c r="J7" s="11" t="n">
        <v>45443</v>
      </c>
      <c r="K7" s="6" t="n">
        <v>17957</v>
      </c>
      <c r="L7" s="0" t="s">
        <v>456</v>
      </c>
      <c r="M7" s="11" t="n">
        <v>45950</v>
      </c>
      <c r="N7" s="6" t="n">
        <v>-7345</v>
      </c>
      <c r="O7" s="0" t="s">
        <v>402</v>
      </c>
      <c r="P7" s="0"/>
      <c r="Q7" s="10" t="s">
        <f>=XIRR(Q2:Q6,P2:P6)</f>
      </c>
      <c r="R7" s="0"/>
      <c r="S7" s="11" t="n">
        <v>45772</v>
      </c>
      <c r="T7" s="6" t="n">
        <v>-15242</v>
      </c>
      <c r="U7" s="0" t="s">
        <v>359</v>
      </c>
      <c r="V7" s="11" t="n">
        <v>43833</v>
      </c>
      <c r="W7" s="6" t="n">
        <v>14069.18</v>
      </c>
      <c r="X7" s="0" t="s">
        <v>456</v>
      </c>
      <c r="Y7" s="11" t="n">
        <v>45443</v>
      </c>
      <c r="Z7" s="6" t="n">
        <v>22488</v>
      </c>
      <c r="AA7" s="0" t="s">
        <v>456</v>
      </c>
      <c r="AB7" s="11" t="n">
        <v>45750</v>
      </c>
      <c r="AC7" s="6" t="n">
        <v>44514.92</v>
      </c>
      <c r="AD7" s="0" t="s">
        <v>456</v>
      </c>
      <c r="AE7" s="11" t="n">
        <v>43833</v>
      </c>
      <c r="AF7" s="6" t="n">
        <v>-5689.54</v>
      </c>
      <c r="AG7" s="0" t="s">
        <v>459</v>
      </c>
      <c r="AH7" s="11" t="n">
        <v>46147</v>
      </c>
      <c r="AI7" s="6" t="n">
        <v>63896.26</v>
      </c>
      <c r="AJ7" s="0" t="s">
        <v>456</v>
      </c>
      <c r="AK7" s="11" t="n">
        <v>45483</v>
      </c>
      <c r="AL7" s="6" t="n">
        <v>-13164.2</v>
      </c>
      <c r="AM7" s="0" t="s">
        <v>329</v>
      </c>
      <c r="AN7" s="11" t="n">
        <v>45750</v>
      </c>
      <c r="AO7" s="6" t="n">
        <v>66603.27</v>
      </c>
      <c r="AP7" s="0" t="s">
        <v>456</v>
      </c>
      <c r="AQ7" s="0"/>
      <c r="AR7" s="0"/>
      <c r="AS7" s="0"/>
      <c r="AT7" s="11" t="n">
        <v>43969</v>
      </c>
      <c r="AU7" s="6" t="n">
        <v>3417.2600000001</v>
      </c>
      <c r="AV7" s="0" t="s">
        <v>457</v>
      </c>
      <c r="AW7" s="11" t="n">
        <v>43733</v>
      </c>
      <c r="AX7" s="6" t="n">
        <v>10703</v>
      </c>
      <c r="AY7" s="0" t="s">
        <v>457</v>
      </c>
      <c r="AZ7" s="11" t="n">
        <v>43663</v>
      </c>
      <c r="BA7" s="6" t="n">
        <v>20119.43</v>
      </c>
      <c r="BB7" s="0" t="s">
        <v>456</v>
      </c>
      <c r="BC7" s="11" t="n">
        <v>43752</v>
      </c>
      <c r="BD7" s="6" t="n">
        <v>-17808.75</v>
      </c>
      <c r="BE7" s="0" t="s">
        <v>458</v>
      </c>
      <c r="BF7" s="11" t="n">
        <v>43591</v>
      </c>
      <c r="BG7" s="6" t="n">
        <v>-252</v>
      </c>
      <c r="BH7" s="0" t="s">
        <v>120</v>
      </c>
      <c r="BI7" s="11" t="n">
        <v>43969</v>
      </c>
      <c r="BJ7" s="6" t="n">
        <v>11188.55</v>
      </c>
      <c r="BK7" s="0" t="s">
        <v>456</v>
      </c>
    </row>
    <row collapsed="false" customFormat="false" customHeight="false" hidden="false" ht="12.1" outlineLevel="0" r="8">
      <c r="A8" s="11" t="n">
        <v>44938</v>
      </c>
      <c r="B8" s="6" t="n">
        <v>-2270.92</v>
      </c>
      <c r="C8" s="0" t="s">
        <v>285</v>
      </c>
      <c r="D8" s="11" t="n">
        <v>45579</v>
      </c>
      <c r="E8" s="6" t="n">
        <v>-3028.32</v>
      </c>
      <c r="F8" s="0" t="s">
        <v>347</v>
      </c>
      <c r="G8" s="11" t="n">
        <v>45856</v>
      </c>
      <c r="H8" s="6" t="n">
        <v>-36397</v>
      </c>
      <c r="I8" s="0" t="s">
        <v>387</v>
      </c>
      <c r="J8" s="11" t="n">
        <v>45446</v>
      </c>
      <c r="K8" s="6" t="n">
        <v>132158</v>
      </c>
      <c r="L8" s="0" t="s">
        <v>456</v>
      </c>
      <c r="M8" s="11" t="n">
        <v>45950</v>
      </c>
      <c r="N8" s="6" t="n">
        <v>-5152</v>
      </c>
      <c r="O8" s="0" t="s">
        <v>403</v>
      </c>
      <c r="P8" s="0"/>
      <c r="Q8" s="8" t="s">
        <f>=-SUM(Q2:Q6)</f>
      </c>
      <c r="R8" s="0" t="s">
        <v>461</v>
      </c>
      <c r="S8" s="11" t="n">
        <v>45772</v>
      </c>
      <c r="T8" s="6" t="n">
        <v>-5144</v>
      </c>
      <c r="U8" s="0" t="s">
        <v>360</v>
      </c>
      <c r="V8" s="11" t="n">
        <v>43902</v>
      </c>
      <c r="W8" s="6" t="n">
        <v>40533.99</v>
      </c>
      <c r="X8" s="0" t="s">
        <v>456</v>
      </c>
      <c r="Y8" s="11" t="n">
        <v>45576</v>
      </c>
      <c r="Z8" s="6" t="n">
        <v>-3741</v>
      </c>
      <c r="AA8" s="0" t="s">
        <v>344</v>
      </c>
      <c r="AB8" s="11" t="n">
        <v>45839</v>
      </c>
      <c r="AC8" s="6" t="n">
        <v>-5678.95</v>
      </c>
      <c r="AD8" s="0" t="s">
        <v>372</v>
      </c>
      <c r="AE8" s="11" t="n">
        <v>43902</v>
      </c>
      <c r="AF8" s="6" t="n">
        <v>614.89</v>
      </c>
      <c r="AG8" s="0" t="s">
        <v>457</v>
      </c>
      <c r="AH8" s="11" t="n">
        <v>46147</v>
      </c>
      <c r="AI8" s="6" t="n">
        <v>105480.51</v>
      </c>
      <c r="AJ8" s="0" t="s">
        <v>456</v>
      </c>
      <c r="AK8" s="11" t="n">
        <v>45750</v>
      </c>
      <c r="AL8" s="6" t="n">
        <v>61320.83</v>
      </c>
      <c r="AM8" s="0" t="s">
        <v>456</v>
      </c>
      <c r="AN8" s="11" t="n">
        <v>45847</v>
      </c>
      <c r="AO8" s="6" t="n">
        <v>-11275</v>
      </c>
      <c r="AP8" s="0" t="s">
        <v>377</v>
      </c>
      <c r="AQ8" s="0"/>
      <c r="AR8" s="0"/>
      <c r="AS8" s="0"/>
      <c r="AT8" s="11" t="n">
        <v>43969</v>
      </c>
      <c r="AU8" s="6" t="n">
        <v>3417.26</v>
      </c>
      <c r="AV8" s="0" t="s">
        <v>456</v>
      </c>
      <c r="AW8" s="11" t="n">
        <v>43733</v>
      </c>
      <c r="AX8" s="6" t="n">
        <v>13378.75</v>
      </c>
      <c r="AY8" s="0" t="s">
        <v>456</v>
      </c>
      <c r="AZ8" s="11" t="n">
        <v>43663</v>
      </c>
      <c r="BA8" s="6" t="n">
        <v>-20119.43</v>
      </c>
      <c r="BB8" s="0" t="s">
        <v>459</v>
      </c>
      <c r="BC8" s="11" t="n">
        <v>43754</v>
      </c>
      <c r="BD8" s="6" t="n">
        <v>8835.24</v>
      </c>
      <c r="BE8" s="0" t="s">
        <v>457</v>
      </c>
      <c r="BF8" s="11" t="n">
        <v>43635</v>
      </c>
      <c r="BG8" s="6" t="n">
        <v>-319</v>
      </c>
      <c r="BH8" s="0" t="s">
        <v>127</v>
      </c>
      <c r="BI8" s="11" t="n">
        <v>43969</v>
      </c>
      <c r="BJ8" s="6" t="n">
        <v>-11188.55</v>
      </c>
      <c r="BK8" s="0" t="s">
        <v>459</v>
      </c>
    </row>
    <row collapsed="false" customFormat="false" customHeight="false" hidden="false" ht="12.1" outlineLevel="0" r="9">
      <c r="A9" s="11" t="n">
        <v>45118</v>
      </c>
      <c r="B9" s="6" t="n">
        <v>-2001.16</v>
      </c>
      <c r="C9" s="0" t="s">
        <v>298</v>
      </c>
      <c r="D9" s="11" t="n">
        <v>45684</v>
      </c>
      <c r="E9" s="6" t="n">
        <v>2414.05</v>
      </c>
      <c r="F9" s="0" t="s">
        <v>456</v>
      </c>
      <c r="G9" s="11" t="n">
        <v>45968</v>
      </c>
      <c r="H9" s="6" t="n">
        <v>44602.11</v>
      </c>
      <c r="I9" s="0" t="s">
        <v>456</v>
      </c>
      <c r="J9" s="11" t="n">
        <v>45484</v>
      </c>
      <c r="K9" s="6" t="n">
        <v>-39</v>
      </c>
      <c r="L9" s="0" t="s">
        <v>332</v>
      </c>
      <c r="M9" s="11" t="n">
        <v>45968</v>
      </c>
      <c r="N9" s="6" t="n">
        <v>59614.39</v>
      </c>
      <c r="O9" s="0" t="s">
        <v>456</v>
      </c>
      <c r="P9" s="0"/>
      <c r="Q9" s="0"/>
      <c r="R9" s="0"/>
      <c r="S9" s="11" t="n">
        <v>45817</v>
      </c>
      <c r="T9" s="6" t="n">
        <v>3393.81</v>
      </c>
      <c r="U9" s="0" t="s">
        <v>456</v>
      </c>
      <c r="V9" s="11" t="n">
        <v>43969</v>
      </c>
      <c r="W9" s="6" t="n">
        <v>9317.86</v>
      </c>
      <c r="X9" s="0" t="s">
        <v>456</v>
      </c>
      <c r="Y9" s="11" t="n">
        <v>45576</v>
      </c>
      <c r="Z9" s="6" t="n">
        <v>-696</v>
      </c>
      <c r="AA9" s="0" t="s">
        <v>345</v>
      </c>
      <c r="AB9" s="11" t="n">
        <v>45839</v>
      </c>
      <c r="AC9" s="6" t="n">
        <v>-14853.1</v>
      </c>
      <c r="AD9" s="0" t="s">
        <v>373</v>
      </c>
      <c r="AE9" s="11" t="n">
        <v>43902</v>
      </c>
      <c r="AF9" s="6" t="n">
        <v>614.89</v>
      </c>
      <c r="AG9" s="0" t="s">
        <v>457</v>
      </c>
      <c r="AH9" s="11" t="n">
        <v>46223</v>
      </c>
      <c r="AI9" s="6" t="n">
        <v>-30907.58</v>
      </c>
      <c r="AJ9" s="0" t="s">
        <v>448</v>
      </c>
      <c r="AK9" s="11" t="n">
        <v>45852</v>
      </c>
      <c r="AL9" s="6" t="n">
        <v>-16324.08</v>
      </c>
      <c r="AM9" s="0" t="s">
        <v>381</v>
      </c>
      <c r="AN9" s="11" t="n">
        <v>45968</v>
      </c>
      <c r="AO9" s="6" t="n">
        <v>31816.61</v>
      </c>
      <c r="AP9" s="0" t="s">
        <v>456</v>
      </c>
      <c r="AQ9" s="0"/>
      <c r="AR9" s="0"/>
      <c r="AS9" s="0"/>
      <c r="AT9" s="11" t="n">
        <v>43969</v>
      </c>
      <c r="AU9" s="6" t="n">
        <v>-3417.26</v>
      </c>
      <c r="AV9" s="0" t="s">
        <v>459</v>
      </c>
      <c r="AW9" s="11" t="n">
        <v>43733</v>
      </c>
      <c r="AX9" s="6" t="n">
        <v>-13378.75</v>
      </c>
      <c r="AY9" s="0" t="s">
        <v>459</v>
      </c>
      <c r="AZ9" s="11" t="n">
        <v>43833</v>
      </c>
      <c r="BA9" s="6" t="n">
        <v>7808.1800000001</v>
      </c>
      <c r="BB9" s="0" t="s">
        <v>457</v>
      </c>
      <c r="BC9" s="11" t="n">
        <v>43754</v>
      </c>
      <c r="BD9" s="6" t="n">
        <v>8833.24</v>
      </c>
      <c r="BE9" s="0" t="s">
        <v>457</v>
      </c>
      <c r="BF9" s="11" t="n">
        <v>43641</v>
      </c>
      <c r="BG9" s="6" t="n">
        <v>20451.06</v>
      </c>
      <c r="BH9" s="0" t="s">
        <v>457</v>
      </c>
      <c r="BI9" s="11" t="n">
        <v>44000</v>
      </c>
      <c r="BJ9" s="6" t="n">
        <v>4679.34</v>
      </c>
      <c r="BK9" s="0" t="s">
        <v>457</v>
      </c>
    </row>
    <row collapsed="false" customFormat="false" customHeight="false" hidden="false" ht="12.1" outlineLevel="0" r="10">
      <c r="A10" s="11" t="n">
        <v>45302</v>
      </c>
      <c r="B10" s="6" t="n">
        <v>-3426.56</v>
      </c>
      <c r="C10" s="0" t="s">
        <v>310</v>
      </c>
      <c r="D10" s="11" t="n">
        <v>45687</v>
      </c>
      <c r="E10" s="6" t="n">
        <v>96975.75</v>
      </c>
      <c r="F10" s="0" t="s">
        <v>456</v>
      </c>
      <c r="G10" s="11" t="n">
        <v>46147</v>
      </c>
      <c r="H10" s="6" t="n">
        <v>51248.77</v>
      </c>
      <c r="I10" s="0" t="s">
        <v>456</v>
      </c>
      <c r="J10" s="11" t="n">
        <v>45484</v>
      </c>
      <c r="K10" s="6" t="n">
        <v>-953</v>
      </c>
      <c r="L10" s="0" t="s">
        <v>333</v>
      </c>
      <c r="M10" s="11" t="n">
        <v>45995</v>
      </c>
      <c r="N10" s="6" t="n">
        <v>34551.88</v>
      </c>
      <c r="O10" s="0" t="s">
        <v>456</v>
      </c>
      <c r="P10" s="0"/>
      <c r="Q10" s="0"/>
      <c r="R10" s="0"/>
      <c r="S10" s="11" t="n">
        <v>45943</v>
      </c>
      <c r="T10" s="6" t="n">
        <v>-14916.7</v>
      </c>
      <c r="U10" s="0" t="s">
        <v>395</v>
      </c>
      <c r="V10" s="11" t="n">
        <v>44000</v>
      </c>
      <c r="W10" s="6" t="n">
        <v>9286.74</v>
      </c>
      <c r="X10" s="0" t="s">
        <v>456</v>
      </c>
      <c r="Y10" s="11" t="n">
        <v>45750</v>
      </c>
      <c r="Z10" s="6" t="n">
        <v>84189.7</v>
      </c>
      <c r="AA10" s="0" t="s">
        <v>456</v>
      </c>
      <c r="AB10" s="11" t="n">
        <v>45968</v>
      </c>
      <c r="AC10" s="6" t="n">
        <v>40581.48</v>
      </c>
      <c r="AD10" s="0" t="s">
        <v>456</v>
      </c>
      <c r="AE10" s="11" t="n">
        <v>43902</v>
      </c>
      <c r="AF10" s="6" t="n">
        <v>17217.09</v>
      </c>
      <c r="AG10" s="0" t="s">
        <v>457</v>
      </c>
      <c r="AH10" s="11" t="n">
        <v>46223</v>
      </c>
      <c r="AI10" s="6" t="n">
        <v>-29486.22</v>
      </c>
      <c r="AJ10" s="0" t="s">
        <v>449</v>
      </c>
      <c r="AK10" s="11" t="n">
        <v>45852</v>
      </c>
      <c r="AL10" s="6" t="n">
        <v>-5497.18</v>
      </c>
      <c r="AM10" s="0" t="s">
        <v>382</v>
      </c>
      <c r="AN10" s="11" t="n">
        <v>45982</v>
      </c>
      <c r="AO10" s="6" t="n">
        <v>5442.89</v>
      </c>
      <c r="AP10" s="0" t="s">
        <v>456</v>
      </c>
      <c r="AQ10" s="0"/>
      <c r="AR10" s="0"/>
      <c r="AS10" s="0"/>
      <c r="AT10" s="11" t="n">
        <v>44000</v>
      </c>
      <c r="AU10" s="6" t="n">
        <v>3476.4099999999</v>
      </c>
      <c r="AV10" s="0" t="s">
        <v>457</v>
      </c>
      <c r="AW10" s="11" t="n">
        <v>43752</v>
      </c>
      <c r="AX10" s="6" t="n">
        <v>-1510</v>
      </c>
      <c r="AY10" s="0" t="s">
        <v>137</v>
      </c>
      <c r="AZ10" s="11" t="n">
        <v>43833</v>
      </c>
      <c r="BA10" s="6" t="n">
        <v>7808.18</v>
      </c>
      <c r="BB10" s="0" t="s">
        <v>456</v>
      </c>
      <c r="BC10" s="11" t="n">
        <v>43754</v>
      </c>
      <c r="BD10" s="6" t="n">
        <v>17668.48</v>
      </c>
      <c r="BE10" s="0" t="s">
        <v>456</v>
      </c>
      <c r="BF10" s="11" t="n">
        <v>43641</v>
      </c>
      <c r="BG10" s="6" t="n">
        <v>20451.06</v>
      </c>
      <c r="BH10" s="0" t="s">
        <v>456</v>
      </c>
      <c r="BI10" s="11" t="n">
        <v>44000</v>
      </c>
      <c r="BJ10" s="6" t="n">
        <v>4679.34</v>
      </c>
      <c r="BK10" s="0" t="s">
        <v>456</v>
      </c>
    </row>
    <row collapsed="false" customFormat="false" customHeight="false" hidden="false" ht="12.1" outlineLevel="0" r="11">
      <c r="A11" s="11" t="n">
        <v>45370</v>
      </c>
      <c r="B11" s="6" t="n">
        <v>92423.29</v>
      </c>
      <c r="C11" s="0" t="s">
        <v>456</v>
      </c>
      <c r="D11" s="11" t="n">
        <v>45750</v>
      </c>
      <c r="E11" s="6" t="n">
        <v>155683.03</v>
      </c>
      <c r="F11" s="0" t="s">
        <v>456</v>
      </c>
      <c r="G11" s="11" t="n">
        <v>46163</v>
      </c>
      <c r="H11" s="6" t="n">
        <v>197804.83</v>
      </c>
      <c r="I11" s="0" t="s">
        <v>456</v>
      </c>
      <c r="J11" s="11" t="n">
        <v>45484</v>
      </c>
      <c r="K11" s="6" t="n">
        <v>-767</v>
      </c>
      <c r="L11" s="0" t="s">
        <v>334</v>
      </c>
      <c r="M11" s="11" t="n">
        <v>46147</v>
      </c>
      <c r="N11" s="6" t="n">
        <v>164940.07</v>
      </c>
      <c r="O11" s="0" t="s">
        <v>456</v>
      </c>
      <c r="P11" s="0"/>
      <c r="Q11" s="0"/>
      <c r="R11" s="0"/>
      <c r="S11" s="11" t="n">
        <v>45943</v>
      </c>
      <c r="T11" s="6" t="n">
        <v>-4992.85</v>
      </c>
      <c r="U11" s="0" t="s">
        <v>396</v>
      </c>
      <c r="V11" s="11" t="n">
        <v>44012</v>
      </c>
      <c r="W11" s="6" t="n">
        <v>-138</v>
      </c>
      <c r="X11" s="0" t="s">
        <v>156</v>
      </c>
      <c r="Y11" s="11" t="n">
        <v>45817</v>
      </c>
      <c r="Z11" s="6" t="n">
        <v>-7482</v>
      </c>
      <c r="AA11" s="0" t="s">
        <v>370</v>
      </c>
      <c r="AB11" s="11" t="n">
        <v>46147</v>
      </c>
      <c r="AC11" s="6" t="n">
        <v>104942.16</v>
      </c>
      <c r="AD11" s="0" t="s">
        <v>456</v>
      </c>
      <c r="AE11" s="11" t="n">
        <v>43902</v>
      </c>
      <c r="AF11" s="6" t="n">
        <v>18446.87</v>
      </c>
      <c r="AG11" s="0" t="s">
        <v>456</v>
      </c>
      <c r="AH11" s="11" t="n">
        <v>46238</v>
      </c>
      <c r="AI11" s="6" t="n">
        <v>72532.42</v>
      </c>
      <c r="AJ11" s="0" t="s">
        <v>456</v>
      </c>
      <c r="AK11" s="11" t="n">
        <v>45968</v>
      </c>
      <c r="AL11" s="6" t="n">
        <v>28943.03</v>
      </c>
      <c r="AM11" s="0" t="s">
        <v>456</v>
      </c>
      <c r="AN11" s="11" t="n">
        <v>46028</v>
      </c>
      <c r="AO11" s="6" t="n">
        <v>-10885</v>
      </c>
      <c r="AP11" s="0" t="s">
        <v>409</v>
      </c>
      <c r="AQ11" s="0"/>
      <c r="AR11" s="0"/>
      <c r="AS11" s="0"/>
      <c r="AT11" s="11" t="n">
        <v>44000</v>
      </c>
      <c r="AU11" s="6" t="n">
        <v>3476.41</v>
      </c>
      <c r="AV11" s="0" t="s">
        <v>456</v>
      </c>
      <c r="AW11" s="11" t="n">
        <v>43840</v>
      </c>
      <c r="AX11" s="6" t="n">
        <v>-2305</v>
      </c>
      <c r="AY11" s="0" t="s">
        <v>143</v>
      </c>
      <c r="AZ11" s="11" t="n">
        <v>43833</v>
      </c>
      <c r="BA11" s="6" t="n">
        <v>-7808.18</v>
      </c>
      <c r="BB11" s="0" t="s">
        <v>459</v>
      </c>
      <c r="BC11" s="11" t="n">
        <v>43754</v>
      </c>
      <c r="BD11" s="6" t="n">
        <v>-17668.48</v>
      </c>
      <c r="BE11" s="0" t="s">
        <v>459</v>
      </c>
      <c r="BF11" s="11" t="n">
        <v>43641</v>
      </c>
      <c r="BG11" s="6" t="n">
        <v>-20451.06</v>
      </c>
      <c r="BH11" s="0" t="s">
        <v>459</v>
      </c>
      <c r="BI11" s="11" t="n">
        <v>44000</v>
      </c>
      <c r="BJ11" s="6" t="n">
        <v>-4679.34</v>
      </c>
      <c r="BK11" s="0" t="s">
        <v>459</v>
      </c>
    </row>
    <row collapsed="false" customFormat="false" customHeight="false" hidden="false" ht="12.1" outlineLevel="0" r="12">
      <c r="A12" s="11" t="n">
        <v>45443</v>
      </c>
      <c r="B12" s="6" t="n">
        <v>8983.2</v>
      </c>
      <c r="C12" s="0" t="s">
        <v>456</v>
      </c>
      <c r="D12" s="11" t="n">
        <v>45817</v>
      </c>
      <c r="E12" s="6" t="n">
        <v>160763.14</v>
      </c>
      <c r="F12" s="0" t="s">
        <v>456</v>
      </c>
      <c r="G12" s="11" t="n">
        <v>46223</v>
      </c>
      <c r="H12" s="6" t="n">
        <v>-29799.4</v>
      </c>
      <c r="I12" s="0" t="s">
        <v>440</v>
      </c>
      <c r="J12" s="11" t="n">
        <v>45484</v>
      </c>
      <c r="K12" s="6" t="n">
        <v>-18672</v>
      </c>
      <c r="L12" s="0" t="s">
        <v>335</v>
      </c>
      <c r="M12" s="11" t="n">
        <v>46195</v>
      </c>
      <c r="N12" s="6" t="n">
        <v>48591.08</v>
      </c>
      <c r="O12" s="0" t="s">
        <v>456</v>
      </c>
      <c r="P12" s="0"/>
      <c r="Q12" s="0"/>
      <c r="R12" s="0"/>
      <c r="S12" s="11" t="n">
        <v>45968</v>
      </c>
      <c r="T12" s="6" t="n">
        <v>192277.45</v>
      </c>
      <c r="U12" s="0" t="s">
        <v>456</v>
      </c>
      <c r="V12" s="11" t="n">
        <v>44116</v>
      </c>
      <c r="W12" s="6" t="n">
        <v>-1375.46</v>
      </c>
      <c r="X12" s="0" t="s">
        <v>167</v>
      </c>
      <c r="Y12" s="11" t="n">
        <v>45817</v>
      </c>
      <c r="Z12" s="6" t="n">
        <v>-4828</v>
      </c>
      <c r="AA12" s="0" t="s">
        <v>371</v>
      </c>
      <c r="AB12" s="11" t="n">
        <v>46203</v>
      </c>
      <c r="AC12" s="6" t="n">
        <v>-8200</v>
      </c>
      <c r="AD12" s="0" t="s">
        <v>420</v>
      </c>
      <c r="AE12" s="11" t="n">
        <v>43902</v>
      </c>
      <c r="AF12" s="6" t="n">
        <v>-18446.87</v>
      </c>
      <c r="AG12" s="0" t="s">
        <v>459</v>
      </c>
      <c r="AH12" s="11" t="n">
        <v>46293</v>
      </c>
      <c r="AI12" s="8" t="s">
        <f>=-Портфель!K13</f>
      </c>
      <c r="AJ12" s="0" t="s">
        <v>460</v>
      </c>
      <c r="AK12" s="11" t="n">
        <v>46147</v>
      </c>
      <c r="AL12" s="6" t="n">
        <v>76369.62</v>
      </c>
      <c r="AM12" s="0" t="s">
        <v>456</v>
      </c>
      <c r="AN12" s="11" t="n">
        <v>46094</v>
      </c>
      <c r="AO12" s="6" t="n">
        <v>142913.01</v>
      </c>
      <c r="AP12" s="0" t="s">
        <v>456</v>
      </c>
      <c r="AQ12" s="0"/>
      <c r="AR12" s="0"/>
      <c r="AS12" s="0"/>
      <c r="AT12" s="11" t="n">
        <v>44000</v>
      </c>
      <c r="AU12" s="6" t="n">
        <v>-3476.41</v>
      </c>
      <c r="AV12" s="0" t="s">
        <v>459</v>
      </c>
      <c r="AW12" s="11" t="n">
        <v>43902</v>
      </c>
      <c r="AX12" s="6" t="n">
        <v>20127.56</v>
      </c>
      <c r="AY12" s="0" t="s">
        <v>457</v>
      </c>
      <c r="AZ12" s="11" t="n">
        <v>43969</v>
      </c>
      <c r="BA12" s="6" t="n">
        <v>3792.22</v>
      </c>
      <c r="BB12" s="0" t="s">
        <v>457</v>
      </c>
      <c r="BC12" s="11" t="n">
        <v>43802</v>
      </c>
      <c r="BD12" s="6" t="n">
        <v>-478.4</v>
      </c>
      <c r="BE12" s="0" t="s">
        <v>139</v>
      </c>
      <c r="BF12" s="11" t="n">
        <v>43748</v>
      </c>
      <c r="BG12" s="6" t="n">
        <v>-544.6</v>
      </c>
      <c r="BH12" s="0" t="s">
        <v>136</v>
      </c>
      <c r="BI12" s="11" t="n">
        <v>44109</v>
      </c>
      <c r="BJ12" s="6" t="n">
        <v>-706.12</v>
      </c>
      <c r="BK12" s="0" t="s">
        <v>165</v>
      </c>
    </row>
    <row collapsed="false" customFormat="false" customHeight="false" hidden="false" ht="12.1" outlineLevel="0" r="13">
      <c r="A13" s="11" t="n">
        <v>45482</v>
      </c>
      <c r="B13" s="6" t="n">
        <v>-7748.07</v>
      </c>
      <c r="C13" s="0" t="s">
        <v>328</v>
      </c>
      <c r="D13" s="11" t="n">
        <v>45846</v>
      </c>
      <c r="E13" s="6" t="n">
        <v>-10842.18</v>
      </c>
      <c r="F13" s="0" t="s">
        <v>375</v>
      </c>
      <c r="G13" s="11" t="n">
        <v>46223</v>
      </c>
      <c r="H13" s="6" t="n">
        <v>-69456.44</v>
      </c>
      <c r="I13" s="0" t="s">
        <v>441</v>
      </c>
      <c r="J13" s="11" t="n">
        <v>45557</v>
      </c>
      <c r="K13" s="6" t="n">
        <v>-305</v>
      </c>
      <c r="L13" s="0" t="s">
        <v>340</v>
      </c>
      <c r="M13" s="11" t="n">
        <v>46217</v>
      </c>
      <c r="N13" s="6" t="n">
        <v>-8219</v>
      </c>
      <c r="O13" s="0" t="s">
        <v>436</v>
      </c>
      <c r="P13" s="0"/>
      <c r="Q13" s="0"/>
      <c r="R13" s="0"/>
      <c r="S13" s="11" t="n">
        <v>45995</v>
      </c>
      <c r="T13" s="6" t="n">
        <v>78851.3</v>
      </c>
      <c r="U13" s="0" t="s">
        <v>456</v>
      </c>
      <c r="V13" s="11" t="n">
        <v>44386</v>
      </c>
      <c r="W13" s="6" t="n">
        <v>-1701.7</v>
      </c>
      <c r="X13" s="0" t="s">
        <v>207</v>
      </c>
      <c r="Y13" s="11" t="n">
        <v>45948</v>
      </c>
      <c r="Z13" s="6" t="n">
        <v>-5986</v>
      </c>
      <c r="AA13" s="0" t="s">
        <v>400</v>
      </c>
      <c r="AB13" s="11" t="n">
        <v>46203</v>
      </c>
      <c r="AC13" s="6" t="n">
        <v>-37845</v>
      </c>
      <c r="AD13" s="0" t="s">
        <v>421</v>
      </c>
      <c r="AE13" s="11" t="n">
        <v>43969</v>
      </c>
      <c r="AF13" s="6" t="n">
        <v>2869.98</v>
      </c>
      <c r="AG13" s="0" t="s">
        <v>457</v>
      </c>
      <c r="AH13" s="0"/>
      <c r="AI13" s="10" t="s">
        <f>=XIRR(AI2:AI12,AH2:AH12)</f>
      </c>
      <c r="AJ13" s="0"/>
      <c r="AK13" s="11" t="n">
        <v>46216</v>
      </c>
      <c r="AL13" s="6" t="n">
        <v>-19521.08</v>
      </c>
      <c r="AM13" s="0" t="s">
        <v>431</v>
      </c>
      <c r="AN13" s="11" t="n">
        <v>46094</v>
      </c>
      <c r="AO13" s="6" t="n">
        <v>14536.07</v>
      </c>
      <c r="AP13" s="0" t="s">
        <v>456</v>
      </c>
      <c r="AQ13" s="0"/>
      <c r="AR13" s="0"/>
      <c r="AS13" s="0"/>
      <c r="AT13" s="11" t="n">
        <v>44330</v>
      </c>
      <c r="AU13" s="6" t="n">
        <v>-2138</v>
      </c>
      <c r="AV13" s="0" t="s">
        <v>193</v>
      </c>
      <c r="AW13" s="11" t="n">
        <v>43902</v>
      </c>
      <c r="AX13" s="6" t="n">
        <v>20127.56</v>
      </c>
      <c r="AY13" s="0" t="s">
        <v>456</v>
      </c>
      <c r="AZ13" s="11" t="n">
        <v>43969</v>
      </c>
      <c r="BA13" s="6" t="n">
        <v>3792.22</v>
      </c>
      <c r="BB13" s="0" t="s">
        <v>456</v>
      </c>
      <c r="BC13" s="11" t="n">
        <v>43833</v>
      </c>
      <c r="BD13" s="6" t="n">
        <v>9473.21</v>
      </c>
      <c r="BE13" s="0" t="s">
        <v>457</v>
      </c>
      <c r="BF13" s="11" t="n">
        <v>43833</v>
      </c>
      <c r="BG13" s="6" t="n">
        <v>14452.57</v>
      </c>
      <c r="BH13" s="0" t="s">
        <v>457</v>
      </c>
      <c r="BI13" s="11" t="n">
        <v>44392</v>
      </c>
      <c r="BJ13" s="6" t="n">
        <v>-1279</v>
      </c>
      <c r="BK13" s="0" t="s">
        <v>210</v>
      </c>
    </row>
    <row collapsed="false" customFormat="false" customHeight="false" hidden="false" ht="12.1" outlineLevel="0" r="14">
      <c r="A14" s="11" t="n">
        <v>45667</v>
      </c>
      <c r="B14" s="6" t="n">
        <v>-9740.29</v>
      </c>
      <c r="C14" s="0" t="s">
        <v>355</v>
      </c>
      <c r="D14" s="11" t="n">
        <v>45846</v>
      </c>
      <c r="E14" s="6" t="n">
        <v>-15340.08</v>
      </c>
      <c r="F14" s="0" t="s">
        <v>376</v>
      </c>
      <c r="G14" s="11" t="n">
        <v>46223</v>
      </c>
      <c r="H14" s="6" t="n">
        <v>197824.68</v>
      </c>
      <c r="I14" s="0" t="s">
        <v>456</v>
      </c>
      <c r="J14" s="11" t="n">
        <v>45557</v>
      </c>
      <c r="K14" s="6" t="n">
        <v>-7431</v>
      </c>
      <c r="L14" s="0" t="s">
        <v>341</v>
      </c>
      <c r="M14" s="11" t="n">
        <v>46217</v>
      </c>
      <c r="N14" s="6" t="n">
        <v>-15456</v>
      </c>
      <c r="O14" s="0" t="s">
        <v>437</v>
      </c>
      <c r="P14" s="0"/>
      <c r="Q14" s="0"/>
      <c r="R14" s="0"/>
      <c r="S14" s="11" t="n">
        <v>46013</v>
      </c>
      <c r="T14" s="6" t="n">
        <v>-7579</v>
      </c>
      <c r="U14" s="0" t="s">
        <v>406</v>
      </c>
      <c r="V14" s="11" t="n">
        <v>44431</v>
      </c>
      <c r="W14" s="6" t="n">
        <v>-73470.66</v>
      </c>
      <c r="X14" s="0" t="s">
        <v>458</v>
      </c>
      <c r="Y14" s="11" t="n">
        <v>45948</v>
      </c>
      <c r="Z14" s="6" t="n">
        <v>-3863</v>
      </c>
      <c r="AA14" s="0" t="s">
        <v>401</v>
      </c>
      <c r="AB14" s="11" t="n">
        <v>46233</v>
      </c>
      <c r="AC14" s="6" t="n">
        <v>152133.78</v>
      </c>
      <c r="AD14" s="0" t="s">
        <v>456</v>
      </c>
      <c r="AE14" s="11" t="n">
        <v>43969</v>
      </c>
      <c r="AF14" s="6" t="n">
        <v>2152.5</v>
      </c>
      <c r="AG14" s="0" t="s">
        <v>457</v>
      </c>
      <c r="AH14" s="0"/>
      <c r="AI14" s="8" t="s">
        <f>=-SUM(AI2:AI12)</f>
      </c>
      <c r="AJ14" s="0" t="s">
        <v>461</v>
      </c>
      <c r="AK14" s="11" t="n">
        <v>46216</v>
      </c>
      <c r="AL14" s="6" t="n">
        <v>-18923.2</v>
      </c>
      <c r="AM14" s="0" t="s">
        <v>432</v>
      </c>
      <c r="AN14" s="11" t="n">
        <v>46147</v>
      </c>
      <c r="AO14" s="6" t="n">
        <v>76660.3</v>
      </c>
      <c r="AP14" s="0" t="s">
        <v>456</v>
      </c>
      <c r="AQ14" s="0"/>
      <c r="AR14" s="0"/>
      <c r="AS14" s="0"/>
      <c r="AT14" s="11" t="n">
        <v>44459</v>
      </c>
      <c r="AU14" s="6" t="n">
        <v>16312.09</v>
      </c>
      <c r="AV14" s="0" t="s">
        <v>456</v>
      </c>
      <c r="AW14" s="11" t="n">
        <v>43902</v>
      </c>
      <c r="AX14" s="6" t="n">
        <v>-20127.56</v>
      </c>
      <c r="AY14" s="0" t="s">
        <v>459</v>
      </c>
      <c r="AZ14" s="11" t="n">
        <v>43969</v>
      </c>
      <c r="BA14" s="6" t="n">
        <v>-3792.22</v>
      </c>
      <c r="BB14" s="0" t="s">
        <v>459</v>
      </c>
      <c r="BC14" s="11" t="n">
        <v>43833</v>
      </c>
      <c r="BD14" s="6" t="n">
        <v>9473.21</v>
      </c>
      <c r="BE14" s="0" t="s">
        <v>456</v>
      </c>
      <c r="BF14" s="11" t="n">
        <v>43833</v>
      </c>
      <c r="BG14" s="6" t="n">
        <v>14452.57</v>
      </c>
      <c r="BH14" s="0" t="s">
        <v>456</v>
      </c>
      <c r="BI14" s="11" t="n">
        <v>45352</v>
      </c>
      <c r="BJ14" s="6" t="n">
        <v>-24857.36</v>
      </c>
      <c r="BK14" s="0" t="s">
        <v>458</v>
      </c>
    </row>
    <row collapsed="false" customFormat="false" customHeight="false" hidden="false" ht="12.1" outlineLevel="0" r="15">
      <c r="A15" s="11" t="n">
        <v>45687</v>
      </c>
      <c r="B15" s="6" t="n">
        <v>102165.9</v>
      </c>
      <c r="C15" s="0" t="s">
        <v>456</v>
      </c>
      <c r="D15" s="11" t="n">
        <v>45943</v>
      </c>
      <c r="E15" s="6" t="n">
        <v>-6893.4</v>
      </c>
      <c r="F15" s="0" t="s">
        <v>397</v>
      </c>
      <c r="G15" s="11" t="n">
        <v>46226</v>
      </c>
      <c r="H15" s="6" t="n">
        <v>278631.5</v>
      </c>
      <c r="I15" s="0" t="s">
        <v>456</v>
      </c>
      <c r="J15" s="11" t="n">
        <v>45648</v>
      </c>
      <c r="K15" s="6" t="n">
        <v>-329</v>
      </c>
      <c r="L15" s="0" t="s">
        <v>352</v>
      </c>
      <c r="M15" s="11" t="n">
        <v>46238</v>
      </c>
      <c r="N15" s="6" t="n">
        <v>25325.08</v>
      </c>
      <c r="O15" s="0" t="s">
        <v>456</v>
      </c>
      <c r="P15" s="0"/>
      <c r="Q15" s="0"/>
      <c r="R15" s="0"/>
      <c r="S15" s="11" t="n">
        <v>46013</v>
      </c>
      <c r="T15" s="6" t="n">
        <v>-4040</v>
      </c>
      <c r="U15" s="0" t="s">
        <v>407</v>
      </c>
      <c r="V15" s="11" t="n">
        <v>44445</v>
      </c>
      <c r="W15" s="6" t="n">
        <v>38287.2</v>
      </c>
      <c r="X15" s="0" t="s">
        <v>456</v>
      </c>
      <c r="Y15" s="11" t="n">
        <v>45968</v>
      </c>
      <c r="Z15" s="6" t="n">
        <v>33892.88</v>
      </c>
      <c r="AA15" s="0" t="s">
        <v>456</v>
      </c>
      <c r="AB15" s="11" t="n">
        <v>46238</v>
      </c>
      <c r="AC15" s="6" t="n">
        <v>15698.11</v>
      </c>
      <c r="AD15" s="0" t="s">
        <v>456</v>
      </c>
      <c r="AE15" s="11" t="n">
        <v>43969</v>
      </c>
      <c r="AF15" s="6" t="n">
        <v>717.5</v>
      </c>
      <c r="AG15" s="0" t="s">
        <v>457</v>
      </c>
      <c r="AH15" s="0"/>
      <c r="AI15" s="0"/>
      <c r="AJ15" s="0"/>
      <c r="AK15" s="11" t="n">
        <v>46237</v>
      </c>
      <c r="AL15" s="6" t="n">
        <v>99221.22</v>
      </c>
      <c r="AM15" s="0" t="s">
        <v>456</v>
      </c>
      <c r="AN15" s="11" t="n">
        <v>46210</v>
      </c>
      <c r="AO15" s="6" t="n">
        <v>-12576</v>
      </c>
      <c r="AP15" s="0" t="s">
        <v>424</v>
      </c>
      <c r="AQ15" s="0"/>
      <c r="AR15" s="0"/>
      <c r="AS15" s="0"/>
      <c r="AT15" s="11" t="n">
        <v>45093</v>
      </c>
      <c r="AU15" s="6" t="n">
        <v>-1474</v>
      </c>
      <c r="AV15" s="0" t="s">
        <v>293</v>
      </c>
      <c r="AW15" s="11" t="n">
        <v>43969</v>
      </c>
      <c r="AX15" s="6" t="n">
        <v>13015.01</v>
      </c>
      <c r="AY15" s="0" t="s">
        <v>457</v>
      </c>
      <c r="AZ15" s="11" t="n">
        <v>44000</v>
      </c>
      <c r="BA15" s="6" t="n">
        <v>3860.47</v>
      </c>
      <c r="BB15" s="0" t="s">
        <v>457</v>
      </c>
      <c r="BC15" s="11" t="n">
        <v>43833</v>
      </c>
      <c r="BD15" s="6" t="n">
        <v>-9473.21</v>
      </c>
      <c r="BE15" s="0" t="s">
        <v>459</v>
      </c>
      <c r="BF15" s="11" t="n">
        <v>43833</v>
      </c>
      <c r="BG15" s="6" t="n">
        <v>-14452.57</v>
      </c>
      <c r="BH15" s="0" t="s">
        <v>459</v>
      </c>
      <c r="BI15" s="11" t="n">
        <v>45788</v>
      </c>
      <c r="BJ15" s="6" t="n">
        <v>1291.14</v>
      </c>
      <c r="BK15" s="0" t="s">
        <v>456</v>
      </c>
    </row>
    <row collapsed="false" customFormat="false" customHeight="false" hidden="false" ht="12.1" outlineLevel="0" r="16">
      <c r="A16" s="11" t="n">
        <v>45750</v>
      </c>
      <c r="B16" s="6" t="n">
        <v>109867.53</v>
      </c>
      <c r="C16" s="0" t="s">
        <v>456</v>
      </c>
      <c r="D16" s="11" t="n">
        <v>45943</v>
      </c>
      <c r="E16" s="6" t="n">
        <v>-9753.4</v>
      </c>
      <c r="F16" s="0" t="s">
        <v>398</v>
      </c>
      <c r="G16" s="11" t="n">
        <v>46227</v>
      </c>
      <c r="H16" s="6" t="n">
        <v>2893.84</v>
      </c>
      <c r="I16" s="0" t="s">
        <v>456</v>
      </c>
      <c r="J16" s="11" t="n">
        <v>45648</v>
      </c>
      <c r="K16" s="6" t="n">
        <v>-8002</v>
      </c>
      <c r="L16" s="0" t="s">
        <v>353</v>
      </c>
      <c r="M16" s="11" t="n">
        <v>46293</v>
      </c>
      <c r="N16" s="8" t="s">
        <f>=-Портфель!K6</f>
      </c>
      <c r="O16" s="0" t="s">
        <v>460</v>
      </c>
      <c r="P16" s="0"/>
      <c r="Q16" s="0"/>
      <c r="R16" s="0"/>
      <c r="S16" s="11" t="n">
        <v>46013</v>
      </c>
      <c r="T16" s="6" t="n">
        <v>-2537</v>
      </c>
      <c r="U16" s="0" t="s">
        <v>408</v>
      </c>
      <c r="V16" s="11" t="n">
        <v>44481</v>
      </c>
      <c r="W16" s="6" t="n">
        <v>-1207.68</v>
      </c>
      <c r="X16" s="0" t="s">
        <v>249</v>
      </c>
      <c r="Y16" s="11" t="n">
        <v>45982</v>
      </c>
      <c r="Z16" s="6" t="n">
        <v>72760.43</v>
      </c>
      <c r="AA16" s="0" t="s">
        <v>456</v>
      </c>
      <c r="AB16" s="11" t="n">
        <v>46293</v>
      </c>
      <c r="AC16" s="8" t="s">
        <f>=-Портфель!K11</f>
      </c>
      <c r="AD16" s="0" t="s">
        <v>460</v>
      </c>
      <c r="AE16" s="11" t="n">
        <v>43969</v>
      </c>
      <c r="AF16" s="6" t="n">
        <v>1436</v>
      </c>
      <c r="AG16" s="0" t="s">
        <v>457</v>
      </c>
      <c r="AH16" s="0"/>
      <c r="AI16" s="0"/>
      <c r="AJ16" s="0"/>
      <c r="AK16" s="11" t="n">
        <v>46238</v>
      </c>
      <c r="AL16" s="6" t="n">
        <v>12514.75</v>
      </c>
      <c r="AM16" s="0" t="s">
        <v>456</v>
      </c>
      <c r="AN16" s="11" t="n">
        <v>46210</v>
      </c>
      <c r="AO16" s="6" t="n">
        <v>-15560</v>
      </c>
      <c r="AP16" s="0" t="s">
        <v>425</v>
      </c>
      <c r="AQ16" s="0"/>
      <c r="AR16" s="0"/>
      <c r="AS16" s="0"/>
      <c r="AT16" s="11" t="n">
        <v>45370</v>
      </c>
      <c r="AU16" s="6" t="n">
        <v>94084.12</v>
      </c>
      <c r="AV16" s="0" t="s">
        <v>456</v>
      </c>
      <c r="AW16" s="11" t="n">
        <v>43969</v>
      </c>
      <c r="AX16" s="6" t="n">
        <v>13015.01</v>
      </c>
      <c r="AY16" s="0" t="s">
        <v>456</v>
      </c>
      <c r="AZ16" s="11" t="n">
        <v>44000</v>
      </c>
      <c r="BA16" s="6" t="n">
        <v>3860.47</v>
      </c>
      <c r="BB16" s="0" t="s">
        <v>456</v>
      </c>
      <c r="BC16" s="11" t="n">
        <v>43902</v>
      </c>
      <c r="BD16" s="6" t="n">
        <v>15864.93</v>
      </c>
      <c r="BE16" s="0" t="s">
        <v>457</v>
      </c>
      <c r="BF16" s="11" t="n">
        <v>43839</v>
      </c>
      <c r="BG16" s="6" t="n">
        <v>-756.4</v>
      </c>
      <c r="BH16" s="0" t="s">
        <v>142</v>
      </c>
      <c r="BI16" s="11" t="n">
        <v>45817</v>
      </c>
      <c r="BJ16" s="6" t="n">
        <v>2709.89</v>
      </c>
      <c r="BK16" s="0" t="s">
        <v>456</v>
      </c>
    </row>
    <row collapsed="false" customFormat="false" customHeight="false" hidden="false" ht="12.1" outlineLevel="0" r="17">
      <c r="A17" s="11" t="n">
        <v>45817</v>
      </c>
      <c r="B17" s="6" t="n">
        <v>148424.48</v>
      </c>
      <c r="C17" s="0" t="s">
        <v>456</v>
      </c>
      <c r="D17" s="11" t="n">
        <v>45968</v>
      </c>
      <c r="E17" s="6" t="n">
        <v>55817.19</v>
      </c>
      <c r="F17" s="0" t="s">
        <v>456</v>
      </c>
      <c r="G17" s="11" t="n">
        <v>46233</v>
      </c>
      <c r="H17" s="6" t="n">
        <v>6359.47</v>
      </c>
      <c r="I17" s="0" t="s">
        <v>456</v>
      </c>
      <c r="J17" s="11" t="n">
        <v>45750</v>
      </c>
      <c r="K17" s="6" t="n">
        <v>288796.59</v>
      </c>
      <c r="L17" s="0" t="s">
        <v>456</v>
      </c>
      <c r="M17" s="0"/>
      <c r="N17" s="10" t="s">
        <f>=XIRR(N2:N16,M2:M16)</f>
      </c>
      <c r="O17" s="0"/>
      <c r="P17" s="0"/>
      <c r="Q17" s="0"/>
      <c r="R17" s="0"/>
      <c r="S17" s="11" t="n">
        <v>46049</v>
      </c>
      <c r="T17" s="6" t="n">
        <v>232666.02</v>
      </c>
      <c r="U17" s="0" t="s">
        <v>456</v>
      </c>
      <c r="V17" s="11" t="n">
        <v>44571</v>
      </c>
      <c r="W17" s="6" t="n">
        <v>-729.32</v>
      </c>
      <c r="X17" s="0" t="s">
        <v>259</v>
      </c>
      <c r="Y17" s="11" t="n">
        <v>45995</v>
      </c>
      <c r="Z17" s="6" t="n">
        <v>32992.47</v>
      </c>
      <c r="AA17" s="0" t="s">
        <v>456</v>
      </c>
      <c r="AB17" s="0"/>
      <c r="AC17" s="10" t="s">
        <f>=XIRR(AC2:AC16,AB2:AB16)</f>
      </c>
      <c r="AD17" s="0"/>
      <c r="AE17" s="11" t="n">
        <v>43969</v>
      </c>
      <c r="AF17" s="6" t="n">
        <v>7175.98</v>
      </c>
      <c r="AG17" s="0" t="s">
        <v>456</v>
      </c>
      <c r="AH17" s="0"/>
      <c r="AI17" s="0"/>
      <c r="AJ17" s="0"/>
      <c r="AK17" s="11" t="n">
        <v>46293</v>
      </c>
      <c r="AL17" s="8" t="s">
        <f>=-Портфель!K14</f>
      </c>
      <c r="AM17" s="0" t="s">
        <v>460</v>
      </c>
      <c r="AN17" s="11" t="n">
        <v>46226</v>
      </c>
      <c r="AO17" s="6" t="n">
        <v>97876.01</v>
      </c>
      <c r="AP17" s="0" t="s">
        <v>456</v>
      </c>
      <c r="AQ17" s="0"/>
      <c r="AR17" s="0"/>
      <c r="AS17" s="0"/>
      <c r="AT17" s="11" t="n">
        <v>45443</v>
      </c>
      <c r="AU17" s="6" t="n">
        <v>9506.3</v>
      </c>
      <c r="AV17" s="0" t="s">
        <v>456</v>
      </c>
      <c r="AW17" s="11" t="n">
        <v>43969</v>
      </c>
      <c r="AX17" s="6" t="n">
        <v>-13015.01</v>
      </c>
      <c r="AY17" s="0" t="s">
        <v>459</v>
      </c>
      <c r="AZ17" s="11" t="n">
        <v>44000</v>
      </c>
      <c r="BA17" s="6" t="n">
        <v>-3860.47</v>
      </c>
      <c r="BB17" s="0" t="s">
        <v>459</v>
      </c>
      <c r="BC17" s="11" t="n">
        <v>43902</v>
      </c>
      <c r="BD17" s="6" t="n">
        <v>15864.93</v>
      </c>
      <c r="BE17" s="0" t="s">
        <v>456</v>
      </c>
      <c r="BF17" s="11" t="n">
        <v>43902</v>
      </c>
      <c r="BG17" s="6" t="n">
        <v>16942.240000001</v>
      </c>
      <c r="BH17" s="0" t="s">
        <v>457</v>
      </c>
      <c r="BI17" s="11" t="n">
        <v>45849</v>
      </c>
      <c r="BJ17" s="6" t="n">
        <v>-944.36</v>
      </c>
      <c r="BK17" s="0" t="s">
        <v>380</v>
      </c>
    </row>
    <row collapsed="false" customFormat="false" customHeight="false" hidden="false" ht="12.1" outlineLevel="0" r="18">
      <c r="A18" s="11" t="n">
        <v>45817</v>
      </c>
      <c r="B18" s="6" t="n">
        <v>2117.15</v>
      </c>
      <c r="C18" s="0" t="s">
        <v>456</v>
      </c>
      <c r="D18" s="11" t="n">
        <v>45982</v>
      </c>
      <c r="E18" s="6" t="n">
        <v>148573.61</v>
      </c>
      <c r="F18" s="0" t="s">
        <v>456</v>
      </c>
      <c r="G18" s="11" t="n">
        <v>46293</v>
      </c>
      <c r="H18" s="8" t="s">
        <f>=-Портфель!K4</f>
      </c>
      <c r="I18" s="0" t="s">
        <v>460</v>
      </c>
      <c r="J18" s="11" t="n">
        <v>45817</v>
      </c>
      <c r="K18" s="6" t="n">
        <v>-227</v>
      </c>
      <c r="L18" s="0" t="s">
        <v>368</v>
      </c>
      <c r="M18" s="0"/>
      <c r="N18" s="8" t="s">
        <f>=-SUM(N2:N16)</f>
      </c>
      <c r="O18" s="0" t="s">
        <v>461</v>
      </c>
      <c r="P18" s="0"/>
      <c r="Q18" s="0"/>
      <c r="R18" s="0"/>
      <c r="S18" s="11" t="n">
        <v>46147</v>
      </c>
      <c r="T18" s="6" t="n">
        <v>335780.73</v>
      </c>
      <c r="U18" s="0" t="s">
        <v>456</v>
      </c>
      <c r="V18" s="11" t="n">
        <v>44750</v>
      </c>
      <c r="W18" s="6" t="n">
        <v>-1179.76</v>
      </c>
      <c r="X18" s="0" t="s">
        <v>269</v>
      </c>
      <c r="Y18" s="11" t="n">
        <v>46147</v>
      </c>
      <c r="Z18" s="6" t="n">
        <v>124804.26</v>
      </c>
      <c r="AA18" s="0" t="s">
        <v>456</v>
      </c>
      <c r="AB18" s="0"/>
      <c r="AC18" s="8" t="s">
        <f>=-SUM(AC2:AC16)</f>
      </c>
      <c r="AD18" s="0" t="s">
        <v>461</v>
      </c>
      <c r="AE18" s="11" t="n">
        <v>43969</v>
      </c>
      <c r="AF18" s="6" t="n">
        <v>-7175.98</v>
      </c>
      <c r="AG18" s="0" t="s">
        <v>459</v>
      </c>
      <c r="AH18" s="0"/>
      <c r="AI18" s="0"/>
      <c r="AJ18" s="0"/>
      <c r="AK18" s="0"/>
      <c r="AL18" s="10" t="s">
        <f>=XIRR(AL2:AL17,AK2:AK17)</f>
      </c>
      <c r="AM18" s="0"/>
      <c r="AN18" s="11" t="n">
        <v>46238</v>
      </c>
      <c r="AO18" s="6" t="n">
        <v>12419.17</v>
      </c>
      <c r="AP18" s="0" t="s">
        <v>456</v>
      </c>
      <c r="AQ18" s="0"/>
      <c r="AR18" s="0"/>
      <c r="AS18" s="0"/>
      <c r="AT18" s="11" t="n">
        <v>45457</v>
      </c>
      <c r="AU18" s="6" t="n">
        <v>-12679</v>
      </c>
      <c r="AV18" s="0" t="s">
        <v>320</v>
      </c>
      <c r="AW18" s="11" t="n">
        <v>44000</v>
      </c>
      <c r="AX18" s="6" t="n">
        <v>16271.27</v>
      </c>
      <c r="AY18" s="0" t="s">
        <v>457</v>
      </c>
      <c r="AZ18" s="11" t="n">
        <v>44028</v>
      </c>
      <c r="BA18" s="6" t="n">
        <v>-2121.4</v>
      </c>
      <c r="BB18" s="0" t="s">
        <v>161</v>
      </c>
      <c r="BC18" s="11" t="n">
        <v>43902</v>
      </c>
      <c r="BD18" s="6" t="n">
        <v>-15864.93</v>
      </c>
      <c r="BE18" s="0" t="s">
        <v>459</v>
      </c>
      <c r="BF18" s="11" t="n">
        <v>43902</v>
      </c>
      <c r="BG18" s="6" t="n">
        <v>16942.24</v>
      </c>
      <c r="BH18" s="0" t="s">
        <v>456</v>
      </c>
      <c r="BI18" s="11" t="n">
        <v>45999</v>
      </c>
      <c r="BJ18" s="6" t="n">
        <v>9114.45</v>
      </c>
      <c r="BK18" s="0" t="s">
        <v>456</v>
      </c>
    </row>
    <row collapsed="false" customFormat="false" customHeight="false" hidden="false" ht="12.1" outlineLevel="0" r="19">
      <c r="A19" s="11" t="n">
        <v>45858</v>
      </c>
      <c r="B19" s="6" t="n">
        <v>-10830.64</v>
      </c>
      <c r="C19" s="0" t="s">
        <v>389</v>
      </c>
      <c r="D19" s="11" t="n">
        <v>46049</v>
      </c>
      <c r="E19" s="6" t="n">
        <v>42659.47</v>
      </c>
      <c r="F19" s="0" t="s">
        <v>456</v>
      </c>
      <c r="G19" s="0"/>
      <c r="H19" s="10" t="s">
        <f>=XIRR(H2:H18,G2:G18)</f>
      </c>
      <c r="I19" s="0"/>
      <c r="J19" s="11" t="n">
        <v>45817</v>
      </c>
      <c r="K19" s="6" t="n">
        <v>-9158</v>
      </c>
      <c r="L19" s="0" t="s">
        <v>369</v>
      </c>
      <c r="M19" s="0"/>
      <c r="N19" s="0"/>
      <c r="O19" s="0"/>
      <c r="P19" s="0"/>
      <c r="Q19" s="0"/>
      <c r="R19" s="0"/>
      <c r="S19" s="11" t="n">
        <v>46160</v>
      </c>
      <c r="T19" s="6" t="n">
        <v>-16158.6</v>
      </c>
      <c r="U19" s="0" t="s">
        <v>415</v>
      </c>
      <c r="V19" s="11" t="n">
        <v>44845</v>
      </c>
      <c r="W19" s="6" t="n">
        <v>-2390.64</v>
      </c>
      <c r="X19" s="0" t="s">
        <v>276</v>
      </c>
      <c r="Y19" s="11" t="n">
        <v>46195</v>
      </c>
      <c r="Z19" s="6" t="n">
        <v>54479.77</v>
      </c>
      <c r="AA19" s="0" t="s">
        <v>456</v>
      </c>
      <c r="AB19" s="0"/>
      <c r="AC19" s="0"/>
      <c r="AD19" s="0"/>
      <c r="AE19" s="11" t="n">
        <v>44000</v>
      </c>
      <c r="AF19" s="6" t="n">
        <v>6799.71</v>
      </c>
      <c r="AG19" s="0" t="s">
        <v>457</v>
      </c>
      <c r="AH19" s="0"/>
      <c r="AI19" s="0"/>
      <c r="AJ19" s="0"/>
      <c r="AK19" s="0"/>
      <c r="AL19" s="8" t="s">
        <f>=-SUM(AL2:AL17)</f>
      </c>
      <c r="AM19" s="0" t="s">
        <v>461</v>
      </c>
      <c r="AN19" s="11" t="n">
        <v>46293</v>
      </c>
      <c r="AO19" s="8" t="s">
        <f>=-Портфель!K15</f>
      </c>
      <c r="AP19" s="0" t="s">
        <v>460</v>
      </c>
      <c r="AQ19" s="0"/>
      <c r="AR19" s="0"/>
      <c r="AS19" s="0"/>
      <c r="AT19" s="11" t="n">
        <v>45750</v>
      </c>
      <c r="AU19" s="6" t="n">
        <v>61019.73</v>
      </c>
      <c r="AV19" s="0" t="s">
        <v>456</v>
      </c>
      <c r="AW19" s="11" t="n">
        <v>44000</v>
      </c>
      <c r="AX19" s="6" t="n">
        <v>16271.27</v>
      </c>
      <c r="AY19" s="0" t="s">
        <v>456</v>
      </c>
      <c r="AZ19" s="11" t="n">
        <v>44144</v>
      </c>
      <c r="BA19" s="6" t="n">
        <v>18556.65</v>
      </c>
      <c r="BB19" s="0" t="s">
        <v>457</v>
      </c>
      <c r="BC19" s="11" t="n">
        <v>43969</v>
      </c>
      <c r="BD19" s="6" t="n">
        <v>5986.35</v>
      </c>
      <c r="BE19" s="0" t="s">
        <v>457</v>
      </c>
      <c r="BF19" s="11" t="n">
        <v>43902</v>
      </c>
      <c r="BG19" s="6" t="n">
        <v>-16942.24</v>
      </c>
      <c r="BH19" s="0" t="s">
        <v>459</v>
      </c>
      <c r="BI19" s="11" t="n">
        <v>46049</v>
      </c>
      <c r="BJ19" s="6" t="n">
        <v>4489.12</v>
      </c>
      <c r="BK19" s="0" t="s">
        <v>456</v>
      </c>
    </row>
    <row collapsed="false" customFormat="false" customHeight="false" hidden="false" ht="12.1" outlineLevel="0" r="20">
      <c r="A20" s="11" t="n">
        <v>45858</v>
      </c>
      <c r="B20" s="6" t="n">
        <v>-3115.92</v>
      </c>
      <c r="C20" s="0" t="s">
        <v>390</v>
      </c>
      <c r="D20" s="11" t="n">
        <v>46147</v>
      </c>
      <c r="E20" s="6" t="n">
        <v>251090.95</v>
      </c>
      <c r="F20" s="0" t="s">
        <v>456</v>
      </c>
      <c r="G20" s="0"/>
      <c r="H20" s="8" t="s">
        <f>=-SUM(H2:H18)</f>
      </c>
      <c r="I20" s="0" t="s">
        <v>461</v>
      </c>
      <c r="J20" s="11" t="n">
        <v>45931</v>
      </c>
      <c r="K20" s="6" t="n">
        <v>-713</v>
      </c>
      <c r="L20" s="0" t="s">
        <v>393</v>
      </c>
      <c r="M20" s="0"/>
      <c r="N20" s="0"/>
      <c r="O20" s="0"/>
      <c r="P20" s="0"/>
      <c r="Q20" s="0"/>
      <c r="R20" s="0"/>
      <c r="S20" s="11" t="n">
        <v>46160</v>
      </c>
      <c r="T20" s="6" t="n">
        <v>-6374.2</v>
      </c>
      <c r="U20" s="0" t="s">
        <v>416</v>
      </c>
      <c r="V20" s="11" t="n">
        <v>44936</v>
      </c>
      <c r="W20" s="6" t="n">
        <v>-501.24</v>
      </c>
      <c r="X20" s="0" t="s">
        <v>284</v>
      </c>
      <c r="Y20" s="11" t="n">
        <v>46202</v>
      </c>
      <c r="Z20" s="6" t="n">
        <v>-4515</v>
      </c>
      <c r="AA20" s="0" t="s">
        <v>418</v>
      </c>
      <c r="AB20" s="0"/>
      <c r="AC20" s="0"/>
      <c r="AD20" s="0"/>
      <c r="AE20" s="11" t="n">
        <v>44000</v>
      </c>
      <c r="AF20" s="6" t="n">
        <v>6799.71</v>
      </c>
      <c r="AG20" s="0" t="s">
        <v>456</v>
      </c>
      <c r="AH20" s="0"/>
      <c r="AI20" s="0"/>
      <c r="AJ20" s="0"/>
      <c r="AK20" s="0"/>
      <c r="AL20" s="0"/>
      <c r="AM20" s="0"/>
      <c r="AN20" s="0"/>
      <c r="AO20" s="10" t="s">
        <f>=XIRR(AO2:AO19,AN2:AN19)</f>
      </c>
      <c r="AP20" s="0"/>
      <c r="AQ20" s="0"/>
      <c r="AR20" s="0"/>
      <c r="AS20" s="0"/>
      <c r="AT20" s="11" t="n">
        <v>45848</v>
      </c>
      <c r="AU20" s="6" t="n">
        <v>-19081.4</v>
      </c>
      <c r="AV20" s="0" t="s">
        <v>378</v>
      </c>
      <c r="AW20" s="11" t="n">
        <v>44000</v>
      </c>
      <c r="AX20" s="6" t="n">
        <v>-16271.27</v>
      </c>
      <c r="AY20" s="0" t="s">
        <v>459</v>
      </c>
      <c r="AZ20" s="11" t="n">
        <v>44144</v>
      </c>
      <c r="BA20" s="6" t="n">
        <v>18556.65</v>
      </c>
      <c r="BB20" s="0" t="s">
        <v>456</v>
      </c>
      <c r="BC20" s="11" t="n">
        <v>43969</v>
      </c>
      <c r="BD20" s="6" t="n">
        <v>5986.35</v>
      </c>
      <c r="BE20" s="0" t="s">
        <v>456</v>
      </c>
      <c r="BF20" s="11" t="n">
        <v>43969</v>
      </c>
      <c r="BG20" s="6" t="n">
        <v>1230.26</v>
      </c>
      <c r="BH20" s="0" t="s">
        <v>457</v>
      </c>
      <c r="BI20" s="11" t="n">
        <v>46094</v>
      </c>
      <c r="BJ20" s="6" t="n">
        <v>2160.57</v>
      </c>
      <c r="BK20" s="0" t="s">
        <v>456</v>
      </c>
    </row>
    <row collapsed="false" customFormat="false" customHeight="false" hidden="false" ht="12.1" outlineLevel="0" r="21">
      <c r="A21" s="11" t="n">
        <v>45898</v>
      </c>
      <c r="B21" s="6" t="n">
        <v>59080.32</v>
      </c>
      <c r="C21" s="0" t="s">
        <v>456</v>
      </c>
      <c r="D21" s="11" t="n">
        <v>46198</v>
      </c>
      <c r="E21" s="6" t="n">
        <v>104826.89</v>
      </c>
      <c r="F21" s="0" t="s">
        <v>456</v>
      </c>
      <c r="G21" s="0"/>
      <c r="H21" s="0"/>
      <c r="I21" s="0"/>
      <c r="J21" s="11" t="n">
        <v>45931</v>
      </c>
      <c r="K21" s="6" t="n">
        <v>-28739</v>
      </c>
      <c r="L21" s="0" t="s">
        <v>394</v>
      </c>
      <c r="M21" s="0"/>
      <c r="N21" s="0"/>
      <c r="O21" s="0"/>
      <c r="P21" s="0"/>
      <c r="Q21" s="0"/>
      <c r="R21" s="0"/>
      <c r="S21" s="11" t="n">
        <v>46160</v>
      </c>
      <c r="T21" s="6" t="n">
        <v>-12008.4</v>
      </c>
      <c r="U21" s="0" t="s">
        <v>417</v>
      </c>
      <c r="V21" s="11" t="n">
        <v>45118</v>
      </c>
      <c r="W21" s="6" t="n">
        <v>-2024.64</v>
      </c>
      <c r="X21" s="0" t="s">
        <v>297</v>
      </c>
      <c r="Y21" s="11" t="n">
        <v>46202</v>
      </c>
      <c r="Z21" s="6" t="n">
        <v>-8152</v>
      </c>
      <c r="AA21" s="0" t="s">
        <v>419</v>
      </c>
      <c r="AB21" s="0"/>
      <c r="AC21" s="0"/>
      <c r="AD21" s="0"/>
      <c r="AE21" s="11" t="n">
        <v>44000</v>
      </c>
      <c r="AF21" s="6" t="n">
        <v>-6799.71</v>
      </c>
      <c r="AG21" s="0" t="s">
        <v>459</v>
      </c>
      <c r="AH21" s="0"/>
      <c r="AI21" s="0"/>
      <c r="AJ21" s="0"/>
      <c r="AK21" s="0"/>
      <c r="AL21" s="0"/>
      <c r="AM21" s="0"/>
      <c r="AN21" s="0"/>
      <c r="AO21" s="8" t="s">
        <f>=-SUM(AO2:AO19)</f>
      </c>
      <c r="AP21" s="0" t="s">
        <v>461</v>
      </c>
      <c r="AQ21" s="0"/>
      <c r="AR21" s="0"/>
      <c r="AS21" s="0"/>
      <c r="AT21" s="11" t="n">
        <v>45848</v>
      </c>
      <c r="AU21" s="6" t="n">
        <v>-7042.1</v>
      </c>
      <c r="AV21" s="0" t="s">
        <v>379</v>
      </c>
      <c r="AW21" s="11" t="n">
        <v>44021</v>
      </c>
      <c r="AX21" s="6" t="n">
        <v>-6442.2</v>
      </c>
      <c r="AY21" s="0" t="s">
        <v>158</v>
      </c>
      <c r="AZ21" s="11" t="n">
        <v>44144</v>
      </c>
      <c r="BA21" s="6" t="n">
        <v>-18556.65</v>
      </c>
      <c r="BB21" s="0" t="s">
        <v>459</v>
      </c>
      <c r="BC21" s="11" t="n">
        <v>43969</v>
      </c>
      <c r="BD21" s="6" t="n">
        <v>-5986.35</v>
      </c>
      <c r="BE21" s="0" t="s">
        <v>459</v>
      </c>
      <c r="BF21" s="11" t="n">
        <v>43969</v>
      </c>
      <c r="BG21" s="6" t="n">
        <v>6151.26</v>
      </c>
      <c r="BH21" s="0" t="s">
        <v>457</v>
      </c>
      <c r="BI21" s="11" t="n">
        <v>46094</v>
      </c>
      <c r="BJ21" s="6" t="n">
        <v>1382.69</v>
      </c>
      <c r="BK21" s="0" t="s">
        <v>456</v>
      </c>
    </row>
    <row collapsed="false" customFormat="false" customHeight="false" hidden="false" ht="12.1" outlineLevel="0" r="22">
      <c r="A22" s="11" t="n">
        <v>45968</v>
      </c>
      <c r="B22" s="6" t="n">
        <v>65497.4</v>
      </c>
      <c r="C22" s="0" t="s">
        <v>456</v>
      </c>
      <c r="D22" s="11" t="n">
        <v>46209</v>
      </c>
      <c r="E22" s="6" t="n">
        <v>-18537.38</v>
      </c>
      <c r="F22" s="0" t="s">
        <v>422</v>
      </c>
      <c r="G22" s="0"/>
      <c r="H22" s="0"/>
      <c r="I22" s="0"/>
      <c r="J22" s="11" t="n">
        <v>45968</v>
      </c>
      <c r="K22" s="6" t="n">
        <v>81356.16</v>
      </c>
      <c r="L22" s="0" t="s">
        <v>456</v>
      </c>
      <c r="M22" s="0"/>
      <c r="N22" s="0"/>
      <c r="O22" s="0"/>
      <c r="P22" s="0"/>
      <c r="Q22" s="0"/>
      <c r="R22" s="0"/>
      <c r="S22" s="11" t="n">
        <v>46216</v>
      </c>
      <c r="T22" s="6" t="n">
        <v>-8264.35</v>
      </c>
      <c r="U22" s="0" t="s">
        <v>433</v>
      </c>
      <c r="V22" s="11" t="n">
        <v>45210</v>
      </c>
      <c r="W22" s="6" t="n">
        <v>-2012.36</v>
      </c>
      <c r="X22" s="0" t="s">
        <v>303</v>
      </c>
      <c r="Y22" s="11" t="n">
        <v>46233</v>
      </c>
      <c r="Z22" s="6" t="n">
        <v>296851.93</v>
      </c>
      <c r="AA22" s="0" t="s">
        <v>456</v>
      </c>
      <c r="AB22" s="0"/>
      <c r="AC22" s="0"/>
      <c r="AD22" s="0"/>
      <c r="AE22" s="11" t="n">
        <v>44064</v>
      </c>
      <c r="AF22" s="6" t="n">
        <v>-3784</v>
      </c>
      <c r="AG22" s="0" t="s">
        <v>162</v>
      </c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11" t="n">
        <v>45968</v>
      </c>
      <c r="AU22" s="6" t="n">
        <v>19450.29</v>
      </c>
      <c r="AV22" s="0" t="s">
        <v>456</v>
      </c>
      <c r="AW22" s="11" t="n">
        <v>44116</v>
      </c>
      <c r="AX22" s="6" t="n">
        <v>-2796.8</v>
      </c>
      <c r="AY22" s="0" t="s">
        <v>166</v>
      </c>
      <c r="AZ22" s="11" t="n">
        <v>44392</v>
      </c>
      <c r="BA22" s="6" t="n">
        <v>-2947.5</v>
      </c>
      <c r="BB22" s="0" t="s">
        <v>209</v>
      </c>
      <c r="BC22" s="11" t="n">
        <v>43998</v>
      </c>
      <c r="BD22" s="6" t="n">
        <v>-1301.82</v>
      </c>
      <c r="BE22" s="0" t="s">
        <v>152</v>
      </c>
      <c r="BF22" s="11" t="n">
        <v>43969</v>
      </c>
      <c r="BG22" s="6" t="n">
        <v>7381.52</v>
      </c>
      <c r="BH22" s="0" t="s">
        <v>456</v>
      </c>
      <c r="BI22" s="11" t="n">
        <v>46163</v>
      </c>
      <c r="BJ22" s="6" t="n">
        <v>2704.53</v>
      </c>
      <c r="BK22" s="0" t="s">
        <v>456</v>
      </c>
    </row>
    <row collapsed="false" customFormat="false" customHeight="false" hidden="false" ht="12.1" outlineLevel="0" r="23">
      <c r="A23" s="11" t="n">
        <v>45982</v>
      </c>
      <c r="B23" s="6" t="n">
        <v>79008.04</v>
      </c>
      <c r="C23" s="0" t="s">
        <v>456</v>
      </c>
      <c r="D23" s="11" t="n">
        <v>46209</v>
      </c>
      <c r="E23" s="6" t="n">
        <v>-38786.46</v>
      </c>
      <c r="F23" s="0" t="s">
        <v>423</v>
      </c>
      <c r="G23" s="0"/>
      <c r="H23" s="0"/>
      <c r="I23" s="0"/>
      <c r="J23" s="11" t="n">
        <v>46132</v>
      </c>
      <c r="K23" s="6" t="n">
        <v>20940.83</v>
      </c>
      <c r="L23" s="0" t="s">
        <v>456</v>
      </c>
      <c r="M23" s="0"/>
      <c r="N23" s="0"/>
      <c r="O23" s="0"/>
      <c r="P23" s="0"/>
      <c r="Q23" s="0"/>
      <c r="R23" s="0"/>
      <c r="S23" s="11" t="n">
        <v>46216</v>
      </c>
      <c r="T23" s="6" t="n">
        <v>-3260.45</v>
      </c>
      <c r="U23" s="0" t="s">
        <v>434</v>
      </c>
      <c r="V23" s="11" t="n">
        <v>45300</v>
      </c>
      <c r="W23" s="6" t="n">
        <v>-2570.28</v>
      </c>
      <c r="X23" s="0" t="s">
        <v>309</v>
      </c>
      <c r="Y23" s="11" t="n">
        <v>46293</v>
      </c>
      <c r="Z23" s="8" t="s">
        <f>=-Портфель!K10</f>
      </c>
      <c r="AA23" s="0" t="s">
        <v>460</v>
      </c>
      <c r="AB23" s="0"/>
      <c r="AC23" s="0"/>
      <c r="AD23" s="0"/>
      <c r="AE23" s="11" t="n">
        <v>44389</v>
      </c>
      <c r="AF23" s="6" t="n">
        <v>-3784</v>
      </c>
      <c r="AG23" s="0" t="s">
        <v>162</v>
      </c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11" t="n">
        <v>46212</v>
      </c>
      <c r="AU23" s="6" t="n">
        <v>-14301.8</v>
      </c>
      <c r="AV23" s="0" t="s">
        <v>429</v>
      </c>
      <c r="AW23" s="11" t="n">
        <v>44385</v>
      </c>
      <c r="AX23" s="6" t="n">
        <v>-8302.6</v>
      </c>
      <c r="AY23" s="0" t="s">
        <v>206</v>
      </c>
      <c r="AZ23" s="11" t="n">
        <v>44445</v>
      </c>
      <c r="BA23" s="6" t="n">
        <v>38803.2</v>
      </c>
      <c r="BB23" s="0" t="s">
        <v>456</v>
      </c>
      <c r="BC23" s="11" t="n">
        <v>43998</v>
      </c>
      <c r="BD23" s="6" t="n">
        <v>-1355.95</v>
      </c>
      <c r="BE23" s="0" t="s">
        <v>153</v>
      </c>
      <c r="BF23" s="11" t="n">
        <v>43969</v>
      </c>
      <c r="BG23" s="6" t="n">
        <v>-7381.52</v>
      </c>
      <c r="BH23" s="0" t="s">
        <v>459</v>
      </c>
      <c r="BI23" s="11" t="n">
        <v>46223</v>
      </c>
      <c r="BJ23" s="6" t="n">
        <v>-1014.2</v>
      </c>
      <c r="BK23" s="0" t="s">
        <v>444</v>
      </c>
    </row>
    <row collapsed="false" customFormat="false" customHeight="false" hidden="false" ht="12.1" outlineLevel="0" r="24">
      <c r="A24" s="11" t="n">
        <v>46034</v>
      </c>
      <c r="B24" s="6" t="n">
        <v>-10469.96</v>
      </c>
      <c r="C24" s="0" t="s">
        <v>412</v>
      </c>
      <c r="D24" s="11" t="n">
        <v>46226</v>
      </c>
      <c r="E24" s="6" t="n">
        <v>4610.95</v>
      </c>
      <c r="F24" s="0" t="s">
        <v>456</v>
      </c>
      <c r="G24" s="0"/>
      <c r="H24" s="0"/>
      <c r="I24" s="0"/>
      <c r="J24" s="11" t="n">
        <v>46147</v>
      </c>
      <c r="K24" s="6" t="n">
        <v>283415.08</v>
      </c>
      <c r="L24" s="0" t="s">
        <v>456</v>
      </c>
      <c r="M24" s="0"/>
      <c r="N24" s="0"/>
      <c r="O24" s="0"/>
      <c r="P24" s="0"/>
      <c r="Q24" s="0"/>
      <c r="R24" s="0"/>
      <c r="S24" s="11" t="n">
        <v>46216</v>
      </c>
      <c r="T24" s="6" t="n">
        <v>-6141.15</v>
      </c>
      <c r="U24" s="0" t="s">
        <v>435</v>
      </c>
      <c r="V24" s="11" t="n">
        <v>45370</v>
      </c>
      <c r="W24" s="6" t="n">
        <v>106569.22</v>
      </c>
      <c r="X24" s="0" t="s">
        <v>456</v>
      </c>
      <c r="Y24" s="0"/>
      <c r="Z24" s="10" t="s">
        <f>=XIRR(Z2:Z23,Y2:Y23)</f>
      </c>
      <c r="AA24" s="0"/>
      <c r="AB24" s="0"/>
      <c r="AC24" s="0"/>
      <c r="AD24" s="0"/>
      <c r="AE24" s="11" t="n">
        <v>44762</v>
      </c>
      <c r="AF24" s="6" t="n">
        <v>-3451.2</v>
      </c>
      <c r="AG24" s="0" t="s">
        <v>273</v>
      </c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11" t="n">
        <v>46212</v>
      </c>
      <c r="AU24" s="6" t="n">
        <v>-7321.1</v>
      </c>
      <c r="AV24" s="0" t="s">
        <v>430</v>
      </c>
      <c r="AW24" s="11" t="n">
        <v>44481</v>
      </c>
      <c r="AX24" s="6" t="n">
        <v>-3304</v>
      </c>
      <c r="AY24" s="0" t="s">
        <v>248</v>
      </c>
      <c r="AZ24" s="11" t="n">
        <v>44579</v>
      </c>
      <c r="BA24" s="6" t="n">
        <v>33525.91</v>
      </c>
      <c r="BB24" s="0" t="s">
        <v>456</v>
      </c>
      <c r="BC24" s="11" t="n">
        <v>44000</v>
      </c>
      <c r="BD24" s="6" t="n">
        <v>6987.24</v>
      </c>
      <c r="BE24" s="0" t="s">
        <v>457</v>
      </c>
      <c r="BF24" s="11" t="n">
        <v>43991</v>
      </c>
      <c r="BG24" s="6" t="n">
        <v>-1302.6</v>
      </c>
      <c r="BH24" s="0" t="s">
        <v>151</v>
      </c>
      <c r="BI24" s="11" t="n">
        <v>46223</v>
      </c>
      <c r="BJ24" s="6" t="n">
        <v>-1520.8</v>
      </c>
      <c r="BK24" s="0" t="s">
        <v>445</v>
      </c>
    </row>
    <row collapsed="false" customFormat="false" customHeight="false" hidden="false" ht="12.1" outlineLevel="0" r="25">
      <c r="A25" s="11" t="n">
        <v>46034</v>
      </c>
      <c r="B25" s="6" t="n">
        <v>-5410.28</v>
      </c>
      <c r="C25" s="0" t="s">
        <v>413</v>
      </c>
      <c r="D25" s="11" t="n">
        <v>46238</v>
      </c>
      <c r="E25" s="6" t="n">
        <v>82191.49</v>
      </c>
      <c r="F25" s="0" t="s">
        <v>456</v>
      </c>
      <c r="G25" s="0"/>
      <c r="H25" s="0"/>
      <c r="I25" s="0"/>
      <c r="J25" s="11" t="n">
        <v>46198</v>
      </c>
      <c r="K25" s="6" t="n">
        <v>96987.21</v>
      </c>
      <c r="L25" s="0" t="s">
        <v>456</v>
      </c>
      <c r="M25" s="0"/>
      <c r="N25" s="0"/>
      <c r="O25" s="0"/>
      <c r="P25" s="0"/>
      <c r="Q25" s="0"/>
      <c r="R25" s="0"/>
      <c r="S25" s="11" t="n">
        <v>46226</v>
      </c>
      <c r="T25" s="6" t="n">
        <v>1234.11</v>
      </c>
      <c r="U25" s="0" t="s">
        <v>456</v>
      </c>
      <c r="V25" s="11" t="n">
        <v>45443</v>
      </c>
      <c r="W25" s="6" t="n">
        <v>8932.3</v>
      </c>
      <c r="X25" s="0" t="s">
        <v>456</v>
      </c>
      <c r="Y25" s="0"/>
      <c r="Z25" s="8" t="s">
        <f>=-SUM(Z2:Z23)</f>
      </c>
      <c r="AA25" s="0" t="s">
        <v>461</v>
      </c>
      <c r="AB25" s="0"/>
      <c r="AC25" s="0"/>
      <c r="AD25" s="0"/>
      <c r="AE25" s="11" t="n">
        <v>45261</v>
      </c>
      <c r="AF25" s="6" t="n">
        <v>-4122.46</v>
      </c>
      <c r="AG25" s="0" t="s">
        <v>304</v>
      </c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11" t="n">
        <v>46293</v>
      </c>
      <c r="AU25" s="8" t="s">
        <f>=-Портфель!K17</f>
      </c>
      <c r="AV25" s="0" t="s">
        <v>460</v>
      </c>
      <c r="AW25" s="11" t="n">
        <v>44754</v>
      </c>
      <c r="AX25" s="6" t="n">
        <v>-10676</v>
      </c>
      <c r="AY25" s="0" t="s">
        <v>272</v>
      </c>
      <c r="AZ25" s="11" t="n">
        <v>44742</v>
      </c>
      <c r="BA25" s="6" t="n">
        <v>27562.07</v>
      </c>
      <c r="BB25" s="0" t="s">
        <v>456</v>
      </c>
      <c r="BC25" s="11" t="n">
        <v>44000</v>
      </c>
      <c r="BD25" s="6" t="n">
        <v>6987.24</v>
      </c>
      <c r="BE25" s="0" t="s">
        <v>456</v>
      </c>
      <c r="BF25" s="11" t="n">
        <v>44000</v>
      </c>
      <c r="BG25" s="6" t="n">
        <v>8248.5199999998</v>
      </c>
      <c r="BH25" s="0" t="s">
        <v>457</v>
      </c>
      <c r="BI25" s="11" t="n">
        <v>46293</v>
      </c>
      <c r="BJ25" s="8" t="s">
        <f>=-Портфель!K22</f>
      </c>
      <c r="BK25" s="0" t="s">
        <v>460</v>
      </c>
    </row>
    <row collapsed="false" customFormat="false" customHeight="false" hidden="false" ht="12.1" outlineLevel="0" r="26">
      <c r="A26" s="11" t="n">
        <v>46049</v>
      </c>
      <c r="B26" s="6" t="n">
        <v>395818.67</v>
      </c>
      <c r="C26" s="0" t="s">
        <v>456</v>
      </c>
      <c r="D26" s="11" t="n">
        <v>46293</v>
      </c>
      <c r="E26" s="8" t="s">
        <f>=-Портфель!K3</f>
      </c>
      <c r="F26" s="0" t="s">
        <v>460</v>
      </c>
      <c r="G26" s="0"/>
      <c r="H26" s="0"/>
      <c r="I26" s="0"/>
      <c r="J26" s="11" t="n">
        <v>46238</v>
      </c>
      <c r="K26" s="6" t="n">
        <v>40475.38</v>
      </c>
      <c r="L26" s="0" t="s">
        <v>456</v>
      </c>
      <c r="M26" s="0"/>
      <c r="N26" s="0"/>
      <c r="O26" s="0"/>
      <c r="P26" s="0"/>
      <c r="Q26" s="0"/>
      <c r="R26" s="0"/>
      <c r="S26" s="11" t="n">
        <v>46293</v>
      </c>
      <c r="T26" s="8" t="s">
        <f>=-Портфель!K8</f>
      </c>
      <c r="U26" s="0" t="s">
        <v>460</v>
      </c>
      <c r="V26" s="11" t="n">
        <v>45482</v>
      </c>
      <c r="W26" s="6" t="n">
        <v>-5408.99</v>
      </c>
      <c r="X26" s="0" t="s">
        <v>327</v>
      </c>
      <c r="Y26" s="0"/>
      <c r="Z26" s="0"/>
      <c r="AA26" s="0"/>
      <c r="AB26" s="0"/>
      <c r="AC26" s="0"/>
      <c r="AD26" s="0"/>
      <c r="AE26" s="11" t="n">
        <v>45370</v>
      </c>
      <c r="AF26" s="6" t="n">
        <v>100509.3</v>
      </c>
      <c r="AG26" s="0" t="s">
        <v>456</v>
      </c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10" t="s">
        <f>=XIRR(AU2:AU25,AT2:AT25)</f>
      </c>
      <c r="AV26" s="0"/>
      <c r="AW26" s="11" t="n">
        <v>45106</v>
      </c>
      <c r="AX26" s="6" t="n">
        <v>-10739.4</v>
      </c>
      <c r="AY26" s="0" t="s">
        <v>295</v>
      </c>
      <c r="AZ26" s="11" t="n">
        <v>44746</v>
      </c>
      <c r="BA26" s="6" t="n">
        <v>42867.18</v>
      </c>
      <c r="BB26" s="0" t="s">
        <v>456</v>
      </c>
      <c r="BC26" s="11" t="n">
        <v>44000</v>
      </c>
      <c r="BD26" s="6" t="n">
        <v>-6987.24</v>
      </c>
      <c r="BE26" s="0" t="s">
        <v>459</v>
      </c>
      <c r="BF26" s="11" t="n">
        <v>44000</v>
      </c>
      <c r="BG26" s="6" t="n">
        <v>8248.52</v>
      </c>
      <c r="BH26" s="0" t="s">
        <v>456</v>
      </c>
      <c r="BI26" s="0"/>
      <c r="BJ26" s="10" t="s">
        <f>=XIRR(BJ2:BJ25,BI2:BI25)</f>
      </c>
      <c r="BK26" s="0"/>
    </row>
    <row collapsed="false" customFormat="false" customHeight="false" hidden="false" ht="12.1" outlineLevel="0" r="27">
      <c r="A27" s="11" t="n">
        <v>46147</v>
      </c>
      <c r="B27" s="6" t="n">
        <v>324188.09</v>
      </c>
      <c r="C27" s="0" t="s">
        <v>456</v>
      </c>
      <c r="D27" s="0"/>
      <c r="E27" s="10" t="s">
        <f>=XIRR(E2:E26,D2:D26)</f>
      </c>
      <c r="F27" s="0"/>
      <c r="G27" s="0"/>
      <c r="H27" s="0"/>
      <c r="I27" s="0"/>
      <c r="J27" s="11" t="n">
        <v>46293</v>
      </c>
      <c r="K27" s="8" t="s">
        <f>=-Портфель!K5</f>
      </c>
      <c r="L27" s="0" t="s">
        <v>460</v>
      </c>
      <c r="M27" s="0"/>
      <c r="N27" s="0"/>
      <c r="O27" s="0"/>
      <c r="P27" s="0"/>
      <c r="Q27" s="0"/>
      <c r="R27" s="0"/>
      <c r="S27" s="0"/>
      <c r="T27" s="10" t="s">
        <f>=XIRR(T2:T26,S2:S26)</f>
      </c>
      <c r="U27" s="0"/>
      <c r="V27" s="11" t="n">
        <v>45573</v>
      </c>
      <c r="W27" s="6" t="n">
        <v>-8208.4</v>
      </c>
      <c r="X27" s="0" t="s">
        <v>343</v>
      </c>
      <c r="Y27" s="0"/>
      <c r="Z27" s="0"/>
      <c r="AA27" s="0"/>
      <c r="AB27" s="0"/>
      <c r="AC27" s="0"/>
      <c r="AD27" s="0"/>
      <c r="AE27" s="11" t="n">
        <v>45443</v>
      </c>
      <c r="AF27" s="6" t="n">
        <v>9282</v>
      </c>
      <c r="AG27" s="0" t="s">
        <v>456</v>
      </c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8" t="s">
        <f>=-SUM(AU2:AU25)</f>
      </c>
      <c r="AV27" s="0" t="s">
        <v>461</v>
      </c>
      <c r="AW27" s="11" t="n">
        <v>45370</v>
      </c>
      <c r="AX27" s="6" t="n">
        <v>119305.5</v>
      </c>
      <c r="AY27" s="0" t="s">
        <v>456</v>
      </c>
      <c r="AZ27" s="11" t="n">
        <v>44746</v>
      </c>
      <c r="BA27" s="6" t="n">
        <v>1863.79</v>
      </c>
      <c r="BB27" s="0" t="s">
        <v>456</v>
      </c>
      <c r="BC27" s="11" t="n">
        <v>44082</v>
      </c>
      <c r="BD27" s="6" t="n">
        <v>-873.6</v>
      </c>
      <c r="BE27" s="0" t="s">
        <v>163</v>
      </c>
      <c r="BF27" s="11" t="n">
        <v>44000</v>
      </c>
      <c r="BG27" s="6" t="n">
        <v>-8248.52</v>
      </c>
      <c r="BH27" s="0" t="s">
        <v>459</v>
      </c>
      <c r="BI27" s="0"/>
      <c r="BJ27" s="8" t="s">
        <f>=-SUM(BJ2:BJ25)</f>
      </c>
      <c r="BK27" s="0" t="s">
        <v>461</v>
      </c>
    </row>
    <row collapsed="false" customFormat="false" customHeight="false" hidden="false" ht="12.1" outlineLevel="0" r="28">
      <c r="A28" s="11" t="n">
        <v>46195</v>
      </c>
      <c r="B28" s="6" t="n">
        <v>148452.54</v>
      </c>
      <c r="C28" s="0" t="s">
        <v>456</v>
      </c>
      <c r="D28" s="0"/>
      <c r="E28" s="8" t="s">
        <f>=-SUM(E2:E26)</f>
      </c>
      <c r="F28" s="0" t="s">
        <v>461</v>
      </c>
      <c r="G28" s="0"/>
      <c r="H28" s="0"/>
      <c r="I28" s="0"/>
      <c r="J28" s="0"/>
      <c r="K28" s="10" t="s">
        <f>=XIRR(K2:K27,J2:J27)</f>
      </c>
      <c r="L28" s="0"/>
      <c r="M28" s="0"/>
      <c r="N28" s="0"/>
      <c r="O28" s="0"/>
      <c r="P28" s="0"/>
      <c r="Q28" s="0"/>
      <c r="R28" s="0"/>
      <c r="S28" s="0"/>
      <c r="T28" s="8" t="s">
        <f>=-SUM(T2:T26)</f>
      </c>
      <c r="U28" s="0" t="s">
        <v>461</v>
      </c>
      <c r="V28" s="11" t="n">
        <v>45586</v>
      </c>
      <c r="W28" s="6" t="n">
        <v>1785.3</v>
      </c>
      <c r="X28" s="0" t="s">
        <v>456</v>
      </c>
      <c r="Y28" s="0"/>
      <c r="Z28" s="0"/>
      <c r="AA28" s="0"/>
      <c r="AB28" s="0"/>
      <c r="AC28" s="0"/>
      <c r="AD28" s="0"/>
      <c r="AE28" s="11" t="n">
        <v>45562</v>
      </c>
      <c r="AF28" s="6" t="n">
        <v>-12126</v>
      </c>
      <c r="AG28" s="0" t="s">
        <v>342</v>
      </c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11" t="n">
        <v>45489</v>
      </c>
      <c r="AX28" s="6" t="n">
        <v>-23446</v>
      </c>
      <c r="AY28" s="0" t="s">
        <v>337</v>
      </c>
      <c r="AZ28" s="11" t="n">
        <v>44845</v>
      </c>
      <c r="BA28" s="6" t="n">
        <v>-27568.6</v>
      </c>
      <c r="BB28" s="0" t="s">
        <v>277</v>
      </c>
      <c r="BC28" s="11" t="n">
        <v>44173</v>
      </c>
      <c r="BD28" s="6" t="n">
        <v>-2111.1</v>
      </c>
      <c r="BE28" s="0" t="s">
        <v>172</v>
      </c>
      <c r="BF28" s="11" t="n">
        <v>44025</v>
      </c>
      <c r="BG28" s="6" t="n">
        <v>-1508.4</v>
      </c>
      <c r="BH28" s="0" t="s">
        <v>160</v>
      </c>
    </row>
    <row collapsed="false" customFormat="false" customHeight="false" hidden="false" ht="12.1" outlineLevel="0" r="29">
      <c r="A29" s="11" t="n">
        <v>46212</v>
      </c>
      <c r="B29" s="6" t="n">
        <v>-2056.07</v>
      </c>
      <c r="C29" s="0" t="s">
        <v>427</v>
      </c>
      <c r="D29" s="0"/>
      <c r="E29" s="0"/>
      <c r="F29" s="0"/>
      <c r="G29" s="0"/>
      <c r="H29" s="0"/>
      <c r="I29" s="0"/>
      <c r="J29" s="0"/>
      <c r="K29" s="8" t="s">
        <f>=-SUM(K2:K27)</f>
      </c>
      <c r="L29" s="0" t="s">
        <v>461</v>
      </c>
      <c r="M29" s="0"/>
      <c r="N29" s="0"/>
      <c r="O29" s="0"/>
      <c r="P29" s="0"/>
      <c r="Q29" s="0"/>
      <c r="R29" s="0"/>
      <c r="S29" s="0"/>
      <c r="T29" s="0"/>
      <c r="U29" s="0"/>
      <c r="V29" s="11" t="n">
        <v>45665</v>
      </c>
      <c r="W29" s="6" t="n">
        <v>-3782.5</v>
      </c>
      <c r="X29" s="0" t="s">
        <v>354</v>
      </c>
      <c r="Y29" s="0"/>
      <c r="Z29" s="0"/>
      <c r="AA29" s="0"/>
      <c r="AB29" s="0"/>
      <c r="AC29" s="0"/>
      <c r="AD29" s="0"/>
      <c r="AE29" s="11" t="n">
        <v>45750</v>
      </c>
      <c r="AF29" s="6" t="n">
        <v>43201.07</v>
      </c>
      <c r="AG29" s="0" t="s">
        <v>456</v>
      </c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11" t="n">
        <v>45845</v>
      </c>
      <c r="AX29" s="6" t="n">
        <v>-23724</v>
      </c>
      <c r="AY29" s="0" t="s">
        <v>374</v>
      </c>
      <c r="AZ29" s="11" t="n">
        <v>44845</v>
      </c>
      <c r="BA29" s="6" t="n">
        <v>-11116.5</v>
      </c>
      <c r="BB29" s="0" t="s">
        <v>278</v>
      </c>
      <c r="BC29" s="11" t="n">
        <v>44348</v>
      </c>
      <c r="BD29" s="6" t="n">
        <v>-2051.55</v>
      </c>
      <c r="BE29" s="0" t="s">
        <v>195</v>
      </c>
      <c r="BF29" s="11" t="n">
        <v>44116</v>
      </c>
      <c r="BG29" s="6" t="n">
        <v>-2232</v>
      </c>
      <c r="BH29" s="0" t="s">
        <v>168</v>
      </c>
    </row>
    <row collapsed="false" customFormat="false" customHeight="false" hidden="false" ht="12.1" outlineLevel="0" r="30">
      <c r="A30" s="11" t="n">
        <v>46212</v>
      </c>
      <c r="B30" s="6" t="n">
        <v>-5508.03</v>
      </c>
      <c r="C30" s="0" t="s">
        <v>428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11" t="n">
        <v>45810</v>
      </c>
      <c r="W30" s="6" t="n">
        <v>-9376.5</v>
      </c>
      <c r="X30" s="0" t="s">
        <v>363</v>
      </c>
      <c r="Y30" s="0"/>
      <c r="Z30" s="0"/>
      <c r="AA30" s="0"/>
      <c r="AB30" s="0"/>
      <c r="AC30" s="0"/>
      <c r="AD30" s="0"/>
      <c r="AE30" s="11" t="n">
        <v>45882</v>
      </c>
      <c r="AF30" s="6" t="n">
        <v>-12506</v>
      </c>
      <c r="AG30" s="0" t="s">
        <v>391</v>
      </c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11" t="n">
        <v>46147</v>
      </c>
      <c r="AX30" s="6" t="n">
        <v>52426.05</v>
      </c>
      <c r="AY30" s="0" t="s">
        <v>456</v>
      </c>
      <c r="AZ30" s="11" t="n">
        <v>45082</v>
      </c>
      <c r="BA30" s="6" t="n">
        <v>4882.09</v>
      </c>
      <c r="BB30" s="0" t="s">
        <v>456</v>
      </c>
      <c r="BC30" s="11" t="n">
        <v>44348</v>
      </c>
      <c r="BD30" s="6" t="n">
        <v>-2645.05</v>
      </c>
      <c r="BE30" s="0" t="s">
        <v>196</v>
      </c>
      <c r="BF30" s="11" t="n">
        <v>44194</v>
      </c>
      <c r="BG30" s="6" t="n">
        <v>-3021.2</v>
      </c>
      <c r="BH30" s="0" t="s">
        <v>176</v>
      </c>
    </row>
    <row collapsed="false" customFormat="false" customHeight="false" hidden="false" ht="12.1" outlineLevel="0" r="31">
      <c r="A31" s="11" t="n">
        <v>46223</v>
      </c>
      <c r="B31" s="6" t="n">
        <v>183134.67</v>
      </c>
      <c r="C31" s="0" t="s">
        <v>456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11" t="n">
        <v>45817</v>
      </c>
      <c r="W31" s="6" t="n">
        <v>141495.72</v>
      </c>
      <c r="X31" s="0" t="s">
        <v>456</v>
      </c>
      <c r="Y31" s="0"/>
      <c r="Z31" s="0"/>
      <c r="AA31" s="0"/>
      <c r="AB31" s="0"/>
      <c r="AC31" s="0"/>
      <c r="AD31" s="0"/>
      <c r="AE31" s="11" t="n">
        <v>45882</v>
      </c>
      <c r="AF31" s="6" t="n">
        <v>-4241</v>
      </c>
      <c r="AG31" s="0" t="s">
        <v>392</v>
      </c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11" t="n">
        <v>46212</v>
      </c>
      <c r="AX31" s="6" t="n">
        <v>-23446</v>
      </c>
      <c r="AY31" s="0" t="s">
        <v>337</v>
      </c>
      <c r="AZ31" s="11" t="n">
        <v>45258</v>
      </c>
      <c r="BA31" s="6" t="n">
        <v>19789.63</v>
      </c>
      <c r="BB31" s="0" t="s">
        <v>456</v>
      </c>
      <c r="BC31" s="11" t="n">
        <v>44441</v>
      </c>
      <c r="BD31" s="6" t="n">
        <v>-4775.25</v>
      </c>
      <c r="BE31" s="0" t="s">
        <v>236</v>
      </c>
      <c r="BF31" s="11" t="n">
        <v>44327</v>
      </c>
      <c r="BG31" s="6" t="n">
        <v>-3406</v>
      </c>
      <c r="BH31" s="0" t="s">
        <v>191</v>
      </c>
    </row>
    <row collapsed="false" customFormat="false" customHeight="false" hidden="false" ht="12.1" outlineLevel="0" r="32">
      <c r="A32" s="11" t="n">
        <v>46293</v>
      </c>
      <c r="B32" s="8" t="s">
        <f>=-Портфель!K2</f>
      </c>
      <c r="C32" s="0" t="s">
        <v>460</v>
      </c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11" t="n">
        <v>45944</v>
      </c>
      <c r="W32" s="6" t="n">
        <v>-5979.65</v>
      </c>
      <c r="X32" s="0" t="s">
        <v>399</v>
      </c>
      <c r="Y32" s="0"/>
      <c r="Z32" s="0"/>
      <c r="AA32" s="0"/>
      <c r="AB32" s="0"/>
      <c r="AC32" s="0"/>
      <c r="AD32" s="0"/>
      <c r="AE32" s="11" t="n">
        <v>45968</v>
      </c>
      <c r="AF32" s="6" t="n">
        <v>20164.64</v>
      </c>
      <c r="AG32" s="0" t="s">
        <v>456</v>
      </c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11" t="n">
        <v>46212</v>
      </c>
      <c r="AX32" s="6" t="n">
        <v>-7308</v>
      </c>
      <c r="AY32" s="0" t="s">
        <v>426</v>
      </c>
      <c r="AZ32" s="11" t="n">
        <v>45281</v>
      </c>
      <c r="BA32" s="6" t="n">
        <v>3233.97</v>
      </c>
      <c r="BB32" s="0" t="s">
        <v>456</v>
      </c>
      <c r="BC32" s="11" t="n">
        <v>44544</v>
      </c>
      <c r="BD32" s="6" t="n">
        <v>-4859.45</v>
      </c>
      <c r="BE32" s="0" t="s">
        <v>254</v>
      </c>
      <c r="BF32" s="11" t="n">
        <v>44370</v>
      </c>
      <c r="BG32" s="6" t="n">
        <v>-3622.4</v>
      </c>
      <c r="BH32" s="0" t="s">
        <v>204</v>
      </c>
    </row>
    <row collapsed="false" customFormat="false" customHeight="false" hidden="false" ht="12.1" outlineLevel="0" r="33">
      <c r="A33" s="0"/>
      <c r="B33" s="10" t="s">
        <f>=XIRR(B2:B32,A2:A32)</f>
      </c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11" t="n">
        <v>45968</v>
      </c>
      <c r="W33" s="6" t="n">
        <v>26396.84</v>
      </c>
      <c r="X33" s="0" t="s">
        <v>456</v>
      </c>
      <c r="Y33" s="0"/>
      <c r="Z33" s="0"/>
      <c r="AA33" s="0"/>
      <c r="AB33" s="0"/>
      <c r="AC33" s="0"/>
      <c r="AD33" s="0"/>
      <c r="AE33" s="11" t="n">
        <v>46147</v>
      </c>
      <c r="AF33" s="6" t="n">
        <v>589845.65</v>
      </c>
      <c r="AG33" s="0" t="s">
        <v>456</v>
      </c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11" t="n">
        <v>46238</v>
      </c>
      <c r="AX33" s="6" t="n">
        <v>7512.76</v>
      </c>
      <c r="AY33" s="0" t="s">
        <v>456</v>
      </c>
      <c r="AZ33" s="11" t="n">
        <v>45286</v>
      </c>
      <c r="BA33" s="6" t="n">
        <v>1616.46</v>
      </c>
      <c r="BB33" s="0" t="s">
        <v>456</v>
      </c>
      <c r="BC33" s="11" t="n">
        <v>45082</v>
      </c>
      <c r="BD33" s="6" t="n">
        <v>4158.94</v>
      </c>
      <c r="BE33" s="0" t="s">
        <v>456</v>
      </c>
      <c r="BF33" s="11" t="n">
        <v>44446</v>
      </c>
      <c r="BG33" s="6" t="n">
        <v>-6398.8</v>
      </c>
      <c r="BH33" s="0" t="s">
        <v>237</v>
      </c>
    </row>
    <row collapsed="false" customFormat="false" customHeight="false" hidden="false" ht="12.1" outlineLevel="0" r="34">
      <c r="A34" s="0"/>
      <c r="B34" s="8" t="s">
        <f>=-SUM(B2:B32)</f>
      </c>
      <c r="C34" s="0" t="s">
        <v>461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11" t="n">
        <v>45982</v>
      </c>
      <c r="W34" s="6" t="n">
        <v>98603.66</v>
      </c>
      <c r="X34" s="0" t="s">
        <v>456</v>
      </c>
      <c r="Y34" s="0"/>
      <c r="Z34" s="0"/>
      <c r="AA34" s="0"/>
      <c r="AB34" s="0"/>
      <c r="AC34" s="0"/>
      <c r="AD34" s="0"/>
      <c r="AE34" s="11" t="n">
        <v>46163</v>
      </c>
      <c r="AF34" s="6" t="n">
        <v>-446904.45</v>
      </c>
      <c r="AG34" s="0" t="s">
        <v>458</v>
      </c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11" t="n">
        <v>46293</v>
      </c>
      <c r="AX34" s="8" t="s">
        <f>=-Портфель!K18</f>
      </c>
      <c r="AY34" s="0" t="s">
        <v>460</v>
      </c>
      <c r="AZ34" s="11" t="n">
        <v>45370</v>
      </c>
      <c r="BA34" s="6" t="n">
        <v>111232.26</v>
      </c>
      <c r="BB34" s="0" t="s">
        <v>456</v>
      </c>
      <c r="BC34" s="11" t="n">
        <v>45370</v>
      </c>
      <c r="BD34" s="6" t="n">
        <v>104752.25</v>
      </c>
      <c r="BE34" s="0" t="s">
        <v>456</v>
      </c>
      <c r="BF34" s="11" t="n">
        <v>44537</v>
      </c>
      <c r="BG34" s="6" t="n">
        <v>-6262.2</v>
      </c>
      <c r="BH34" s="0" t="s">
        <v>252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11" t="n">
        <v>46033</v>
      </c>
      <c r="W35" s="6" t="n">
        <v>-4591.37</v>
      </c>
      <c r="X35" s="0" t="s">
        <v>410</v>
      </c>
      <c r="Y35" s="0"/>
      <c r="Z35" s="0"/>
      <c r="AA35" s="0"/>
      <c r="AB35" s="0"/>
      <c r="AC35" s="0"/>
      <c r="AD35" s="0"/>
      <c r="AE35" s="11" t="n">
        <v>46223</v>
      </c>
      <c r="AF35" s="6" t="n">
        <v>-5423</v>
      </c>
      <c r="AG35" s="0" t="s">
        <v>446</v>
      </c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10" t="s">
        <f>=XIRR(AX2:AX34,AW2:AW34)</f>
      </c>
      <c r="AY35" s="0"/>
      <c r="AZ35" s="11" t="n">
        <v>46293</v>
      </c>
      <c r="BA35" s="8" t="s">
        <f>=-Портфель!K19</f>
      </c>
      <c r="BB35" s="0" t="s">
        <v>460</v>
      </c>
      <c r="BC35" s="11" t="n">
        <v>45443</v>
      </c>
      <c r="BD35" s="6" t="n">
        <v>12535.6</v>
      </c>
      <c r="BE35" s="0" t="s">
        <v>456</v>
      </c>
      <c r="BF35" s="11" t="n">
        <v>45370</v>
      </c>
      <c r="BG35" s="6" t="n">
        <v>109166.11</v>
      </c>
      <c r="BH35" s="0" t="s">
        <v>456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11" t="n">
        <v>46033</v>
      </c>
      <c r="W36" s="6" t="n">
        <v>-353.5</v>
      </c>
      <c r="X36" s="0" t="s">
        <v>411</v>
      </c>
      <c r="Y36" s="0"/>
      <c r="Z36" s="0"/>
      <c r="AA36" s="0"/>
      <c r="AB36" s="0"/>
      <c r="AC36" s="0"/>
      <c r="AD36" s="0"/>
      <c r="AE36" s="11" t="n">
        <v>46223</v>
      </c>
      <c r="AF36" s="6" t="n">
        <v>-8535.2</v>
      </c>
      <c r="AG36" s="0" t="s">
        <v>447</v>
      </c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8" t="s">
        <f>=-SUM(AX2:AX34)</f>
      </c>
      <c r="AY36" s="0" t="s">
        <v>461</v>
      </c>
      <c r="AZ36" s="0"/>
      <c r="BA36" s="10" t="s">
        <f>=XIRR(BA2:BA35,AZ2:AZ35)</f>
      </c>
      <c r="BB36" s="0"/>
      <c r="BC36" s="11" t="n">
        <v>45461</v>
      </c>
      <c r="BD36" s="6" t="n">
        <v>-4565.1</v>
      </c>
      <c r="BE36" s="0" t="s">
        <v>321</v>
      </c>
      <c r="BF36" s="11" t="n">
        <v>45439</v>
      </c>
      <c r="BG36" s="6" t="n">
        <v>-23673.1</v>
      </c>
      <c r="BH36" s="0" t="s">
        <v>319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11" t="n">
        <v>46163</v>
      </c>
      <c r="W37" s="6" t="n">
        <v>246883.19</v>
      </c>
      <c r="X37" s="0" t="s">
        <v>456</v>
      </c>
      <c r="Y37" s="0"/>
      <c r="Z37" s="0"/>
      <c r="AA37" s="0"/>
      <c r="AB37" s="0"/>
      <c r="AC37" s="0"/>
      <c r="AD37" s="0"/>
      <c r="AE37" s="11" t="n">
        <v>46233</v>
      </c>
      <c r="AF37" s="6" t="n">
        <v>247541.08</v>
      </c>
      <c r="AG37" s="0" t="s">
        <v>456</v>
      </c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8" t="s">
        <f>=-SUM(BA2:BA35)</f>
      </c>
      <c r="BB37" s="0" t="s">
        <v>461</v>
      </c>
      <c r="BC37" s="11" t="n">
        <v>45461</v>
      </c>
      <c r="BD37" s="6" t="n">
        <v>-22825.87</v>
      </c>
      <c r="BE37" s="0" t="s">
        <v>322</v>
      </c>
      <c r="BF37" s="11" t="n">
        <v>45443</v>
      </c>
      <c r="BG37" s="6" t="n">
        <v>13630.4</v>
      </c>
      <c r="BH37" s="0" t="s">
        <v>456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11" t="n">
        <v>46218</v>
      </c>
      <c r="W38" s="6" t="n">
        <v>-6554.89</v>
      </c>
      <c r="X38" s="0" t="s">
        <v>438</v>
      </c>
      <c r="Y38" s="0"/>
      <c r="Z38" s="0"/>
      <c r="AA38" s="0"/>
      <c r="AB38" s="0"/>
      <c r="AC38" s="0"/>
      <c r="AD38" s="0"/>
      <c r="AE38" s="11" t="n">
        <v>46238</v>
      </c>
      <c r="AF38" s="6" t="n">
        <v>17292.54</v>
      </c>
      <c r="AG38" s="0" t="s">
        <v>456</v>
      </c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11" t="n">
        <v>45545</v>
      </c>
      <c r="BD38" s="6" t="n">
        <v>-3702.22</v>
      </c>
      <c r="BE38" s="0" t="s">
        <v>339</v>
      </c>
      <c r="BF38" s="11" t="n">
        <v>45446</v>
      </c>
      <c r="BG38" s="6" t="n">
        <v>16660.8</v>
      </c>
      <c r="BH38" s="0" t="s">
        <v>456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11" t="n">
        <v>46218</v>
      </c>
      <c r="W39" s="6" t="n">
        <v>-4687.04</v>
      </c>
      <c r="X39" s="0" t="s">
        <v>439</v>
      </c>
      <c r="Y39" s="0"/>
      <c r="Z39" s="0"/>
      <c r="AA39" s="0"/>
      <c r="AB39" s="0"/>
      <c r="AC39" s="0"/>
      <c r="AD39" s="0"/>
      <c r="AE39" s="11" t="n">
        <v>46293</v>
      </c>
      <c r="AF39" s="8" t="s">
        <f>=-Портфель!K12</f>
      </c>
      <c r="AG39" s="0" t="s">
        <v>460</v>
      </c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11" t="n">
        <v>45643</v>
      </c>
      <c r="BD39" s="6" t="n">
        <v>-5847.22</v>
      </c>
      <c r="BE39" s="0" t="s">
        <v>349</v>
      </c>
      <c r="BF39" s="11" t="n">
        <v>45750</v>
      </c>
      <c r="BG39" s="6" t="n">
        <v>56154.89</v>
      </c>
      <c r="BH39" s="0" t="s">
        <v>456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11" t="n">
        <v>46238</v>
      </c>
      <c r="W40" s="6" t="n">
        <v>2029.42</v>
      </c>
      <c r="X40" s="0" t="s">
        <v>456</v>
      </c>
      <c r="Y40" s="0"/>
      <c r="Z40" s="0"/>
      <c r="AA40" s="0"/>
      <c r="AB40" s="0"/>
      <c r="AC40" s="0"/>
      <c r="AD40" s="0"/>
      <c r="AE40" s="0"/>
      <c r="AF40" s="10" t="s">
        <f>=XIRR(AF2:AF39,AE2:AE39)</f>
      </c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11" t="n">
        <v>45750</v>
      </c>
      <c r="BD40" s="6" t="n">
        <v>51087.13</v>
      </c>
      <c r="BE40" s="0" t="s">
        <v>456</v>
      </c>
      <c r="BF40" s="11" t="n">
        <v>45968</v>
      </c>
      <c r="BG40" s="6" t="n">
        <v>17052.73</v>
      </c>
      <c r="BH40" s="0" t="s">
        <v>456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11" t="n">
        <v>46293</v>
      </c>
      <c r="W41" s="8" t="s">
        <f>=-Портфель!K9</f>
      </c>
      <c r="X41" s="0" t="s">
        <v>460</v>
      </c>
      <c r="Y41" s="0"/>
      <c r="Z41" s="0"/>
      <c r="AA41" s="0"/>
      <c r="AB41" s="0"/>
      <c r="AC41" s="0"/>
      <c r="AD41" s="0"/>
      <c r="AE41" s="0"/>
      <c r="AF41" s="8" t="s">
        <f>=-SUM(AF2:AF39)</f>
      </c>
      <c r="AG41" s="0" t="s">
        <v>461</v>
      </c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11" t="n">
        <v>45968</v>
      </c>
      <c r="BD41" s="6" t="n">
        <v>17287.55</v>
      </c>
      <c r="BE41" s="0" t="s">
        <v>456</v>
      </c>
      <c r="BF41" s="11" t="n">
        <v>46238</v>
      </c>
      <c r="BG41" s="6" t="n">
        <v>31831.81</v>
      </c>
      <c r="BH41" s="0" t="s">
        <v>456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10" t="s">
        <f>=XIRR(W2:W41,V2:V41)</f>
      </c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11" t="n">
        <v>46238</v>
      </c>
      <c r="BD42" s="6" t="n">
        <v>26608.33</v>
      </c>
      <c r="BE42" s="0" t="s">
        <v>456</v>
      </c>
      <c r="BF42" s="11" t="n">
        <v>46293</v>
      </c>
      <c r="BG42" s="8" t="s">
        <f>=-Портфель!K21</f>
      </c>
      <c r="BH42" s="0" t="s">
        <v>460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8" t="s">
        <f>=-SUM(W2:W41)</f>
      </c>
      <c r="X43" s="0" t="s">
        <v>461</v>
      </c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11" t="n">
        <v>46293</v>
      </c>
      <c r="BD43" s="8" t="s">
        <f>=-Портфель!K20</f>
      </c>
      <c r="BE43" s="0" t="s">
        <v>460</v>
      </c>
      <c r="BF43" s="0"/>
      <c r="BG43" s="10" t="s">
        <f>=XIRR(BG2:BG42,BF2:BF42)</f>
      </c>
      <c r="BH43" s="0"/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10" t="s">
        <f>=XIRR(BD2:BD43,BC2:BC43)</f>
      </c>
      <c r="BE44" s="0"/>
      <c r="BF44" s="0"/>
      <c r="BG44" s="8" t="s">
        <f>=-SUM(BG2:BG42)</f>
      </c>
      <c r="BH44" s="0" t="s">
        <v>461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8" t="s">
        <f>=-SUM(BD2:BD43)</f>
      </c>
      <c r="BE45" s="0" t="s">
        <v>461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X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462</v>
      </c>
      <c r="C1" s="0"/>
      <c r="D1" s="0"/>
      <c r="E1" s="4" t="s">
        <v>463</v>
      </c>
      <c r="F1" s="0"/>
      <c r="G1" s="0"/>
      <c r="H1" s="4" t="s">
        <v>464</v>
      </c>
      <c r="I1" s="0"/>
      <c r="J1" s="0"/>
      <c r="K1" s="4" t="s">
        <v>465</v>
      </c>
      <c r="L1" s="0"/>
      <c r="M1" s="0"/>
      <c r="N1" s="4" t="s">
        <v>466</v>
      </c>
      <c r="O1" s="0"/>
      <c r="P1" s="0"/>
      <c r="Q1" s="4" t="s">
        <v>467</v>
      </c>
      <c r="R1" s="0"/>
      <c r="S1" s="0"/>
      <c r="T1" s="4" t="s">
        <v>468</v>
      </c>
      <c r="U1" s="0"/>
      <c r="V1" s="0"/>
      <c r="W1" s="4" t="s">
        <v>469</v>
      </c>
      <c r="X1" s="0"/>
      <c r="Y1" s="0"/>
      <c r="Z1" s="4" t="s">
        <v>470</v>
      </c>
      <c r="AA1" s="0"/>
      <c r="AB1" s="0"/>
      <c r="AC1" s="4" t="s">
        <v>471</v>
      </c>
      <c r="AD1" s="0"/>
      <c r="AE1" s="0"/>
      <c r="AF1" s="4" t="s">
        <v>472</v>
      </c>
      <c r="AG1" s="0"/>
      <c r="AH1" s="0"/>
      <c r="AI1" s="4" t="s">
        <v>473</v>
      </c>
      <c r="AJ1" s="0"/>
      <c r="AK1" s="0"/>
      <c r="AL1" s="4" t="s">
        <v>474</v>
      </c>
      <c r="AM1" s="0"/>
      <c r="AN1" s="0"/>
      <c r="AO1" s="4" t="s">
        <v>475</v>
      </c>
      <c r="AP1" s="0"/>
      <c r="AQ1" s="0"/>
      <c r="AR1" s="4" t="s">
        <v>476</v>
      </c>
      <c r="AS1" s="0"/>
      <c r="AT1" s="0"/>
      <c r="AU1" s="4" t="s">
        <v>477</v>
      </c>
      <c r="AV1" s="0"/>
      <c r="AW1" s="0"/>
      <c r="AX1" s="4" t="s">
        <v>478</v>
      </c>
      <c r="AY1" s="0"/>
      <c r="AZ1" s="0"/>
      <c r="BA1" s="4" t="s">
        <v>479</v>
      </c>
      <c r="BB1" s="0"/>
      <c r="BC1" s="0"/>
      <c r="BD1" s="4" t="s">
        <v>480</v>
      </c>
      <c r="BE1" s="0"/>
      <c r="BF1" s="0"/>
      <c r="BG1" s="4" t="s">
        <v>481</v>
      </c>
      <c r="BH1" s="0"/>
      <c r="BI1" s="0"/>
      <c r="BJ1" s="4" t="s">
        <v>482</v>
      </c>
      <c r="BK1" s="0"/>
      <c r="BL1" s="0"/>
      <c r="BM1" s="4" t="s">
        <v>483</v>
      </c>
      <c r="BN1" s="0"/>
      <c r="BO1" s="0"/>
      <c r="BP1" s="4" t="s">
        <v>484</v>
      </c>
      <c r="BQ1" s="0"/>
      <c r="BR1" s="0"/>
      <c r="BS1" s="4" t="s">
        <v>485</v>
      </c>
      <c r="BT1" s="0"/>
      <c r="BU1" s="0"/>
      <c r="BV1" s="4" t="s">
        <v>486</v>
      </c>
      <c r="BW1" s="0"/>
      <c r="BX1" s="0"/>
      <c r="BY1" s="4" t="s">
        <v>487</v>
      </c>
      <c r="BZ1" s="0"/>
      <c r="CA1" s="0"/>
      <c r="CB1" s="4" t="s">
        <v>488</v>
      </c>
      <c r="CC1" s="0"/>
      <c r="CD1" s="0"/>
      <c r="CE1" s="4" t="s">
        <v>489</v>
      </c>
      <c r="CF1" s="0"/>
      <c r="CG1" s="0"/>
      <c r="CH1" s="4" t="s">
        <v>490</v>
      </c>
      <c r="CI1" s="0"/>
      <c r="CJ1" s="0"/>
      <c r="CK1" s="4" t="s">
        <v>491</v>
      </c>
      <c r="CL1" s="0"/>
      <c r="CM1" s="0"/>
      <c r="CN1" s="4" t="s">
        <v>492</v>
      </c>
      <c r="CO1" s="0"/>
      <c r="CP1" s="0"/>
      <c r="CQ1" s="4" t="s">
        <v>493</v>
      </c>
      <c r="CR1" s="0"/>
      <c r="CS1" s="0"/>
      <c r="CT1" s="4" t="s">
        <v>494</v>
      </c>
      <c r="CU1" s="0"/>
      <c r="CV1" s="0"/>
      <c r="CW1" s="4" t="s">
        <v>495</v>
      </c>
      <c r="CX1" s="0"/>
    </row>
    <row collapsed="false" customFormat="false" customHeight="false" hidden="false" ht="12.1" outlineLevel="0" r="2">
      <c r="A2" s="11" t="n">
        <v>43524</v>
      </c>
      <c r="B2" s="6" t="n">
        <v>17855.66</v>
      </c>
      <c r="C2" s="0" t="s">
        <v>457</v>
      </c>
      <c r="D2" s="11" t="n">
        <v>43733</v>
      </c>
      <c r="E2" s="6" t="n">
        <v>10719.05</v>
      </c>
      <c r="F2" s="0" t="s">
        <v>457</v>
      </c>
      <c r="G2" s="11" t="n">
        <v>43733</v>
      </c>
      <c r="H2" s="6" t="n">
        <v>2900.13</v>
      </c>
      <c r="I2" s="0" t="s">
        <v>457</v>
      </c>
      <c r="J2" s="11" t="n">
        <v>44000</v>
      </c>
      <c r="K2" s="6" t="n">
        <v>5342.7</v>
      </c>
      <c r="L2" s="0" t="s">
        <v>457</v>
      </c>
      <c r="M2" s="11" t="n">
        <v>44239</v>
      </c>
      <c r="N2" s="6" t="n">
        <v>51632.82</v>
      </c>
      <c r="O2" s="0" t="s">
        <v>457</v>
      </c>
      <c r="P2" s="11" t="n">
        <v>43327</v>
      </c>
      <c r="Q2" s="6" t="n">
        <v>18898.26</v>
      </c>
      <c r="R2" s="0" t="s">
        <v>456</v>
      </c>
      <c r="S2" s="11" t="n">
        <v>43327</v>
      </c>
      <c r="T2" s="6" t="n">
        <v>19301.51</v>
      </c>
      <c r="U2" s="0" t="s">
        <v>456</v>
      </c>
      <c r="V2" s="11" t="n">
        <v>43367</v>
      </c>
      <c r="W2" s="6" t="n">
        <v>4902.11</v>
      </c>
      <c r="X2" s="0" t="s">
        <v>456</v>
      </c>
      <c r="Y2" s="11" t="n">
        <v>43367</v>
      </c>
      <c r="Z2" s="6" t="n">
        <v>758.34</v>
      </c>
      <c r="AA2" s="0" t="s">
        <v>456</v>
      </c>
      <c r="AB2" s="11" t="n">
        <v>43369</v>
      </c>
      <c r="AC2" s="6" t="n">
        <v>8947.58</v>
      </c>
      <c r="AD2" s="0" t="s">
        <v>456</v>
      </c>
      <c r="AE2" s="11" t="n">
        <v>43382</v>
      </c>
      <c r="AF2" s="6" t="n">
        <v>9363.87</v>
      </c>
      <c r="AG2" s="0" t="s">
        <v>456</v>
      </c>
      <c r="AH2" s="11" t="n">
        <v>43384</v>
      </c>
      <c r="AI2" s="6" t="n">
        <v>14043.32</v>
      </c>
      <c r="AJ2" s="0" t="s">
        <v>456</v>
      </c>
      <c r="AK2" s="11" t="n">
        <v>43384</v>
      </c>
      <c r="AL2" s="6" t="n">
        <v>14871.32</v>
      </c>
      <c r="AM2" s="0" t="s">
        <v>456</v>
      </c>
      <c r="AN2" s="11" t="n">
        <v>43439</v>
      </c>
      <c r="AO2" s="6" t="n">
        <v>30369.94</v>
      </c>
      <c r="AP2" s="0" t="s">
        <v>456</v>
      </c>
      <c r="AQ2" s="11" t="n">
        <v>43446</v>
      </c>
      <c r="AR2" s="6" t="n">
        <v>26114.25</v>
      </c>
      <c r="AS2" s="0" t="s">
        <v>456</v>
      </c>
      <c r="AT2" s="11" t="n">
        <v>43650</v>
      </c>
      <c r="AU2" s="6" t="n">
        <v>19594.01</v>
      </c>
      <c r="AV2" s="0" t="s">
        <v>456</v>
      </c>
      <c r="AW2" s="11" t="n">
        <v>43833</v>
      </c>
      <c r="AX2" s="6" t="n">
        <v>11274.76</v>
      </c>
      <c r="AY2" s="0" t="s">
        <v>456</v>
      </c>
      <c r="AZ2" s="11" t="n">
        <v>43866</v>
      </c>
      <c r="BA2" s="6" t="n">
        <v>1039.18</v>
      </c>
      <c r="BB2" s="0" t="s">
        <v>456</v>
      </c>
      <c r="BC2" s="11" t="n">
        <v>44144</v>
      </c>
      <c r="BD2" s="6" t="n">
        <v>11034.36</v>
      </c>
      <c r="BE2" s="0" t="s">
        <v>456</v>
      </c>
      <c r="BF2" s="11" t="n">
        <v>44144</v>
      </c>
      <c r="BG2" s="6" t="n">
        <v>10415.73</v>
      </c>
      <c r="BH2" s="0" t="s">
        <v>456</v>
      </c>
      <c r="BI2" s="11" t="n">
        <v>44144</v>
      </c>
      <c r="BJ2" s="6" t="n">
        <v>10345.49</v>
      </c>
      <c r="BK2" s="0" t="s">
        <v>456</v>
      </c>
      <c r="BL2" s="11" t="n">
        <v>44144</v>
      </c>
      <c r="BM2" s="6" t="n">
        <v>10361.1</v>
      </c>
      <c r="BN2" s="0" t="s">
        <v>456</v>
      </c>
      <c r="BO2" s="11" t="n">
        <v>44144</v>
      </c>
      <c r="BP2" s="6" t="n">
        <v>8343.7</v>
      </c>
      <c r="BQ2" s="0" t="s">
        <v>456</v>
      </c>
      <c r="BR2" s="11" t="n">
        <v>44144</v>
      </c>
      <c r="BS2" s="6" t="n">
        <v>10520.28</v>
      </c>
      <c r="BT2" s="0" t="s">
        <v>456</v>
      </c>
      <c r="BU2" s="11" t="n">
        <v>44144</v>
      </c>
      <c r="BV2" s="6" t="n">
        <v>10209.48</v>
      </c>
      <c r="BW2" s="0" t="s">
        <v>456</v>
      </c>
      <c r="BX2" s="11" t="n">
        <v>44144</v>
      </c>
      <c r="BY2" s="6" t="n">
        <v>6876.17</v>
      </c>
      <c r="BZ2" s="0" t="s">
        <v>456</v>
      </c>
      <c r="CA2" s="11" t="n">
        <v>44214</v>
      </c>
      <c r="CB2" s="6" t="n">
        <v>46161.97</v>
      </c>
      <c r="CC2" s="0" t="s">
        <v>456</v>
      </c>
      <c r="CD2" s="11" t="n">
        <v>44445</v>
      </c>
      <c r="CE2" s="6" t="n">
        <v>30886.2</v>
      </c>
      <c r="CF2" s="0" t="s">
        <v>456</v>
      </c>
      <c r="CG2" s="11" t="n">
        <v>44494</v>
      </c>
      <c r="CH2" s="6" t="n">
        <v>19357.95</v>
      </c>
      <c r="CI2" s="0" t="s">
        <v>456</v>
      </c>
      <c r="CJ2" s="11" t="n">
        <v>44494</v>
      </c>
      <c r="CK2" s="6" t="n">
        <v>22180.19</v>
      </c>
      <c r="CL2" s="0" t="s">
        <v>456</v>
      </c>
      <c r="CM2" s="11" t="n">
        <v>44571</v>
      </c>
      <c r="CN2" s="6" t="n">
        <v>11036.83</v>
      </c>
      <c r="CO2" s="0" t="s">
        <v>456</v>
      </c>
      <c r="CP2" s="11" t="n">
        <v>44614</v>
      </c>
      <c r="CQ2" s="6" t="n">
        <v>51444.43</v>
      </c>
      <c r="CR2" s="0" t="s">
        <v>456</v>
      </c>
      <c r="CS2" s="11" t="n">
        <v>45026</v>
      </c>
      <c r="CT2" s="6" t="n">
        <v>49720.7</v>
      </c>
      <c r="CU2" s="0" t="s">
        <v>456</v>
      </c>
      <c r="CV2" s="11" t="n">
        <v>45999</v>
      </c>
      <c r="CW2" s="6" t="n">
        <v>491514.08</v>
      </c>
      <c r="CX2" s="0" t="s">
        <v>456</v>
      </c>
    </row>
    <row collapsed="false" customFormat="false" customHeight="false" hidden="false" ht="12.1" outlineLevel="0" r="3">
      <c r="A3" s="11" t="n">
        <v>43733</v>
      </c>
      <c r="B3" s="6" t="n">
        <v>14197.78</v>
      </c>
      <c r="C3" s="0" t="s">
        <v>457</v>
      </c>
      <c r="D3" s="11" t="n">
        <v>43754</v>
      </c>
      <c r="E3" s="6" t="n">
        <v>6494.03</v>
      </c>
      <c r="F3" s="0" t="s">
        <v>457</v>
      </c>
      <c r="G3" s="11" t="n">
        <v>43733</v>
      </c>
      <c r="H3" s="6" t="n">
        <v>2175.12</v>
      </c>
      <c r="I3" s="0" t="s">
        <v>457</v>
      </c>
      <c r="J3" s="11" t="n">
        <v>44000</v>
      </c>
      <c r="K3" s="6" t="n">
        <v>26713.51</v>
      </c>
      <c r="L3" s="0" t="s">
        <v>457</v>
      </c>
      <c r="M3" s="11" t="n">
        <v>44214</v>
      </c>
      <c r="N3" s="6" t="n">
        <v>49885.55</v>
      </c>
      <c r="O3" s="0" t="s">
        <v>456</v>
      </c>
      <c r="P3" s="11" t="n">
        <v>43461</v>
      </c>
      <c r="Q3" s="6" t="n">
        <v>-19095.75</v>
      </c>
      <c r="R3" s="0" t="s">
        <v>458</v>
      </c>
      <c r="S3" s="11" t="n">
        <v>43390</v>
      </c>
      <c r="T3" s="6" t="n">
        <v>-20725.7</v>
      </c>
      <c r="U3" s="0" t="s">
        <v>458</v>
      </c>
      <c r="V3" s="11" t="n">
        <v>43481</v>
      </c>
      <c r="W3" s="6" t="n">
        <v>-5041.81</v>
      </c>
      <c r="X3" s="0" t="s">
        <v>458</v>
      </c>
      <c r="Y3" s="11" t="n">
        <v>44000</v>
      </c>
      <c r="Z3" s="6" t="n">
        <v>-499.75</v>
      </c>
      <c r="AA3" s="0" t="s">
        <v>458</v>
      </c>
      <c r="AB3" s="11" t="n">
        <v>43564</v>
      </c>
      <c r="AC3" s="6" t="n">
        <v>-9185.91</v>
      </c>
      <c r="AD3" s="0" t="s">
        <v>458</v>
      </c>
      <c r="AE3" s="11" t="n">
        <v>43564</v>
      </c>
      <c r="AF3" s="6" t="n">
        <v>18406.76</v>
      </c>
      <c r="AG3" s="0" t="s">
        <v>456</v>
      </c>
      <c r="AH3" s="11" t="n">
        <v>43461</v>
      </c>
      <c r="AI3" s="6" t="n">
        <v>10749.14</v>
      </c>
      <c r="AJ3" s="0" t="s">
        <v>456</v>
      </c>
      <c r="AK3" s="11" t="n">
        <v>43664</v>
      </c>
      <c r="AL3" s="6" t="n">
        <v>-2218.4</v>
      </c>
      <c r="AM3" s="0" t="s">
        <v>132</v>
      </c>
      <c r="AN3" s="11" t="n">
        <v>43516</v>
      </c>
      <c r="AO3" s="6" t="n">
        <v>-1122</v>
      </c>
      <c r="AP3" s="0" t="s">
        <v>119</v>
      </c>
      <c r="AQ3" s="11" t="n">
        <v>43455</v>
      </c>
      <c r="AR3" s="6" t="n">
        <v>-1090.75</v>
      </c>
      <c r="AS3" s="0" t="s">
        <v>115</v>
      </c>
      <c r="AT3" s="11" t="n">
        <v>43902</v>
      </c>
      <c r="AU3" s="6" t="n">
        <v>35479.4</v>
      </c>
      <c r="AV3" s="0" t="s">
        <v>456</v>
      </c>
      <c r="AW3" s="11" t="n">
        <v>43902</v>
      </c>
      <c r="AX3" s="6" t="n">
        <v>33521.34</v>
      </c>
      <c r="AY3" s="0" t="s">
        <v>456</v>
      </c>
      <c r="AZ3" s="11" t="n">
        <v>43935</v>
      </c>
      <c r="BA3" s="6" t="n">
        <v>-0.1</v>
      </c>
      <c r="BB3" s="0" t="s">
        <v>146</v>
      </c>
      <c r="BC3" s="11" t="n">
        <v>44152</v>
      </c>
      <c r="BD3" s="6" t="n">
        <v>-571.3</v>
      </c>
      <c r="BE3" s="0" t="s">
        <v>171</v>
      </c>
      <c r="BF3" s="11" t="n">
        <v>44148</v>
      </c>
      <c r="BG3" s="6" t="n">
        <v>-291.1</v>
      </c>
      <c r="BH3" s="0" t="s">
        <v>170</v>
      </c>
      <c r="BI3" s="11" t="n">
        <v>44175</v>
      </c>
      <c r="BJ3" s="6" t="n">
        <v>21026.16</v>
      </c>
      <c r="BK3" s="0" t="s">
        <v>456</v>
      </c>
      <c r="BL3" s="11" t="n">
        <v>44175</v>
      </c>
      <c r="BM3" s="6" t="n">
        <v>10552.56</v>
      </c>
      <c r="BN3" s="0" t="s">
        <v>456</v>
      </c>
      <c r="BO3" s="11" t="n">
        <v>44195</v>
      </c>
      <c r="BP3" s="6" t="n">
        <v>17119.44</v>
      </c>
      <c r="BQ3" s="0" t="s">
        <v>456</v>
      </c>
      <c r="BR3" s="11" t="n">
        <v>44174</v>
      </c>
      <c r="BS3" s="6" t="n">
        <v>-275.2</v>
      </c>
      <c r="BT3" s="0" t="s">
        <v>173</v>
      </c>
      <c r="BU3" s="11" t="n">
        <v>44195</v>
      </c>
      <c r="BV3" s="6" t="n">
        <v>20826.43</v>
      </c>
      <c r="BW3" s="0" t="s">
        <v>456</v>
      </c>
      <c r="BX3" s="11" t="n">
        <v>44195</v>
      </c>
      <c r="BY3" s="6" t="n">
        <v>17295.77</v>
      </c>
      <c r="BZ3" s="0" t="s">
        <v>456</v>
      </c>
      <c r="CA3" s="11" t="n">
        <v>44239</v>
      </c>
      <c r="CB3" s="6" t="n">
        <v>47813.12</v>
      </c>
      <c r="CC3" s="0" t="s">
        <v>456</v>
      </c>
      <c r="CD3" s="11" t="n">
        <v>44466</v>
      </c>
      <c r="CE3" s="6" t="n">
        <v>-780.6</v>
      </c>
      <c r="CF3" s="0" t="s">
        <v>239</v>
      </c>
      <c r="CG3" s="11" t="n">
        <v>44552</v>
      </c>
      <c r="CH3" s="6" t="n">
        <v>-535.79</v>
      </c>
      <c r="CI3" s="0" t="s">
        <v>256</v>
      </c>
      <c r="CJ3" s="11" t="n">
        <v>44512</v>
      </c>
      <c r="CK3" s="6" t="n">
        <v>-196.94</v>
      </c>
      <c r="CL3" s="0" t="s">
        <v>251</v>
      </c>
      <c r="CM3" s="11" t="n">
        <v>44613</v>
      </c>
      <c r="CN3" s="6" t="n">
        <v>-10507.49</v>
      </c>
      <c r="CO3" s="0" t="s">
        <v>458</v>
      </c>
      <c r="CP3" s="11" t="n">
        <v>44614</v>
      </c>
      <c r="CQ3" s="6" t="n">
        <v>57008.68</v>
      </c>
      <c r="CR3" s="0" t="s">
        <v>456</v>
      </c>
      <c r="CS3" s="11" t="n">
        <v>45069</v>
      </c>
      <c r="CT3" s="6" t="n">
        <v>-3776</v>
      </c>
      <c r="CU3" s="0" t="s">
        <v>290</v>
      </c>
      <c r="CV3" s="11" t="n">
        <v>46049</v>
      </c>
      <c r="CW3" s="6" t="n">
        <v>196578.19</v>
      </c>
      <c r="CX3" s="0" t="s">
        <v>456</v>
      </c>
    </row>
    <row collapsed="false" customFormat="false" customHeight="false" hidden="false" ht="12.1" outlineLevel="0" r="4">
      <c r="A4" s="11" t="n">
        <v>43754</v>
      </c>
      <c r="B4" s="6" t="n">
        <v>34621.85</v>
      </c>
      <c r="C4" s="0" t="s">
        <v>457</v>
      </c>
      <c r="D4" s="11" t="n">
        <v>43754</v>
      </c>
      <c r="E4" s="6" t="n">
        <v>19482.08</v>
      </c>
      <c r="F4" s="0" t="s">
        <v>457</v>
      </c>
      <c r="G4" s="11" t="n">
        <v>43733</v>
      </c>
      <c r="H4" s="6" t="n">
        <v>16675.82</v>
      </c>
      <c r="I4" s="0" t="s">
        <v>457</v>
      </c>
      <c r="J4" s="11" t="n">
        <v>44144</v>
      </c>
      <c r="K4" s="6" t="n">
        <v>18436.77</v>
      </c>
      <c r="L4" s="0" t="s">
        <v>457</v>
      </c>
      <c r="M4" s="11" t="n">
        <v>44239</v>
      </c>
      <c r="N4" s="6" t="n">
        <v>51632.76</v>
      </c>
      <c r="O4" s="0" t="s">
        <v>456</v>
      </c>
      <c r="P4" s="0"/>
      <c r="Q4" s="10" t="s">
        <f>=XIRR(Q2:Q3,P2:P3)</f>
      </c>
      <c r="R4" s="0"/>
      <c r="S4" s="11" t="n">
        <v>43392</v>
      </c>
      <c r="T4" s="6" t="n">
        <v>20784.09</v>
      </c>
      <c r="U4" s="0" t="s">
        <v>456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0"/>
      <c r="AC4" s="10" t="s">
        <f>=XIRR(AC2:AC3,AB2:AB3)</f>
      </c>
      <c r="AD4" s="0"/>
      <c r="AE4" s="11" t="n">
        <v>43640</v>
      </c>
      <c r="AF4" s="6" t="n">
        <v>-2074.25</v>
      </c>
      <c r="AG4" s="0" t="s">
        <v>129</v>
      </c>
      <c r="AH4" s="11" t="n">
        <v>43481</v>
      </c>
      <c r="AI4" s="6" t="n">
        <v>5692.52</v>
      </c>
      <c r="AJ4" s="0" t="s">
        <v>456</v>
      </c>
      <c r="AK4" s="11" t="n">
        <v>43752</v>
      </c>
      <c r="AL4" s="6" t="n">
        <v>-12316.78</v>
      </c>
      <c r="AM4" s="0" t="s">
        <v>458</v>
      </c>
      <c r="AN4" s="11" t="n">
        <v>43698</v>
      </c>
      <c r="AO4" s="6" t="n">
        <v>-1122</v>
      </c>
      <c r="AP4" s="0" t="s">
        <v>119</v>
      </c>
      <c r="AQ4" s="11" t="n">
        <v>43462</v>
      </c>
      <c r="AR4" s="6" t="n">
        <v>22138.27</v>
      </c>
      <c r="AS4" s="0" t="s">
        <v>456</v>
      </c>
      <c r="AT4" s="11" t="n">
        <v>44000</v>
      </c>
      <c r="AU4" s="6" t="n">
        <v>4057.81</v>
      </c>
      <c r="AV4" s="0" t="s">
        <v>456</v>
      </c>
      <c r="AW4" s="11" t="n">
        <v>43969</v>
      </c>
      <c r="AX4" s="6" t="n">
        <v>5319.68</v>
      </c>
      <c r="AY4" s="0" t="s">
        <v>456</v>
      </c>
      <c r="AZ4" s="11" t="n">
        <v>43934</v>
      </c>
      <c r="BA4" s="6" t="n">
        <v>-1000</v>
      </c>
      <c r="BB4" s="0" t="s">
        <v>145</v>
      </c>
      <c r="BC4" s="11" t="n">
        <v>44175</v>
      </c>
      <c r="BD4" s="6" t="n">
        <v>10588.81</v>
      </c>
      <c r="BE4" s="0" t="s">
        <v>456</v>
      </c>
      <c r="BF4" s="11" t="n">
        <v>44175</v>
      </c>
      <c r="BG4" s="6" t="n">
        <v>21006.07</v>
      </c>
      <c r="BH4" s="0" t="s">
        <v>456</v>
      </c>
      <c r="BI4" s="11" t="n">
        <v>44195</v>
      </c>
      <c r="BJ4" s="6" t="n">
        <v>5287.71</v>
      </c>
      <c r="BK4" s="0" t="s">
        <v>456</v>
      </c>
      <c r="BL4" s="11" t="n">
        <v>44195</v>
      </c>
      <c r="BM4" s="6" t="n">
        <v>5178.99</v>
      </c>
      <c r="BN4" s="0" t="s">
        <v>456</v>
      </c>
      <c r="BO4" s="11" t="n">
        <v>44217</v>
      </c>
      <c r="BP4" s="6" t="n">
        <v>-780.6</v>
      </c>
      <c r="BQ4" s="0" t="s">
        <v>180</v>
      </c>
      <c r="BR4" s="11" t="n">
        <v>44175</v>
      </c>
      <c r="BS4" s="6" t="n">
        <v>10425.15</v>
      </c>
      <c r="BT4" s="0" t="s">
        <v>456</v>
      </c>
      <c r="BU4" s="11" t="n">
        <v>44232</v>
      </c>
      <c r="BV4" s="6" t="n">
        <v>-715.6</v>
      </c>
      <c r="BW4" s="0" t="s">
        <v>181</v>
      </c>
      <c r="BX4" s="11" t="n">
        <v>44295</v>
      </c>
      <c r="BY4" s="6" t="n">
        <v>-719</v>
      </c>
      <c r="BZ4" s="0" t="s">
        <v>188</v>
      </c>
      <c r="CA4" s="11" t="n">
        <v>44431</v>
      </c>
      <c r="CB4" s="6" t="n">
        <v>-30737.15</v>
      </c>
      <c r="CC4" s="0" t="s">
        <v>458</v>
      </c>
      <c r="CD4" s="11" t="n">
        <v>44557</v>
      </c>
      <c r="CE4" s="6" t="n">
        <v>-780.6</v>
      </c>
      <c r="CF4" s="0" t="s">
        <v>239</v>
      </c>
      <c r="CG4" s="11" t="n">
        <v>44571</v>
      </c>
      <c r="CH4" s="6" t="n">
        <v>10047.43</v>
      </c>
      <c r="CI4" s="0" t="s">
        <v>456</v>
      </c>
      <c r="CJ4" s="11" t="n">
        <v>44542</v>
      </c>
      <c r="CK4" s="6" t="n">
        <v>-196.94</v>
      </c>
      <c r="CL4" s="0" t="s">
        <v>251</v>
      </c>
      <c r="CM4" s="0"/>
      <c r="CN4" s="10" t="s">
        <f>=XIRR(CN2:CN3,CM2:CM3)</f>
      </c>
      <c r="CO4" s="0"/>
      <c r="CP4" s="11" t="n">
        <v>44616</v>
      </c>
      <c r="CQ4" s="6" t="n">
        <v>267790.11</v>
      </c>
      <c r="CR4" s="0" t="s">
        <v>456</v>
      </c>
      <c r="CS4" s="11" t="n">
        <v>45370</v>
      </c>
      <c r="CT4" s="6" t="n">
        <v>31948.74</v>
      </c>
      <c r="CU4" s="0" t="s">
        <v>456</v>
      </c>
      <c r="CV4" s="11" t="n">
        <v>46147</v>
      </c>
      <c r="CW4" s="6" t="n">
        <v>222596.17</v>
      </c>
      <c r="CX4" s="0" t="s">
        <v>456</v>
      </c>
    </row>
    <row collapsed="false" customFormat="false" customHeight="false" hidden="false" ht="12.1" outlineLevel="0" r="5">
      <c r="A5" s="11" t="n">
        <v>43833</v>
      </c>
      <c r="B5" s="6" t="n">
        <v>18424.01</v>
      </c>
      <c r="C5" s="0" t="s">
        <v>457</v>
      </c>
      <c r="D5" s="11" t="n">
        <v>43969</v>
      </c>
      <c r="E5" s="6" t="n">
        <v>7238.02</v>
      </c>
      <c r="F5" s="0" t="s">
        <v>457</v>
      </c>
      <c r="G5" s="11" t="n">
        <v>43833</v>
      </c>
      <c r="H5" s="6" t="n">
        <v>9292.66</v>
      </c>
      <c r="I5" s="0" t="s">
        <v>457</v>
      </c>
      <c r="J5" s="11" t="n">
        <v>44000</v>
      </c>
      <c r="K5" s="6" t="n">
        <v>32056.21</v>
      </c>
      <c r="L5" s="0" t="s">
        <v>456</v>
      </c>
      <c r="M5" s="11" t="n">
        <v>44239</v>
      </c>
      <c r="N5" s="6" t="n">
        <v>-51632.76</v>
      </c>
      <c r="O5" s="0" t="s">
        <v>459</v>
      </c>
      <c r="P5" s="0"/>
      <c r="Q5" s="8" t="s">
        <f>=-SUM(Q2:Q3)</f>
      </c>
      <c r="R5" s="0" t="s">
        <v>461</v>
      </c>
      <c r="S5" s="11" t="n">
        <v>43563</v>
      </c>
      <c r="T5" s="6" t="n">
        <v>-22950.79</v>
      </c>
      <c r="U5" s="0" t="s">
        <v>458</v>
      </c>
      <c r="V5" s="0"/>
      <c r="W5" s="8" t="s">
        <f>=-SUM(W2:W3)</f>
      </c>
      <c r="X5" s="0" t="s">
        <v>461</v>
      </c>
      <c r="Y5" s="0"/>
      <c r="Z5" s="8" t="s">
        <f>=-SUM(Z2:Z3)</f>
      </c>
      <c r="AA5" s="0" t="s">
        <v>461</v>
      </c>
      <c r="AB5" s="0"/>
      <c r="AC5" s="8" t="s">
        <f>=-SUM(AC2:AC3)</f>
      </c>
      <c r="AD5" s="0" t="s">
        <v>461</v>
      </c>
      <c r="AE5" s="11" t="n">
        <v>43752</v>
      </c>
      <c r="AF5" s="6" t="n">
        <v>-24052.88</v>
      </c>
      <c r="AG5" s="0" t="s">
        <v>458</v>
      </c>
      <c r="AH5" s="11" t="n">
        <v>43619</v>
      </c>
      <c r="AI5" s="6" t="n">
        <v>-444</v>
      </c>
      <c r="AJ5" s="0" t="s">
        <v>122</v>
      </c>
      <c r="AK5" s="0"/>
      <c r="AL5" s="10" t="s">
        <f>=XIRR(AL2:AL4,AK2:AK4)</f>
      </c>
      <c r="AM5" s="0"/>
      <c r="AN5" s="11" t="n">
        <v>43880</v>
      </c>
      <c r="AO5" s="6" t="n">
        <v>-1122</v>
      </c>
      <c r="AP5" s="0" t="s">
        <v>119</v>
      </c>
      <c r="AQ5" s="11" t="n">
        <v>43524</v>
      </c>
      <c r="AR5" s="6" t="n">
        <v>50857.01</v>
      </c>
      <c r="AS5" s="0" t="s">
        <v>456</v>
      </c>
      <c r="AT5" s="11" t="n">
        <v>44431</v>
      </c>
      <c r="AU5" s="6" t="n">
        <v>-49401.33</v>
      </c>
      <c r="AV5" s="0" t="s">
        <v>458</v>
      </c>
      <c r="AW5" s="11" t="n">
        <v>44000</v>
      </c>
      <c r="AX5" s="6" t="n">
        <v>5585.87</v>
      </c>
      <c r="AY5" s="0" t="s">
        <v>456</v>
      </c>
      <c r="AZ5" s="0"/>
      <c r="BA5" s="10" t="s">
        <f>=XIRR(BA2:BA4,AZ2:AZ4)</f>
      </c>
      <c r="BB5" s="0"/>
      <c r="BC5" s="11" t="n">
        <v>44195</v>
      </c>
      <c r="BD5" s="6" t="n">
        <v>5363.63</v>
      </c>
      <c r="BE5" s="0" t="s">
        <v>456</v>
      </c>
      <c r="BF5" s="11" t="n">
        <v>44195</v>
      </c>
      <c r="BG5" s="6" t="n">
        <v>4268.31</v>
      </c>
      <c r="BH5" s="0" t="s">
        <v>456</v>
      </c>
      <c r="BI5" s="11" t="n">
        <v>44291</v>
      </c>
      <c r="BJ5" s="6" t="n">
        <v>-2125.35</v>
      </c>
      <c r="BK5" s="0" t="s">
        <v>186</v>
      </c>
      <c r="BL5" s="11" t="n">
        <v>44202</v>
      </c>
      <c r="BM5" s="6" t="n">
        <v>-813</v>
      </c>
      <c r="BN5" s="0" t="s">
        <v>178</v>
      </c>
      <c r="BO5" s="11" t="n">
        <v>44308</v>
      </c>
      <c r="BP5" s="6" t="n">
        <v>-780.6</v>
      </c>
      <c r="BQ5" s="0" t="s">
        <v>180</v>
      </c>
      <c r="BR5" s="11" t="n">
        <v>44195</v>
      </c>
      <c r="BS5" s="6" t="n">
        <v>5300.56</v>
      </c>
      <c r="BT5" s="0" t="s">
        <v>456</v>
      </c>
      <c r="BU5" s="11" t="n">
        <v>44323</v>
      </c>
      <c r="BV5" s="6" t="n">
        <v>-715.6</v>
      </c>
      <c r="BW5" s="0" t="s">
        <v>181</v>
      </c>
      <c r="BX5" s="11" t="n">
        <v>44294</v>
      </c>
      <c r="BY5" s="6" t="n">
        <v>-644</v>
      </c>
      <c r="BZ5" s="0" t="s">
        <v>187</v>
      </c>
      <c r="CA5" s="11" t="n">
        <v>44445</v>
      </c>
      <c r="CB5" s="6" t="n">
        <v>118967.5</v>
      </c>
      <c r="CC5" s="0" t="s">
        <v>456</v>
      </c>
      <c r="CD5" s="11" t="n">
        <v>44571</v>
      </c>
      <c r="CE5" s="6" t="n">
        <v>10012.52</v>
      </c>
      <c r="CF5" s="0" t="s">
        <v>456</v>
      </c>
      <c r="CG5" s="11" t="n">
        <v>44643</v>
      </c>
      <c r="CH5" s="6" t="n">
        <v>-535.79</v>
      </c>
      <c r="CI5" s="0" t="s">
        <v>256</v>
      </c>
      <c r="CJ5" s="11" t="n">
        <v>44572</v>
      </c>
      <c r="CK5" s="6" t="n">
        <v>-196.94</v>
      </c>
      <c r="CL5" s="0" t="s">
        <v>251</v>
      </c>
      <c r="CM5" s="0"/>
      <c r="CN5" s="8" t="s">
        <f>=-SUM(CN2:CN3)</f>
      </c>
      <c r="CO5" s="0" t="s">
        <v>461</v>
      </c>
      <c r="CP5" s="11" t="n">
        <v>44774</v>
      </c>
      <c r="CQ5" s="6" t="n">
        <v>99252.34</v>
      </c>
      <c r="CR5" s="0" t="s">
        <v>456</v>
      </c>
      <c r="CS5" s="11" t="n">
        <v>45406</v>
      </c>
      <c r="CT5" s="6" t="n">
        <v>50743.65</v>
      </c>
      <c r="CU5" s="0" t="s">
        <v>456</v>
      </c>
      <c r="CV5" s="11" t="n">
        <v>46195</v>
      </c>
      <c r="CW5" s="6" t="n">
        <v>-252157.91</v>
      </c>
      <c r="CX5" s="0" t="s">
        <v>458</v>
      </c>
    </row>
    <row collapsed="false" customFormat="false" customHeight="false" hidden="false" ht="12.1" outlineLevel="0" r="6">
      <c r="A6" s="11" t="n">
        <v>43902</v>
      </c>
      <c r="B6" s="6" t="n">
        <v>17543.1</v>
      </c>
      <c r="C6" s="0" t="s">
        <v>457</v>
      </c>
      <c r="D6" s="11" t="n">
        <v>44000</v>
      </c>
      <c r="E6" s="6" t="n">
        <v>3833.15</v>
      </c>
      <c r="F6" s="0" t="s">
        <v>457</v>
      </c>
      <c r="G6" s="11" t="n">
        <v>43969</v>
      </c>
      <c r="H6" s="6" t="n">
        <v>2370.44</v>
      </c>
      <c r="I6" s="0" t="s">
        <v>457</v>
      </c>
      <c r="J6" s="11" t="n">
        <v>44022</v>
      </c>
      <c r="K6" s="6" t="n">
        <v>-1827</v>
      </c>
      <c r="L6" s="0" t="s">
        <v>159</v>
      </c>
      <c r="M6" s="11" t="n">
        <v>44445</v>
      </c>
      <c r="N6" s="6" t="n">
        <v>43890</v>
      </c>
      <c r="O6" s="0" t="s">
        <v>456</v>
      </c>
      <c r="P6" s="0"/>
      <c r="Q6" s="0"/>
      <c r="R6" s="0"/>
      <c r="S6" s="0"/>
      <c r="T6" s="10" t="s">
        <f>=XIRR(T2:T5,S2:S5)</f>
      </c>
      <c r="U6" s="0"/>
      <c r="V6" s="0"/>
      <c r="W6" s="0"/>
      <c r="X6" s="0"/>
      <c r="Y6" s="0"/>
      <c r="Z6" s="0"/>
      <c r="AA6" s="0"/>
      <c r="AB6" s="0"/>
      <c r="AC6" s="0"/>
      <c r="AD6" s="0"/>
      <c r="AE6" s="11" t="n">
        <v>43754</v>
      </c>
      <c r="AF6" s="6" t="n">
        <v>24247.27</v>
      </c>
      <c r="AG6" s="0" t="s">
        <v>456</v>
      </c>
      <c r="AH6" s="11" t="n">
        <v>43752</v>
      </c>
      <c r="AI6" s="6" t="n">
        <v>-28846.49</v>
      </c>
      <c r="AJ6" s="0" t="s">
        <v>458</v>
      </c>
      <c r="AK6" s="0"/>
      <c r="AL6" s="8" t="s">
        <f>=-SUM(AL2:AL4)</f>
      </c>
      <c r="AM6" s="0" t="s">
        <v>461</v>
      </c>
      <c r="AN6" s="11" t="n">
        <v>44000</v>
      </c>
      <c r="AO6" s="6" t="n">
        <v>-31774.25</v>
      </c>
      <c r="AP6" s="0" t="s">
        <v>458</v>
      </c>
      <c r="AQ6" s="11" t="n">
        <v>43637</v>
      </c>
      <c r="AR6" s="6" t="n">
        <v>-4232.11</v>
      </c>
      <c r="AS6" s="0" t="s">
        <v>128</v>
      </c>
      <c r="AT6" s="0"/>
      <c r="AU6" s="10" t="s">
        <f>=XIRR(AU2:AU5,AT2:AT5)</f>
      </c>
      <c r="AV6" s="0"/>
      <c r="AW6" s="11" t="n">
        <v>44004</v>
      </c>
      <c r="AX6" s="6" t="n">
        <v>-2028.53</v>
      </c>
      <c r="AY6" s="0" t="s">
        <v>155</v>
      </c>
      <c r="AZ6" s="0"/>
      <c r="BA6" s="8" t="s">
        <f>=-SUM(BA2:BA4)</f>
      </c>
      <c r="BB6" s="0" t="s">
        <v>461</v>
      </c>
      <c r="BC6" s="11" t="n">
        <v>44334</v>
      </c>
      <c r="BD6" s="6" t="n">
        <v>-1355.25</v>
      </c>
      <c r="BE6" s="0" t="s">
        <v>194</v>
      </c>
      <c r="BF6" s="11" t="n">
        <v>44239</v>
      </c>
      <c r="BG6" s="6" t="n">
        <v>-958.94</v>
      </c>
      <c r="BH6" s="0" t="s">
        <v>182</v>
      </c>
      <c r="BI6" s="11" t="n">
        <v>44473</v>
      </c>
      <c r="BJ6" s="6" t="n">
        <v>-1669.75</v>
      </c>
      <c r="BK6" s="0" t="s">
        <v>241</v>
      </c>
      <c r="BL6" s="11" t="n">
        <v>44293</v>
      </c>
      <c r="BM6" s="6" t="n">
        <v>-813</v>
      </c>
      <c r="BN6" s="0" t="s">
        <v>178</v>
      </c>
      <c r="BO6" s="11" t="n">
        <v>44307</v>
      </c>
      <c r="BP6" s="6" t="n">
        <v>-9000</v>
      </c>
      <c r="BQ6" s="0" t="s">
        <v>189</v>
      </c>
      <c r="BR6" s="11" t="n">
        <v>44265</v>
      </c>
      <c r="BS6" s="6" t="n">
        <v>-651</v>
      </c>
      <c r="BT6" s="0" t="s">
        <v>184</v>
      </c>
      <c r="BU6" s="11" t="n">
        <v>44414</v>
      </c>
      <c r="BV6" s="6" t="n">
        <v>-715.6</v>
      </c>
      <c r="BW6" s="0" t="s">
        <v>181</v>
      </c>
      <c r="BX6" s="11" t="n">
        <v>44477</v>
      </c>
      <c r="BY6" s="6" t="n">
        <v>-922.36</v>
      </c>
      <c r="BZ6" s="0" t="s">
        <v>246</v>
      </c>
      <c r="CA6" s="11" t="n">
        <v>44572</v>
      </c>
      <c r="CB6" s="6" t="n">
        <v>8962.7</v>
      </c>
      <c r="CC6" s="0" t="s">
        <v>456</v>
      </c>
      <c r="CD6" s="11" t="n">
        <v>44613</v>
      </c>
      <c r="CE6" s="6" t="n">
        <v>-7737.11</v>
      </c>
      <c r="CF6" s="0" t="s">
        <v>458</v>
      </c>
      <c r="CG6" s="11" t="n">
        <v>44643</v>
      </c>
      <c r="CH6" s="6" t="n">
        <v>-282.1</v>
      </c>
      <c r="CI6" s="0" t="s">
        <v>264</v>
      </c>
      <c r="CJ6" s="11" t="n">
        <v>44571</v>
      </c>
      <c r="CK6" s="6" t="n">
        <v>9995.72</v>
      </c>
      <c r="CL6" s="0" t="s">
        <v>456</v>
      </c>
      <c r="CM6" s="0"/>
      <c r="CN6" s="0"/>
      <c r="CO6" s="0"/>
      <c r="CP6" s="11" t="n">
        <v>44897</v>
      </c>
      <c r="CQ6" s="6" t="n">
        <v>99447.82</v>
      </c>
      <c r="CR6" s="0" t="s">
        <v>456</v>
      </c>
      <c r="CS6" s="11" t="n">
        <v>45438</v>
      </c>
      <c r="CT6" s="6" t="n">
        <v>-7907</v>
      </c>
      <c r="CU6" s="0" t="s">
        <v>317</v>
      </c>
      <c r="CV6" s="11" t="n">
        <v>46198</v>
      </c>
      <c r="CW6" s="6" t="n">
        <v>-202191.94</v>
      </c>
      <c r="CX6" s="0" t="s">
        <v>458</v>
      </c>
    </row>
    <row collapsed="false" customFormat="false" customHeight="false" hidden="false" ht="12.1" outlineLevel="0" r="7">
      <c r="A7" s="11" t="n">
        <v>43969</v>
      </c>
      <c r="B7" s="6" t="n">
        <v>12280.21</v>
      </c>
      <c r="C7" s="0" t="s">
        <v>457</v>
      </c>
      <c r="D7" s="11" t="n">
        <v>43370</v>
      </c>
      <c r="E7" s="6" t="n">
        <v>11483.4</v>
      </c>
      <c r="F7" s="0" t="s">
        <v>456</v>
      </c>
      <c r="G7" s="11" t="n">
        <v>43969</v>
      </c>
      <c r="H7" s="6" t="n">
        <v>6520.92</v>
      </c>
      <c r="I7" s="0" t="s">
        <v>457</v>
      </c>
      <c r="J7" s="11" t="n">
        <v>44144</v>
      </c>
      <c r="K7" s="6" t="n">
        <v>18436.77</v>
      </c>
      <c r="L7" s="0" t="s">
        <v>456</v>
      </c>
      <c r="M7" s="11" t="n">
        <v>44616</v>
      </c>
      <c r="N7" s="6" t="n">
        <v>-135238.64</v>
      </c>
      <c r="O7" s="0" t="s">
        <v>458</v>
      </c>
      <c r="P7" s="0"/>
      <c r="Q7" s="0"/>
      <c r="R7" s="0"/>
      <c r="S7" s="0"/>
      <c r="T7" s="8" t="s">
        <f>=-SUM(T2:T5)</f>
      </c>
      <c r="U7" s="0" t="s">
        <v>461</v>
      </c>
      <c r="V7" s="0"/>
      <c r="W7" s="0"/>
      <c r="X7" s="0"/>
      <c r="Y7" s="0"/>
      <c r="Z7" s="0"/>
      <c r="AA7" s="0"/>
      <c r="AB7" s="0"/>
      <c r="AC7" s="0"/>
      <c r="AD7" s="0"/>
      <c r="AE7" s="11" t="n">
        <v>43833</v>
      </c>
      <c r="AF7" s="6" t="n">
        <v>8676.75</v>
      </c>
      <c r="AG7" s="0" t="s">
        <v>456</v>
      </c>
      <c r="AH7" s="0"/>
      <c r="AI7" s="10" t="s">
        <f>=XIRR(AI2:AI6,AH2:AH6)</f>
      </c>
      <c r="AJ7" s="0"/>
      <c r="AK7" s="0"/>
      <c r="AL7" s="0"/>
      <c r="AM7" s="0"/>
      <c r="AN7" s="0"/>
      <c r="AO7" s="10" t="s">
        <f>=XIRR(AO2:AO6,AN2:AN6)</f>
      </c>
      <c r="AP7" s="0"/>
      <c r="AQ7" s="11" t="n">
        <v>43733</v>
      </c>
      <c r="AR7" s="6" t="n">
        <v>18903.32</v>
      </c>
      <c r="AS7" s="0" t="s">
        <v>456</v>
      </c>
      <c r="AT7" s="0"/>
      <c r="AU7" s="8" t="s">
        <f>=-SUM(AU2:AU5)</f>
      </c>
      <c r="AV7" s="0" t="s">
        <v>461</v>
      </c>
      <c r="AW7" s="11" t="n">
        <v>44185</v>
      </c>
      <c r="AX7" s="6" t="n">
        <v>-2028.53</v>
      </c>
      <c r="AY7" s="0" t="s">
        <v>155</v>
      </c>
      <c r="AZ7" s="0"/>
      <c r="BA7" s="0"/>
      <c r="BB7" s="0"/>
      <c r="BC7" s="11" t="n">
        <v>44516</v>
      </c>
      <c r="BD7" s="6" t="n">
        <v>-1355.25</v>
      </c>
      <c r="BE7" s="0" t="s">
        <v>194</v>
      </c>
      <c r="BF7" s="11" t="n">
        <v>44330</v>
      </c>
      <c r="BG7" s="6" t="n">
        <v>-958.94</v>
      </c>
      <c r="BH7" s="0" t="s">
        <v>182</v>
      </c>
      <c r="BI7" s="11" t="n">
        <v>44472</v>
      </c>
      <c r="BJ7" s="6" t="n">
        <v>-35000</v>
      </c>
      <c r="BK7" s="0" t="s">
        <v>240</v>
      </c>
      <c r="BL7" s="11" t="n">
        <v>44384</v>
      </c>
      <c r="BM7" s="6" t="n">
        <v>-813</v>
      </c>
      <c r="BN7" s="0" t="s">
        <v>178</v>
      </c>
      <c r="BO7" s="11" t="n">
        <v>44399</v>
      </c>
      <c r="BP7" s="6" t="n">
        <v>-488</v>
      </c>
      <c r="BQ7" s="0" t="s">
        <v>211</v>
      </c>
      <c r="BR7" s="11" t="n">
        <v>44264</v>
      </c>
      <c r="BS7" s="6" t="n">
        <v>-2500</v>
      </c>
      <c r="BT7" s="0" t="s">
        <v>183</v>
      </c>
      <c r="BU7" s="11" t="n">
        <v>44505</v>
      </c>
      <c r="BV7" s="6" t="n">
        <v>-715.6</v>
      </c>
      <c r="BW7" s="0" t="s">
        <v>181</v>
      </c>
      <c r="BX7" s="11" t="n">
        <v>44476</v>
      </c>
      <c r="BY7" s="6" t="n">
        <v>-700</v>
      </c>
      <c r="BZ7" s="0" t="s">
        <v>245</v>
      </c>
      <c r="CA7" s="11" t="n">
        <v>44616</v>
      </c>
      <c r="CB7" s="6" t="n">
        <v>-132287.72</v>
      </c>
      <c r="CC7" s="0" t="s">
        <v>458</v>
      </c>
      <c r="CD7" s="11" t="n">
        <v>44613</v>
      </c>
      <c r="CE7" s="6" t="n">
        <v>-9633.54</v>
      </c>
      <c r="CF7" s="0" t="s">
        <v>458</v>
      </c>
      <c r="CG7" s="11" t="n">
        <v>44734</v>
      </c>
      <c r="CH7" s="6" t="n">
        <v>-535.79</v>
      </c>
      <c r="CI7" s="0" t="s">
        <v>256</v>
      </c>
      <c r="CJ7" s="11" t="n">
        <v>44602</v>
      </c>
      <c r="CK7" s="6" t="n">
        <v>-196.94</v>
      </c>
      <c r="CL7" s="0" t="s">
        <v>251</v>
      </c>
      <c r="CM7" s="0"/>
      <c r="CN7" s="0"/>
      <c r="CO7" s="0"/>
      <c r="CP7" s="11" t="n">
        <v>45817</v>
      </c>
      <c r="CQ7" s="6" t="n">
        <v>-60845.98</v>
      </c>
      <c r="CR7" s="0" t="s">
        <v>458</v>
      </c>
      <c r="CS7" s="11" t="n">
        <v>45438</v>
      </c>
      <c r="CT7" s="6" t="n">
        <v>-6918</v>
      </c>
      <c r="CU7" s="0" t="s">
        <v>318</v>
      </c>
      <c r="CV7" s="11" t="n">
        <v>46223</v>
      </c>
      <c r="CW7" s="6" t="n">
        <v>-381930.48</v>
      </c>
      <c r="CX7" s="0" t="s">
        <v>458</v>
      </c>
    </row>
    <row collapsed="false" customFormat="false" customHeight="false" hidden="false" ht="12.1" outlineLevel="0" r="8">
      <c r="A8" s="11" t="n">
        <v>44000</v>
      </c>
      <c r="B8" s="6" t="n">
        <v>13217.45</v>
      </c>
      <c r="C8" s="0" t="s">
        <v>457</v>
      </c>
      <c r="D8" s="11" t="n">
        <v>43455</v>
      </c>
      <c r="E8" s="6" t="n">
        <v>-358.14</v>
      </c>
      <c r="F8" s="0" t="s">
        <v>114</v>
      </c>
      <c r="G8" s="11" t="n">
        <v>44000</v>
      </c>
      <c r="H8" s="6" t="n">
        <v>3961.54</v>
      </c>
      <c r="I8" s="0" t="s">
        <v>457</v>
      </c>
      <c r="J8" s="11" t="n">
        <v>44183</v>
      </c>
      <c r="K8" s="6" t="n">
        <v>-400</v>
      </c>
      <c r="L8" s="0" t="s">
        <v>174</v>
      </c>
      <c r="M8" s="0"/>
      <c r="N8" s="10" t="s">
        <f>=XIRR(N2:N7,M2:M7)</f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11" t="n">
        <v>43969</v>
      </c>
      <c r="AF8" s="6" t="n">
        <v>4193.91</v>
      </c>
      <c r="AG8" s="0" t="s">
        <v>456</v>
      </c>
      <c r="AH8" s="0"/>
      <c r="AI8" s="8" t="s">
        <f>=-SUM(AI2:AI6)</f>
      </c>
      <c r="AJ8" s="0" t="s">
        <v>461</v>
      </c>
      <c r="AK8" s="0"/>
      <c r="AL8" s="0"/>
      <c r="AM8" s="0"/>
      <c r="AN8" s="0"/>
      <c r="AO8" s="8" t="s">
        <f>=-SUM(AO2:AO6)</f>
      </c>
      <c r="AP8" s="0" t="s">
        <v>461</v>
      </c>
      <c r="AQ8" s="11" t="n">
        <v>43819</v>
      </c>
      <c r="AR8" s="6" t="n">
        <v>-5017.45</v>
      </c>
      <c r="AS8" s="0" t="s">
        <v>140</v>
      </c>
      <c r="AT8" s="0"/>
      <c r="AU8" s="0"/>
      <c r="AV8" s="0"/>
      <c r="AW8" s="11" t="n">
        <v>44369</v>
      </c>
      <c r="AX8" s="6" t="n">
        <v>-2318.61</v>
      </c>
      <c r="AY8" s="0" t="s">
        <v>203</v>
      </c>
      <c r="AZ8" s="0"/>
      <c r="BA8" s="0"/>
      <c r="BB8" s="0"/>
      <c r="BC8" s="11" t="n">
        <v>44571</v>
      </c>
      <c r="BD8" s="6" t="n">
        <v>10361.97</v>
      </c>
      <c r="BE8" s="0" t="s">
        <v>456</v>
      </c>
      <c r="BF8" s="11" t="n">
        <v>44421</v>
      </c>
      <c r="BG8" s="6" t="n">
        <v>-958.94</v>
      </c>
      <c r="BH8" s="0" t="s">
        <v>182</v>
      </c>
      <c r="BI8" s="0"/>
      <c r="BJ8" s="10" t="s">
        <f>=XIRR(BJ2:BJ7,BI2:BI7)</f>
      </c>
      <c r="BK8" s="0"/>
      <c r="BL8" s="11" t="n">
        <v>44475</v>
      </c>
      <c r="BM8" s="6" t="n">
        <v>-813</v>
      </c>
      <c r="BN8" s="0" t="s">
        <v>178</v>
      </c>
      <c r="BO8" s="11" t="n">
        <v>44490</v>
      </c>
      <c r="BP8" s="6" t="n">
        <v>-488</v>
      </c>
      <c r="BQ8" s="0" t="s">
        <v>211</v>
      </c>
      <c r="BR8" s="11" t="n">
        <v>44356</v>
      </c>
      <c r="BS8" s="6" t="n">
        <v>-585.25</v>
      </c>
      <c r="BT8" s="0" t="s">
        <v>197</v>
      </c>
      <c r="BU8" s="11" t="n">
        <v>44596</v>
      </c>
      <c r="BV8" s="6" t="n">
        <v>-715.6</v>
      </c>
      <c r="BW8" s="0" t="s">
        <v>181</v>
      </c>
      <c r="BX8" s="11" t="n">
        <v>44613</v>
      </c>
      <c r="BY8" s="6" t="n">
        <v>-781.39</v>
      </c>
      <c r="BZ8" s="0" t="s">
        <v>458</v>
      </c>
      <c r="CA8" s="0"/>
      <c r="CB8" s="10" t="s">
        <f>=XIRR(CB2:CB7,CA2:CA7)</f>
      </c>
      <c r="CC8" s="0"/>
      <c r="CD8" s="11" t="n">
        <v>44614</v>
      </c>
      <c r="CE8" s="6" t="n">
        <v>-5740.32</v>
      </c>
      <c r="CF8" s="0" t="s">
        <v>458</v>
      </c>
      <c r="CG8" s="11" t="n">
        <v>44734</v>
      </c>
      <c r="CH8" s="6" t="n">
        <v>-282.1</v>
      </c>
      <c r="CI8" s="0" t="s">
        <v>264</v>
      </c>
      <c r="CJ8" s="11" t="n">
        <v>44602</v>
      </c>
      <c r="CK8" s="6" t="n">
        <v>-89.7</v>
      </c>
      <c r="CL8" s="0" t="s">
        <v>262</v>
      </c>
      <c r="CM8" s="0"/>
      <c r="CN8" s="0"/>
      <c r="CO8" s="0"/>
      <c r="CP8" s="11" t="n">
        <v>45817</v>
      </c>
      <c r="CQ8" s="6" t="n">
        <v>-429254.99</v>
      </c>
      <c r="CR8" s="0" t="s">
        <v>458</v>
      </c>
      <c r="CS8" s="11" t="n">
        <v>45668</v>
      </c>
      <c r="CT8" s="6" t="n">
        <v>-5568</v>
      </c>
      <c r="CU8" s="0" t="s">
        <v>356</v>
      </c>
      <c r="CV8" s="0"/>
      <c r="CW8" s="10" t="s">
        <f>=XIRR(CW2:CW7,CV2:CV7)</f>
      </c>
      <c r="CX8" s="0"/>
    </row>
    <row collapsed="false" customFormat="false" customHeight="false" hidden="false" ht="12.1" outlineLevel="0" r="9">
      <c r="A9" s="11" t="n">
        <v>43481</v>
      </c>
      <c r="B9" s="6" t="n">
        <v>31070.89</v>
      </c>
      <c r="C9" s="0" t="s">
        <v>456</v>
      </c>
      <c r="D9" s="11" t="n">
        <v>43461</v>
      </c>
      <c r="E9" s="6" t="n">
        <v>7019.64</v>
      </c>
      <c r="F9" s="0" t="s">
        <v>456</v>
      </c>
      <c r="G9" s="11" t="n">
        <v>44000</v>
      </c>
      <c r="H9" s="6" t="n">
        <v>660.07</v>
      </c>
      <c r="I9" s="0" t="s">
        <v>457</v>
      </c>
      <c r="J9" s="11" t="n">
        <v>44382</v>
      </c>
      <c r="K9" s="6" t="n">
        <v>-1853</v>
      </c>
      <c r="L9" s="0" t="s">
        <v>205</v>
      </c>
      <c r="M9" s="0"/>
      <c r="N9" s="8" t="s">
        <f>=-SUM(N2:N7)</f>
      </c>
      <c r="O9" s="0" t="s">
        <v>461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11" t="n">
        <v>44000</v>
      </c>
      <c r="AF9" s="6" t="n">
        <v>4401.05</v>
      </c>
      <c r="AG9" s="0" t="s">
        <v>456</v>
      </c>
      <c r="AH9" s="0"/>
      <c r="AI9" s="0"/>
      <c r="AJ9" s="0"/>
      <c r="AK9" s="0"/>
      <c r="AL9" s="0"/>
      <c r="AM9" s="0"/>
      <c r="AN9" s="0"/>
      <c r="AO9" s="0"/>
      <c r="AP9" s="0"/>
      <c r="AQ9" s="11" t="n">
        <v>43902</v>
      </c>
      <c r="AR9" s="6" t="n">
        <v>-118103.13</v>
      </c>
      <c r="AS9" s="0" t="s">
        <v>458</v>
      </c>
      <c r="AT9" s="0"/>
      <c r="AU9" s="0"/>
      <c r="AV9" s="0"/>
      <c r="AW9" s="11" t="n">
        <v>44431</v>
      </c>
      <c r="AX9" s="6" t="n">
        <v>-59053.04</v>
      </c>
      <c r="AY9" s="0" t="s">
        <v>458</v>
      </c>
      <c r="AZ9" s="0"/>
      <c r="BA9" s="0"/>
      <c r="BB9" s="0"/>
      <c r="BC9" s="11" t="n">
        <v>44613</v>
      </c>
      <c r="BD9" s="6" t="n">
        <v>-14126.43</v>
      </c>
      <c r="BE9" s="0" t="s">
        <v>458</v>
      </c>
      <c r="BF9" s="11" t="n">
        <v>44512</v>
      </c>
      <c r="BG9" s="6" t="n">
        <v>-958.94</v>
      </c>
      <c r="BH9" s="0" t="s">
        <v>182</v>
      </c>
      <c r="BI9" s="0"/>
      <c r="BJ9" s="8" t="s">
        <f>=-SUM(BJ2:BJ7)</f>
      </c>
      <c r="BK9" s="0" t="s">
        <v>461</v>
      </c>
      <c r="BL9" s="11" t="n">
        <v>44474</v>
      </c>
      <c r="BM9" s="6" t="n">
        <v>-6250</v>
      </c>
      <c r="BN9" s="0" t="s">
        <v>243</v>
      </c>
      <c r="BO9" s="11" t="n">
        <v>44571</v>
      </c>
      <c r="BP9" s="6" t="n">
        <v>10464.09</v>
      </c>
      <c r="BQ9" s="0" t="s">
        <v>456</v>
      </c>
      <c r="BR9" s="11" t="n">
        <v>44355</v>
      </c>
      <c r="BS9" s="6" t="n">
        <v>-2500</v>
      </c>
      <c r="BT9" s="0" t="s">
        <v>183</v>
      </c>
      <c r="BU9" s="11" t="n">
        <v>44613</v>
      </c>
      <c r="BV9" s="6" t="n">
        <v>-14725.68</v>
      </c>
      <c r="BW9" s="0" t="s">
        <v>458</v>
      </c>
      <c r="BX9" s="11" t="n">
        <v>44659</v>
      </c>
      <c r="BY9" s="6" t="n">
        <v>-965.16</v>
      </c>
      <c r="BZ9" s="0" t="s">
        <v>267</v>
      </c>
      <c r="CA9" s="0"/>
      <c r="CB9" s="8" t="s">
        <f>=-SUM(CB2:CB7)</f>
      </c>
      <c r="CC9" s="0" t="s">
        <v>461</v>
      </c>
      <c r="CD9" s="11" t="n">
        <v>44648</v>
      </c>
      <c r="CE9" s="6" t="n">
        <v>-416.72</v>
      </c>
      <c r="CF9" s="0" t="s">
        <v>265</v>
      </c>
      <c r="CG9" s="11" t="n">
        <v>44742</v>
      </c>
      <c r="CH9" s="6" t="n">
        <v>-9119.2</v>
      </c>
      <c r="CI9" s="0" t="s">
        <v>458</v>
      </c>
      <c r="CJ9" s="11" t="n">
        <v>44614</v>
      </c>
      <c r="CK9" s="6" t="n">
        <v>-20552.74</v>
      </c>
      <c r="CL9" s="0" t="s">
        <v>458</v>
      </c>
      <c r="CM9" s="0"/>
      <c r="CN9" s="0"/>
      <c r="CO9" s="0"/>
      <c r="CP9" s="11" t="n">
        <v>45898</v>
      </c>
      <c r="CQ9" s="6" t="n">
        <v>-156300.41</v>
      </c>
      <c r="CR9" s="0" t="s">
        <v>458</v>
      </c>
      <c r="CS9" s="11" t="n">
        <v>45668</v>
      </c>
      <c r="CT9" s="6" t="n">
        <v>-4872</v>
      </c>
      <c r="CU9" s="0" t="s">
        <v>357</v>
      </c>
      <c r="CV9" s="0"/>
      <c r="CW9" s="8" t="s">
        <f>=-SUM(CW2:CW7)</f>
      </c>
      <c r="CX9" s="0" t="s">
        <v>461</v>
      </c>
    </row>
    <row collapsed="false" customFormat="false" customHeight="false" hidden="false" ht="12.1" outlineLevel="0" r="10">
      <c r="A10" s="11" t="n">
        <v>43524</v>
      </c>
      <c r="B10" s="6" t="n">
        <v>17855.66</v>
      </c>
      <c r="C10" s="0" t="s">
        <v>456</v>
      </c>
      <c r="D10" s="11" t="n">
        <v>43564</v>
      </c>
      <c r="E10" s="6" t="n">
        <v>10910.14</v>
      </c>
      <c r="F10" s="0" t="s">
        <v>456</v>
      </c>
      <c r="G10" s="11" t="n">
        <v>43733</v>
      </c>
      <c r="H10" s="6" t="n">
        <v>21751.07</v>
      </c>
      <c r="I10" s="0" t="s">
        <v>456</v>
      </c>
      <c r="J10" s="11" t="n">
        <v>44000</v>
      </c>
      <c r="K10" s="6" t="n">
        <v>-32056.21</v>
      </c>
      <c r="L10" s="0" t="s">
        <v>459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11" t="n">
        <v>44018</v>
      </c>
      <c r="AF10" s="6" t="n">
        <v>-2439.06</v>
      </c>
      <c r="AG10" s="0" t="s">
        <v>157</v>
      </c>
      <c r="AH10" s="0"/>
      <c r="AI10" s="0"/>
      <c r="AJ10" s="0"/>
      <c r="AK10" s="0"/>
      <c r="AL10" s="0"/>
      <c r="AM10" s="0"/>
      <c r="AN10" s="0"/>
      <c r="AO10" s="0"/>
      <c r="AP10" s="0"/>
      <c r="AQ10" s="11" t="n">
        <v>44144</v>
      </c>
      <c r="AR10" s="6" t="n">
        <v>25350.24</v>
      </c>
      <c r="AS10" s="0" t="s">
        <v>456</v>
      </c>
      <c r="AT10" s="0"/>
      <c r="AU10" s="0"/>
      <c r="AV10" s="0"/>
      <c r="AW10" s="0"/>
      <c r="AX10" s="10" t="s">
        <f>=XIRR(AX2:AX9,AW2:AW9)</f>
      </c>
      <c r="AY10" s="0"/>
      <c r="AZ10" s="0"/>
      <c r="BA10" s="0"/>
      <c r="BB10" s="0"/>
      <c r="BC10" s="11" t="n">
        <v>44613</v>
      </c>
      <c r="BD10" s="6" t="n">
        <v>-10298.37</v>
      </c>
      <c r="BE10" s="0" t="s">
        <v>458</v>
      </c>
      <c r="BF10" s="11" t="n">
        <v>44571</v>
      </c>
      <c r="BG10" s="6" t="n">
        <v>10334.04</v>
      </c>
      <c r="BH10" s="0" t="s">
        <v>456</v>
      </c>
      <c r="BI10" s="0"/>
      <c r="BJ10" s="0"/>
      <c r="BK10" s="0"/>
      <c r="BL10" s="11" t="n">
        <v>44566</v>
      </c>
      <c r="BM10" s="6" t="n">
        <v>-610.25</v>
      </c>
      <c r="BN10" s="0" t="s">
        <v>258</v>
      </c>
      <c r="BO10" s="11" t="n">
        <v>44581</v>
      </c>
      <c r="BP10" s="6" t="n">
        <v>-488</v>
      </c>
      <c r="BQ10" s="0" t="s">
        <v>211</v>
      </c>
      <c r="BR10" s="11" t="n">
        <v>44447</v>
      </c>
      <c r="BS10" s="6" t="n">
        <v>-520.25</v>
      </c>
      <c r="BT10" s="0" t="s">
        <v>238</v>
      </c>
      <c r="BU10" s="11" t="n">
        <v>44614</v>
      </c>
      <c r="BV10" s="6" t="n">
        <v>-14207.21</v>
      </c>
      <c r="BW10" s="0" t="s">
        <v>458</v>
      </c>
      <c r="BX10" s="11" t="n">
        <v>44658</v>
      </c>
      <c r="BY10" s="6" t="n">
        <v>-702</v>
      </c>
      <c r="BZ10" s="0" t="s">
        <v>266</v>
      </c>
      <c r="CA10" s="0"/>
      <c r="CB10" s="0"/>
      <c r="CC10" s="0"/>
      <c r="CD10" s="11" t="n">
        <v>44739</v>
      </c>
      <c r="CE10" s="6" t="n">
        <v>-416.72</v>
      </c>
      <c r="CF10" s="0" t="s">
        <v>265</v>
      </c>
      <c r="CG10" s="11" t="n">
        <v>44743</v>
      </c>
      <c r="CH10" s="6" t="n">
        <v>-17397.25</v>
      </c>
      <c r="CI10" s="0" t="s">
        <v>458</v>
      </c>
      <c r="CJ10" s="11" t="n">
        <v>44632</v>
      </c>
      <c r="CK10" s="6" t="n">
        <v>-89.7</v>
      </c>
      <c r="CL10" s="0" t="s">
        <v>262</v>
      </c>
      <c r="CM10" s="0"/>
      <c r="CN10" s="0"/>
      <c r="CO10" s="0"/>
      <c r="CP10" s="11" t="n">
        <v>45995</v>
      </c>
      <c r="CQ10" s="6" t="n">
        <v>-146402.79</v>
      </c>
      <c r="CR10" s="0" t="s">
        <v>458</v>
      </c>
      <c r="CS10" s="11" t="n">
        <v>45750</v>
      </c>
      <c r="CT10" s="6" t="n">
        <v>52053.81</v>
      </c>
      <c r="CU10" s="0" t="s">
        <v>456</v>
      </c>
    </row>
    <row collapsed="false" customFormat="false" customHeight="false" hidden="false" ht="12.1" outlineLevel="0" r="11">
      <c r="A11" s="11" t="n">
        <v>43629</v>
      </c>
      <c r="B11" s="6" t="n">
        <v>-2506</v>
      </c>
      <c r="C11" s="0" t="s">
        <v>123</v>
      </c>
      <c r="D11" s="11" t="n">
        <v>43630</v>
      </c>
      <c r="E11" s="6" t="n">
        <v>-1161.24</v>
      </c>
      <c r="F11" s="0" t="s">
        <v>125</v>
      </c>
      <c r="G11" s="11" t="n">
        <v>43833</v>
      </c>
      <c r="H11" s="6" t="n">
        <v>9292.66</v>
      </c>
      <c r="I11" s="0" t="s">
        <v>456</v>
      </c>
      <c r="J11" s="11" t="n">
        <v>44144</v>
      </c>
      <c r="K11" s="6" t="n">
        <v>-18436.77</v>
      </c>
      <c r="L11" s="0" t="s">
        <v>459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11" t="n">
        <v>44391</v>
      </c>
      <c r="AF11" s="6" t="n">
        <v>-2.6</v>
      </c>
      <c r="AG11" s="0" t="s">
        <v>208</v>
      </c>
      <c r="AH11" s="0"/>
      <c r="AI11" s="0"/>
      <c r="AJ11" s="0"/>
      <c r="AK11" s="0"/>
      <c r="AL11" s="0"/>
      <c r="AM11" s="0"/>
      <c r="AN11" s="0"/>
      <c r="AO11" s="0"/>
      <c r="AP11" s="0"/>
      <c r="AQ11" s="11" t="n">
        <v>44175</v>
      </c>
      <c r="AR11" s="6" t="n">
        <v>25480.53</v>
      </c>
      <c r="AS11" s="0" t="s">
        <v>456</v>
      </c>
      <c r="AT11" s="0"/>
      <c r="AU11" s="0"/>
      <c r="AV11" s="0"/>
      <c r="AW11" s="0"/>
      <c r="AX11" s="8" t="s">
        <f>=-SUM(AX2:AX9)</f>
      </c>
      <c r="AY11" s="0" t="s">
        <v>461</v>
      </c>
      <c r="AZ11" s="0"/>
      <c r="BA11" s="0"/>
      <c r="BB11" s="0"/>
      <c r="BC11" s="11" t="n">
        <v>44614</v>
      </c>
      <c r="BD11" s="6" t="n">
        <v>-2028.98</v>
      </c>
      <c r="BE11" s="0" t="s">
        <v>458</v>
      </c>
      <c r="BF11" s="11" t="n">
        <v>44603</v>
      </c>
      <c r="BG11" s="6" t="n">
        <v>-958.94</v>
      </c>
      <c r="BH11" s="0" t="s">
        <v>182</v>
      </c>
      <c r="BI11" s="0"/>
      <c r="BJ11" s="0"/>
      <c r="BK11" s="0"/>
      <c r="BL11" s="11" t="n">
        <v>44565</v>
      </c>
      <c r="BM11" s="6" t="n">
        <v>-6250</v>
      </c>
      <c r="BN11" s="0" t="s">
        <v>243</v>
      </c>
      <c r="BO11" s="11" t="n">
        <v>44581</v>
      </c>
      <c r="BP11" s="6" t="n">
        <v>-374</v>
      </c>
      <c r="BQ11" s="0" t="s">
        <v>260</v>
      </c>
      <c r="BR11" s="11" t="n">
        <v>44446</v>
      </c>
      <c r="BS11" s="6" t="n">
        <v>-2500</v>
      </c>
      <c r="BT11" s="0" t="s">
        <v>183</v>
      </c>
      <c r="BU11" s="0"/>
      <c r="BV11" s="10" t="s">
        <f>=XIRR(BV2:BV10,BU2:BU10)</f>
      </c>
      <c r="BW11" s="0"/>
      <c r="BX11" s="11" t="n">
        <v>44841</v>
      </c>
      <c r="BY11" s="6" t="n">
        <v>-1174.46</v>
      </c>
      <c r="BZ11" s="0" t="s">
        <v>275</v>
      </c>
      <c r="CA11" s="0"/>
      <c r="CB11" s="0"/>
      <c r="CC11" s="0"/>
      <c r="CD11" s="11" t="n">
        <v>44742</v>
      </c>
      <c r="CE11" s="6" t="n">
        <v>-15405.25</v>
      </c>
      <c r="CF11" s="0" t="s">
        <v>458</v>
      </c>
      <c r="CG11" s="0"/>
      <c r="CH11" s="10" t="s">
        <f>=XIRR(CH2:CH10,CG2:CG10)</f>
      </c>
      <c r="CI11" s="0"/>
      <c r="CJ11" s="11" t="n">
        <v>44662</v>
      </c>
      <c r="CK11" s="6" t="n">
        <v>-89.7</v>
      </c>
      <c r="CL11" s="0" t="s">
        <v>262</v>
      </c>
      <c r="CM11" s="0"/>
      <c r="CN11" s="0"/>
      <c r="CO11" s="0"/>
      <c r="CP11" s="0"/>
      <c r="CQ11" s="10" t="s">
        <f>=XIRR(CQ2:CQ10,CP2:CP10)</f>
      </c>
      <c r="CR11" s="0"/>
      <c r="CS11" s="11" t="n">
        <v>45810</v>
      </c>
      <c r="CT11" s="6" t="n">
        <v>-10301</v>
      </c>
      <c r="CU11" s="0" t="s">
        <v>364</v>
      </c>
    </row>
    <row collapsed="false" customFormat="false" customHeight="false" hidden="false" ht="12.1" outlineLevel="0" r="12">
      <c r="A12" s="11" t="n">
        <v>43629</v>
      </c>
      <c r="B12" s="6" t="n">
        <v>-1392</v>
      </c>
      <c r="C12" s="0" t="s">
        <v>124</v>
      </c>
      <c r="D12" s="11" t="n">
        <v>43733</v>
      </c>
      <c r="E12" s="6" t="n">
        <v>10719.05</v>
      </c>
      <c r="F12" s="0" t="s">
        <v>456</v>
      </c>
      <c r="G12" s="11" t="n">
        <v>43963</v>
      </c>
      <c r="H12" s="6" t="n">
        <v>-1096</v>
      </c>
      <c r="I12" s="0" t="s">
        <v>148</v>
      </c>
      <c r="J12" s="11" t="n">
        <v>44445</v>
      </c>
      <c r="K12" s="6" t="n">
        <v>44289</v>
      </c>
      <c r="L12" s="0" t="s">
        <v>456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11" t="n">
        <v>44431</v>
      </c>
      <c r="AF12" s="6" t="n">
        <v>-27939.13</v>
      </c>
      <c r="AG12" s="0" t="s">
        <v>458</v>
      </c>
      <c r="AH12" s="0"/>
      <c r="AI12" s="0"/>
      <c r="AJ12" s="0"/>
      <c r="AK12" s="0"/>
      <c r="AL12" s="0"/>
      <c r="AM12" s="0"/>
      <c r="AN12" s="0"/>
      <c r="AO12" s="0"/>
      <c r="AP12" s="0"/>
      <c r="AQ12" s="11" t="n">
        <v>44183</v>
      </c>
      <c r="AR12" s="6" t="n">
        <v>-2094.24</v>
      </c>
      <c r="AS12" s="0" t="s">
        <v>175</v>
      </c>
      <c r="AT12" s="0"/>
      <c r="AU12" s="0"/>
      <c r="AV12" s="0"/>
      <c r="AW12" s="0"/>
      <c r="AX12" s="0"/>
      <c r="AY12" s="0"/>
      <c r="AZ12" s="0"/>
      <c r="BA12" s="0"/>
      <c r="BB12" s="0"/>
      <c r="BC12" s="11" t="n">
        <v>44698</v>
      </c>
      <c r="BD12" s="6" t="n">
        <v>-487.97</v>
      </c>
      <c r="BE12" s="0" t="s">
        <v>268</v>
      </c>
      <c r="BF12" s="11" t="n">
        <v>44603</v>
      </c>
      <c r="BG12" s="6" t="n">
        <v>-282.1</v>
      </c>
      <c r="BH12" s="0" t="s">
        <v>263</v>
      </c>
      <c r="BI12" s="0"/>
      <c r="BJ12" s="0"/>
      <c r="BK12" s="0"/>
      <c r="BL12" s="11" t="n">
        <v>44571</v>
      </c>
      <c r="BM12" s="6" t="n">
        <v>10213.98</v>
      </c>
      <c r="BN12" s="0" t="s">
        <v>456</v>
      </c>
      <c r="BO12" s="11" t="n">
        <v>44613</v>
      </c>
      <c r="BP12" s="6" t="n">
        <v>-15051.26</v>
      </c>
      <c r="BQ12" s="0" t="s">
        <v>458</v>
      </c>
      <c r="BR12" s="11" t="n">
        <v>44538</v>
      </c>
      <c r="BS12" s="6" t="n">
        <v>-455.5</v>
      </c>
      <c r="BT12" s="0" t="s">
        <v>253</v>
      </c>
      <c r="BU12" s="0"/>
      <c r="BV12" s="8" t="s">
        <f>=-SUM(BV2:BV10)</f>
      </c>
      <c r="BW12" s="0" t="s">
        <v>461</v>
      </c>
      <c r="BX12" s="11" t="n">
        <v>44840</v>
      </c>
      <c r="BY12" s="6" t="n">
        <v>-729</v>
      </c>
      <c r="BZ12" s="0" t="s">
        <v>274</v>
      </c>
      <c r="CA12" s="0"/>
      <c r="CB12" s="0"/>
      <c r="CC12" s="0"/>
      <c r="CD12" s="0"/>
      <c r="CE12" s="10" t="s">
        <f>=XIRR(CE2:CE11,CD2:CD11)</f>
      </c>
      <c r="CF12" s="0"/>
      <c r="CG12" s="0"/>
      <c r="CH12" s="8" t="s">
        <f>=-SUM(CH2:CH10)</f>
      </c>
      <c r="CI12" s="0" t="s">
        <v>461</v>
      </c>
      <c r="CJ12" s="11" t="n">
        <v>44692</v>
      </c>
      <c r="CK12" s="6" t="n">
        <v>-89.7</v>
      </c>
      <c r="CL12" s="0" t="s">
        <v>262</v>
      </c>
      <c r="CM12" s="0"/>
      <c r="CN12" s="0"/>
      <c r="CO12" s="0"/>
      <c r="CP12" s="0"/>
      <c r="CQ12" s="8" t="s">
        <f>=-SUM(CQ2:CQ10)</f>
      </c>
      <c r="CR12" s="0" t="s">
        <v>461</v>
      </c>
      <c r="CS12" s="11" t="n">
        <v>45810</v>
      </c>
      <c r="CT12" s="6" t="n">
        <v>-15451</v>
      </c>
      <c r="CU12" s="0" t="s">
        <v>365</v>
      </c>
    </row>
    <row collapsed="false" customFormat="false" customHeight="false" hidden="false" ht="12.1" outlineLevel="0" r="13">
      <c r="A13" s="11" t="n">
        <v>43733</v>
      </c>
      <c r="B13" s="6" t="n">
        <v>14197.78</v>
      </c>
      <c r="C13" s="0" t="s">
        <v>456</v>
      </c>
      <c r="D13" s="11" t="n">
        <v>43752</v>
      </c>
      <c r="E13" s="6" t="n">
        <v>-25457.01</v>
      </c>
      <c r="F13" s="0" t="s">
        <v>458</v>
      </c>
      <c r="G13" s="11" t="n">
        <v>43969</v>
      </c>
      <c r="H13" s="6" t="n">
        <v>8891.36</v>
      </c>
      <c r="I13" s="0" t="s">
        <v>456</v>
      </c>
      <c r="J13" s="11" t="n">
        <v>44551</v>
      </c>
      <c r="K13" s="6" t="n">
        <v>-5029</v>
      </c>
      <c r="L13" s="0" t="s">
        <v>255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10" t="s">
        <f>=XIRR(AF2:AF12,AE2:AE12)</f>
      </c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11" t="n">
        <v>44195</v>
      </c>
      <c r="AR13" s="6" t="n">
        <v>20456.36</v>
      </c>
      <c r="AS13" s="0" t="s">
        <v>456</v>
      </c>
      <c r="AT13" s="0"/>
      <c r="AU13" s="0"/>
      <c r="AV13" s="0"/>
      <c r="AW13" s="0"/>
      <c r="AX13" s="0"/>
      <c r="AY13" s="0"/>
      <c r="AZ13" s="0"/>
      <c r="BA13" s="0"/>
      <c r="BB13" s="0"/>
      <c r="BC13" s="11" t="n">
        <v>44742</v>
      </c>
      <c r="BD13" s="6" t="n">
        <v>-9116.48</v>
      </c>
      <c r="BE13" s="0" t="s">
        <v>458</v>
      </c>
      <c r="BF13" s="11" t="n">
        <v>44613</v>
      </c>
      <c r="BG13" s="6" t="n">
        <v>-33095.48</v>
      </c>
      <c r="BH13" s="0" t="s">
        <v>458</v>
      </c>
      <c r="BI13" s="0"/>
      <c r="BJ13" s="0"/>
      <c r="BK13" s="0"/>
      <c r="BL13" s="11" t="n">
        <v>44613</v>
      </c>
      <c r="BM13" s="6" t="n">
        <v>-12455.64</v>
      </c>
      <c r="BN13" s="0" t="s">
        <v>458</v>
      </c>
      <c r="BO13" s="11" t="n">
        <v>44613</v>
      </c>
      <c r="BP13" s="6" t="n">
        <v>-10049.06</v>
      </c>
      <c r="BQ13" s="0" t="s">
        <v>458</v>
      </c>
      <c r="BR13" s="11" t="n">
        <v>44537</v>
      </c>
      <c r="BS13" s="6" t="n">
        <v>-2500</v>
      </c>
      <c r="BT13" s="0" t="s">
        <v>183</v>
      </c>
      <c r="BU13" s="0"/>
      <c r="BV13" s="0"/>
      <c r="BW13" s="0"/>
      <c r="BX13" s="11" t="n">
        <v>45023</v>
      </c>
      <c r="BY13" s="6" t="n">
        <v>-1616.68</v>
      </c>
      <c r="BZ13" s="0" t="s">
        <v>287</v>
      </c>
      <c r="CA13" s="0"/>
      <c r="CB13" s="0"/>
      <c r="CC13" s="0"/>
      <c r="CD13" s="0"/>
      <c r="CE13" s="8" t="s">
        <f>=-SUM(CE2:CE11)</f>
      </c>
      <c r="CF13" s="0" t="s">
        <v>461</v>
      </c>
      <c r="CG13" s="0"/>
      <c r="CH13" s="0"/>
      <c r="CI13" s="0"/>
      <c r="CJ13" s="11" t="n">
        <v>44722</v>
      </c>
      <c r="CK13" s="6" t="n">
        <v>-89.7</v>
      </c>
      <c r="CL13" s="0" t="s">
        <v>262</v>
      </c>
      <c r="CM13" s="0"/>
      <c r="CN13" s="0"/>
      <c r="CO13" s="0"/>
      <c r="CP13" s="0"/>
      <c r="CQ13" s="0"/>
      <c r="CR13" s="0"/>
      <c r="CS13" s="11" t="n">
        <v>45903</v>
      </c>
      <c r="CT13" s="6" t="n">
        <v>97053.28</v>
      </c>
      <c r="CU13" s="0" t="s">
        <v>456</v>
      </c>
    </row>
    <row collapsed="false" customFormat="false" customHeight="false" hidden="false" ht="12.1" outlineLevel="0" r="14">
      <c r="A14" s="11" t="n">
        <v>43752</v>
      </c>
      <c r="B14" s="6" t="n">
        <v>-36464.66</v>
      </c>
      <c r="C14" s="0" t="s">
        <v>458</v>
      </c>
      <c r="D14" s="11" t="n">
        <v>43754</v>
      </c>
      <c r="E14" s="6" t="n">
        <v>25976.11</v>
      </c>
      <c r="F14" s="0" t="s">
        <v>456</v>
      </c>
      <c r="G14" s="11" t="n">
        <v>44000</v>
      </c>
      <c r="H14" s="6" t="n">
        <v>4621.61</v>
      </c>
      <c r="I14" s="0" t="s">
        <v>456</v>
      </c>
      <c r="J14" s="11" t="n">
        <v>44572</v>
      </c>
      <c r="K14" s="6" t="n">
        <v>13622.93</v>
      </c>
      <c r="L14" s="0" t="s">
        <v>456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8" t="s">
        <f>=-SUM(AF2:AF12)</f>
      </c>
      <c r="AG14" s="0" t="s">
        <v>461</v>
      </c>
      <c r="AH14" s="0"/>
      <c r="AI14" s="0"/>
      <c r="AJ14" s="0"/>
      <c r="AK14" s="0"/>
      <c r="AL14" s="0"/>
      <c r="AM14" s="0"/>
      <c r="AN14" s="0"/>
      <c r="AO14" s="0"/>
      <c r="AP14" s="0"/>
      <c r="AQ14" s="11" t="n">
        <v>44365</v>
      </c>
      <c r="AR14" s="6" t="n">
        <v>-2580.84</v>
      </c>
      <c r="AS14" s="0" t="s">
        <v>201</v>
      </c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10" t="s">
        <f>=XIRR(BD2:BD13,BC2:BC13)</f>
      </c>
      <c r="BE14" s="0"/>
      <c r="BF14" s="11" t="n">
        <v>44694</v>
      </c>
      <c r="BG14" s="6" t="n">
        <v>-282.1</v>
      </c>
      <c r="BH14" s="0" t="s">
        <v>263</v>
      </c>
      <c r="BI14" s="0"/>
      <c r="BJ14" s="0"/>
      <c r="BK14" s="0"/>
      <c r="BL14" s="11" t="n">
        <v>44613</v>
      </c>
      <c r="BM14" s="6" t="n">
        <v>-10014.09</v>
      </c>
      <c r="BN14" s="0" t="s">
        <v>458</v>
      </c>
      <c r="BO14" s="0"/>
      <c r="BP14" s="10" t="s">
        <f>=XIRR(BP2:BP13,BO2:BO13)</f>
      </c>
      <c r="BQ14" s="0"/>
      <c r="BR14" s="11" t="n">
        <v>44614</v>
      </c>
      <c r="BS14" s="6" t="n">
        <v>-14627.42</v>
      </c>
      <c r="BT14" s="0" t="s">
        <v>458</v>
      </c>
      <c r="BU14" s="0"/>
      <c r="BV14" s="0"/>
      <c r="BW14" s="0"/>
      <c r="BX14" s="11" t="n">
        <v>45022</v>
      </c>
      <c r="BY14" s="6" t="n">
        <v>-756</v>
      </c>
      <c r="BZ14" s="0" t="s">
        <v>286</v>
      </c>
      <c r="CA14" s="0"/>
      <c r="CB14" s="0"/>
      <c r="CC14" s="0"/>
      <c r="CD14" s="0"/>
      <c r="CE14" s="0"/>
      <c r="CF14" s="0"/>
      <c r="CG14" s="0"/>
      <c r="CH14" s="0"/>
      <c r="CI14" s="0"/>
      <c r="CJ14" s="11" t="n">
        <v>44742</v>
      </c>
      <c r="CK14" s="6" t="n">
        <v>-9299.21</v>
      </c>
      <c r="CL14" s="0" t="s">
        <v>458</v>
      </c>
      <c r="CM14" s="0"/>
      <c r="CN14" s="0"/>
      <c r="CO14" s="0"/>
      <c r="CP14" s="0"/>
      <c r="CQ14" s="0"/>
      <c r="CR14" s="0"/>
      <c r="CS14" s="11" t="n">
        <v>45968</v>
      </c>
      <c r="CT14" s="6" t="n">
        <v>24970.39</v>
      </c>
      <c r="CU14" s="0" t="s">
        <v>456</v>
      </c>
    </row>
    <row collapsed="false" customFormat="false" customHeight="false" hidden="false" ht="12.1" outlineLevel="0" r="15">
      <c r="A15" s="11" t="n">
        <v>43754</v>
      </c>
      <c r="B15" s="6" t="n">
        <v>34621.85</v>
      </c>
      <c r="C15" s="0" t="s">
        <v>456</v>
      </c>
      <c r="D15" s="11" t="n">
        <v>43840</v>
      </c>
      <c r="E15" s="6" t="n">
        <v>-1409.09</v>
      </c>
      <c r="F15" s="0" t="s">
        <v>144</v>
      </c>
      <c r="G15" s="11" t="n">
        <v>44116</v>
      </c>
      <c r="H15" s="6" t="n">
        <v>-1114</v>
      </c>
      <c r="I15" s="0" t="s">
        <v>169</v>
      </c>
      <c r="J15" s="11" t="n">
        <v>44579</v>
      </c>
      <c r="K15" s="6" t="n">
        <v>31459.28</v>
      </c>
      <c r="L15" s="0" t="s">
        <v>456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11" t="n">
        <v>44364</v>
      </c>
      <c r="AR15" s="6" t="n">
        <v>-68000</v>
      </c>
      <c r="AS15" s="0" t="s">
        <v>200</v>
      </c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8" t="s">
        <f>=-SUM(BD2:BD13)</f>
      </c>
      <c r="BE15" s="0" t="s">
        <v>461</v>
      </c>
      <c r="BF15" s="11" t="n">
        <v>44742</v>
      </c>
      <c r="BG15" s="6" t="n">
        <v>-9735.46</v>
      </c>
      <c r="BH15" s="0" t="s">
        <v>458</v>
      </c>
      <c r="BI15" s="0"/>
      <c r="BJ15" s="0"/>
      <c r="BK15" s="0"/>
      <c r="BL15" s="0"/>
      <c r="BM15" s="10" t="s">
        <f>=XIRR(BM2:BM14,BL2:BL14)</f>
      </c>
      <c r="BN15" s="0"/>
      <c r="BO15" s="0"/>
      <c r="BP15" s="8" t="s">
        <f>=-SUM(BP2:BP13)</f>
      </c>
      <c r="BQ15" s="0" t="s">
        <v>461</v>
      </c>
      <c r="BR15" s="0"/>
      <c r="BS15" s="10" t="s">
        <f>=XIRR(BS2:BS14,BR2:BR14)</f>
      </c>
      <c r="BT15" s="0"/>
      <c r="BU15" s="0"/>
      <c r="BV15" s="0"/>
      <c r="BW15" s="0"/>
      <c r="BX15" s="11" t="n">
        <v>45205</v>
      </c>
      <c r="BY15" s="6" t="n">
        <v>-1261.17</v>
      </c>
      <c r="BZ15" s="0" t="s">
        <v>302</v>
      </c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10" t="s">
        <f>=XIRR(CK2:CK14,CJ2:CJ14)</f>
      </c>
      <c r="CL15" s="0"/>
      <c r="CM15" s="0"/>
      <c r="CN15" s="0"/>
      <c r="CO15" s="0"/>
      <c r="CP15" s="0"/>
      <c r="CQ15" s="0"/>
      <c r="CR15" s="0"/>
      <c r="CS15" s="11" t="n">
        <v>46012</v>
      </c>
      <c r="CT15" s="6" t="n">
        <v>-7238</v>
      </c>
      <c r="CU15" s="0" t="s">
        <v>404</v>
      </c>
    </row>
    <row collapsed="false" customFormat="false" customHeight="false" hidden="false" ht="12.1" outlineLevel="0" r="16">
      <c r="A16" s="11" t="n">
        <v>43833</v>
      </c>
      <c r="B16" s="6" t="n">
        <v>18424.01</v>
      </c>
      <c r="C16" s="0" t="s">
        <v>456</v>
      </c>
      <c r="D16" s="11" t="n">
        <v>43969</v>
      </c>
      <c r="E16" s="6" t="n">
        <v>7238.02</v>
      </c>
      <c r="F16" s="0" t="s">
        <v>456</v>
      </c>
      <c r="G16" s="11" t="n">
        <v>44327</v>
      </c>
      <c r="H16" s="6" t="n">
        <v>-2172</v>
      </c>
      <c r="I16" s="0" t="s">
        <v>192</v>
      </c>
      <c r="J16" s="11" t="n">
        <v>44916</v>
      </c>
      <c r="K16" s="6" t="n">
        <v>-3786</v>
      </c>
      <c r="L16" s="0" t="s">
        <v>280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10" t="s">
        <f>=XIRR(AR2:AR15,AQ2:AQ15)</f>
      </c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10" t="s">
        <f>=XIRR(BG2:BG15,BF2:BF15)</f>
      </c>
      <c r="BH16" s="0"/>
      <c r="BI16" s="0"/>
      <c r="BJ16" s="0"/>
      <c r="BK16" s="0"/>
      <c r="BL16" s="0"/>
      <c r="BM16" s="8" t="s">
        <f>=-SUM(BM2:BM14)</f>
      </c>
      <c r="BN16" s="0" t="s">
        <v>461</v>
      </c>
      <c r="BO16" s="0"/>
      <c r="BP16" s="0"/>
      <c r="BQ16" s="0"/>
      <c r="BR16" s="0"/>
      <c r="BS16" s="8" t="s">
        <f>=-SUM(BS2:BS14)</f>
      </c>
      <c r="BT16" s="0" t="s">
        <v>461</v>
      </c>
      <c r="BU16" s="0"/>
      <c r="BV16" s="0"/>
      <c r="BW16" s="0"/>
      <c r="BX16" s="11" t="n">
        <v>45204</v>
      </c>
      <c r="BY16" s="6" t="n">
        <v>-810</v>
      </c>
      <c r="BZ16" s="0" t="s">
        <v>301</v>
      </c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8" t="s">
        <f>=-SUM(CK2:CK14)</f>
      </c>
      <c r="CL16" s="0" t="s">
        <v>461</v>
      </c>
      <c r="CM16" s="0"/>
      <c r="CN16" s="0"/>
      <c r="CO16" s="0"/>
      <c r="CP16" s="0"/>
      <c r="CQ16" s="0"/>
      <c r="CR16" s="0"/>
      <c r="CS16" s="11" t="n">
        <v>46012</v>
      </c>
      <c r="CT16" s="6" t="n">
        <v>-19453</v>
      </c>
      <c r="CU16" s="0" t="s">
        <v>405</v>
      </c>
    </row>
    <row collapsed="false" customFormat="false" customHeight="false" hidden="false" ht="12.1" outlineLevel="0" r="17">
      <c r="A17" s="11" t="n">
        <v>43902</v>
      </c>
      <c r="B17" s="6" t="n">
        <v>17543.1</v>
      </c>
      <c r="C17" s="0" t="s">
        <v>456</v>
      </c>
      <c r="D17" s="11" t="n">
        <v>44001</v>
      </c>
      <c r="E17" s="6" t="n">
        <v>-1776</v>
      </c>
      <c r="F17" s="0" t="s">
        <v>154</v>
      </c>
      <c r="G17" s="11" t="n">
        <v>43733</v>
      </c>
      <c r="H17" s="6" t="n">
        <v>-21751.07</v>
      </c>
      <c r="I17" s="0" t="s">
        <v>459</v>
      </c>
      <c r="J17" s="11" t="n">
        <v>44916</v>
      </c>
      <c r="K17" s="6" t="n">
        <v>-1559</v>
      </c>
      <c r="L17" s="0" t="s">
        <v>281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8" t="s">
        <f>=-SUM(AR2:AR15)</f>
      </c>
      <c r="AS17" s="0" t="s">
        <v>461</v>
      </c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8" t="s">
        <f>=-SUM(BG2:BG15)</f>
      </c>
      <c r="BH17" s="0" t="s">
        <v>461</v>
      </c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11" t="n">
        <v>45246</v>
      </c>
      <c r="BY17" s="6" t="n">
        <v>-1420.77</v>
      </c>
      <c r="BZ17" s="0" t="s">
        <v>458</v>
      </c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11" t="n">
        <v>46049</v>
      </c>
      <c r="CT17" s="6" t="n">
        <v>-635642.56</v>
      </c>
      <c r="CU17" s="0" t="s">
        <v>458</v>
      </c>
    </row>
    <row collapsed="false" customFormat="false" customHeight="false" hidden="false" ht="12.1" outlineLevel="0" r="18">
      <c r="A18" s="11" t="n">
        <v>43969</v>
      </c>
      <c r="B18" s="6" t="n">
        <v>12280.21</v>
      </c>
      <c r="C18" s="0" t="s">
        <v>456</v>
      </c>
      <c r="D18" s="11" t="n">
        <v>44000</v>
      </c>
      <c r="E18" s="6" t="n">
        <v>3833.15</v>
      </c>
      <c r="F18" s="0" t="s">
        <v>456</v>
      </c>
      <c r="G18" s="11" t="n">
        <v>43833</v>
      </c>
      <c r="H18" s="6" t="n">
        <v>-9292.66</v>
      </c>
      <c r="I18" s="0" t="s">
        <v>459</v>
      </c>
      <c r="J18" s="11" t="n">
        <v>44916</v>
      </c>
      <c r="K18" s="6" t="n">
        <v>-7942</v>
      </c>
      <c r="L18" s="0" t="s">
        <v>282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11" t="n">
        <v>45247</v>
      </c>
      <c r="BY18" s="6" t="n">
        <v>-17650.62</v>
      </c>
      <c r="BZ18" s="0" t="s">
        <v>458</v>
      </c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11" t="n">
        <v>46049</v>
      </c>
      <c r="CT18" s="6" t="n">
        <v>-236458.99</v>
      </c>
      <c r="CU18" s="0" t="s">
        <v>458</v>
      </c>
    </row>
    <row collapsed="false" customFormat="false" customHeight="false" hidden="false" ht="12.1" outlineLevel="0" r="19">
      <c r="A19" s="11" t="n">
        <v>44000</v>
      </c>
      <c r="B19" s="6" t="n">
        <v>13217.45</v>
      </c>
      <c r="C19" s="0" t="s">
        <v>456</v>
      </c>
      <c r="D19" s="11" t="n">
        <v>44204</v>
      </c>
      <c r="E19" s="6" t="n">
        <v>-2988.34</v>
      </c>
      <c r="F19" s="0" t="s">
        <v>179</v>
      </c>
      <c r="G19" s="11" t="n">
        <v>43969</v>
      </c>
      <c r="H19" s="6" t="n">
        <v>-8891.36</v>
      </c>
      <c r="I19" s="0" t="s">
        <v>459</v>
      </c>
      <c r="J19" s="11" t="n">
        <v>44916</v>
      </c>
      <c r="K19" s="6" t="n">
        <v>-3270</v>
      </c>
      <c r="L19" s="0" t="s">
        <v>283</v>
      </c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10" t="s">
        <f>=XIRR(BY2:BY18,BX2:BX18)</f>
      </c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10" t="s">
        <f>=XIRR(CT2:CT18,CS2:CS18)</f>
      </c>
      <c r="CU19" s="0"/>
    </row>
    <row collapsed="false" customFormat="false" customHeight="false" hidden="false" ht="12.1" outlineLevel="0" r="20">
      <c r="A20" s="11" t="n">
        <v>44109</v>
      </c>
      <c r="B20" s="6" t="n">
        <v>-10738</v>
      </c>
      <c r="C20" s="0" t="s">
        <v>164</v>
      </c>
      <c r="D20" s="11" t="n">
        <v>44372</v>
      </c>
      <c r="E20" s="6" t="n">
        <v>-2988.34</v>
      </c>
      <c r="F20" s="0" t="s">
        <v>179</v>
      </c>
      <c r="G20" s="11" t="n">
        <v>44000</v>
      </c>
      <c r="H20" s="6" t="n">
        <v>-4621.61</v>
      </c>
      <c r="I20" s="0" t="s">
        <v>459</v>
      </c>
      <c r="J20" s="11" t="n">
        <v>45082</v>
      </c>
      <c r="K20" s="6" t="n">
        <v>-6478</v>
      </c>
      <c r="L20" s="0" t="s">
        <v>291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8" t="s">
        <f>=-SUM(BY2:BY18)</f>
      </c>
      <c r="BZ20" s="0" t="s">
        <v>461</v>
      </c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8" t="s">
        <f>=-SUM(CT2:CT18)</f>
      </c>
      <c r="CU20" s="0" t="s">
        <v>461</v>
      </c>
    </row>
    <row collapsed="false" customFormat="false" customHeight="false" hidden="false" ht="12.1" outlineLevel="0" r="21">
      <c r="A21" s="11" t="n">
        <v>44328</v>
      </c>
      <c r="B21" s="6" t="n">
        <v>-10738</v>
      </c>
      <c r="C21" s="0" t="s">
        <v>164</v>
      </c>
      <c r="D21" s="11" t="n">
        <v>43733</v>
      </c>
      <c r="E21" s="6" t="n">
        <v>-10719.05</v>
      </c>
      <c r="F21" s="0" t="s">
        <v>459</v>
      </c>
      <c r="G21" s="11" t="n">
        <v>45114</v>
      </c>
      <c r="H21" s="6" t="n">
        <v>-4343</v>
      </c>
      <c r="I21" s="0" t="s">
        <v>296</v>
      </c>
      <c r="J21" s="11" t="n">
        <v>45082</v>
      </c>
      <c r="K21" s="6" t="n">
        <v>-2667</v>
      </c>
      <c r="L21" s="0" t="s">
        <v>292</v>
      </c>
    </row>
    <row collapsed="false" customFormat="false" customHeight="false" hidden="false" ht="12.1" outlineLevel="0" r="22">
      <c r="A22" s="11" t="n">
        <v>43524</v>
      </c>
      <c r="B22" s="6" t="n">
        <v>-17855.66</v>
      </c>
      <c r="C22" s="0" t="s">
        <v>459</v>
      </c>
      <c r="D22" s="11" t="n">
        <v>43754</v>
      </c>
      <c r="E22" s="6" t="n">
        <v>-25976.11</v>
      </c>
      <c r="F22" s="0" t="s">
        <v>459</v>
      </c>
      <c r="G22" s="11" t="n">
        <v>45363</v>
      </c>
      <c r="H22" s="6" t="n">
        <v>-63007.04</v>
      </c>
      <c r="I22" s="0" t="s">
        <v>458</v>
      </c>
      <c r="J22" s="11" t="n">
        <v>45163</v>
      </c>
      <c r="K22" s="6" t="n">
        <v>98353.94</v>
      </c>
      <c r="L22" s="0" t="s">
        <v>456</v>
      </c>
    </row>
    <row collapsed="false" customFormat="false" customHeight="false" hidden="false" ht="12.1" outlineLevel="0" r="23">
      <c r="A23" s="11" t="n">
        <v>43733</v>
      </c>
      <c r="B23" s="6" t="n">
        <v>-14197.78</v>
      </c>
      <c r="C23" s="0" t="s">
        <v>459</v>
      </c>
      <c r="D23" s="11" t="n">
        <v>43969</v>
      </c>
      <c r="E23" s="6" t="n">
        <v>-7238.02</v>
      </c>
      <c r="F23" s="0" t="s">
        <v>459</v>
      </c>
      <c r="G23" s="0"/>
      <c r="H23" s="10" t="s">
        <f>=XIRR(H2:H22,G2:G22)</f>
      </c>
      <c r="I23" s="0"/>
      <c r="J23" s="11" t="n">
        <v>45277</v>
      </c>
      <c r="K23" s="6" t="n">
        <v>-6611</v>
      </c>
      <c r="L23" s="0" t="s">
        <v>305</v>
      </c>
    </row>
    <row collapsed="false" customFormat="false" customHeight="false" hidden="false" ht="12.1" outlineLevel="0" r="24">
      <c r="A24" s="11" t="n">
        <v>43754</v>
      </c>
      <c r="B24" s="6" t="n">
        <v>-34621.85</v>
      </c>
      <c r="C24" s="0" t="s">
        <v>459</v>
      </c>
      <c r="D24" s="11" t="n">
        <v>44000</v>
      </c>
      <c r="E24" s="6" t="n">
        <v>-3833.15</v>
      </c>
      <c r="F24" s="0" t="s">
        <v>459</v>
      </c>
      <c r="G24" s="0"/>
      <c r="H24" s="8" t="s">
        <f>=-SUM(H2:H22)</f>
      </c>
      <c r="I24" s="0" t="s">
        <v>461</v>
      </c>
      <c r="J24" s="11" t="n">
        <v>45277</v>
      </c>
      <c r="K24" s="6" t="n">
        <v>-8556</v>
      </c>
      <c r="L24" s="0" t="s">
        <v>306</v>
      </c>
    </row>
    <row collapsed="false" customFormat="false" customHeight="false" hidden="false" ht="12.1" outlineLevel="0" r="25">
      <c r="A25" s="11" t="n">
        <v>43833</v>
      </c>
      <c r="B25" s="6" t="n">
        <v>-18424.01</v>
      </c>
      <c r="C25" s="0" t="s">
        <v>459</v>
      </c>
      <c r="D25" s="11" t="n">
        <v>44561</v>
      </c>
      <c r="E25" s="6" t="n">
        <v>-3585.18</v>
      </c>
      <c r="F25" s="0" t="s">
        <v>257</v>
      </c>
      <c r="G25" s="0"/>
      <c r="H25" s="0"/>
      <c r="I25" s="0"/>
      <c r="J25" s="11" t="n">
        <v>45286</v>
      </c>
      <c r="K25" s="6" t="n">
        <v>6737.06</v>
      </c>
      <c r="L25" s="0" t="s">
        <v>456</v>
      </c>
    </row>
    <row collapsed="false" customFormat="false" customHeight="false" hidden="false" ht="12.1" outlineLevel="0" r="26">
      <c r="A26" s="11" t="n">
        <v>43902</v>
      </c>
      <c r="B26" s="6" t="n">
        <v>-17543.1</v>
      </c>
      <c r="C26" s="0" t="s">
        <v>459</v>
      </c>
      <c r="D26" s="11" t="n">
        <v>44613</v>
      </c>
      <c r="E26" s="6" t="n">
        <v>18210.61</v>
      </c>
      <c r="F26" s="0" t="s">
        <v>456</v>
      </c>
      <c r="G26" s="0"/>
      <c r="H26" s="0"/>
      <c r="I26" s="0"/>
      <c r="J26" s="11" t="n">
        <v>45352</v>
      </c>
      <c r="K26" s="6" t="n">
        <v>22231.48</v>
      </c>
      <c r="L26" s="0" t="s">
        <v>456</v>
      </c>
    </row>
    <row collapsed="false" customFormat="false" customHeight="false" hidden="false" ht="12.1" outlineLevel="0" r="27">
      <c r="A27" s="11" t="n">
        <v>43969</v>
      </c>
      <c r="B27" s="6" t="n">
        <v>-12280.21</v>
      </c>
      <c r="C27" s="0" t="s">
        <v>459</v>
      </c>
      <c r="D27" s="11" t="n">
        <v>45302</v>
      </c>
      <c r="E27" s="6" t="n">
        <v>-6454.34</v>
      </c>
      <c r="F27" s="0" t="s">
        <v>311</v>
      </c>
      <c r="G27" s="0"/>
      <c r="H27" s="0"/>
      <c r="I27" s="0"/>
      <c r="J27" s="11" t="n">
        <v>45370</v>
      </c>
      <c r="K27" s="6" t="n">
        <v>190222.56</v>
      </c>
      <c r="L27" s="0" t="s">
        <v>456</v>
      </c>
    </row>
    <row collapsed="false" customFormat="false" customHeight="false" hidden="false" ht="12.1" outlineLevel="0" r="28">
      <c r="A28" s="11" t="n">
        <v>44000</v>
      </c>
      <c r="B28" s="6" t="n">
        <v>-13217.45</v>
      </c>
      <c r="C28" s="0" t="s">
        <v>459</v>
      </c>
      <c r="D28" s="11" t="n">
        <v>45370</v>
      </c>
      <c r="E28" s="6" t="n">
        <v>137429.27</v>
      </c>
      <c r="F28" s="0" t="s">
        <v>456</v>
      </c>
      <c r="G28" s="0"/>
      <c r="H28" s="0"/>
      <c r="I28" s="0"/>
      <c r="J28" s="11" t="n">
        <v>45419</v>
      </c>
      <c r="K28" s="6" t="n">
        <v>-19930</v>
      </c>
      <c r="L28" s="0" t="s">
        <v>313</v>
      </c>
    </row>
    <row collapsed="false" customFormat="false" customHeight="false" hidden="false" ht="12.1" outlineLevel="0" r="29">
      <c r="A29" s="11" t="n">
        <v>44572</v>
      </c>
      <c r="B29" s="6" t="n">
        <v>2770.32</v>
      </c>
      <c r="C29" s="0" t="s">
        <v>456</v>
      </c>
      <c r="D29" s="11" t="n">
        <v>45443</v>
      </c>
      <c r="E29" s="6" t="n">
        <v>28380.5</v>
      </c>
      <c r="F29" s="0" t="s">
        <v>456</v>
      </c>
      <c r="G29" s="0"/>
      <c r="H29" s="0"/>
      <c r="I29" s="0"/>
      <c r="J29" s="11" t="n">
        <v>45419</v>
      </c>
      <c r="K29" s="6" t="n">
        <v>-9965</v>
      </c>
      <c r="L29" s="0" t="s">
        <v>314</v>
      </c>
    </row>
    <row collapsed="false" customFormat="false" customHeight="false" hidden="false" ht="12.1" outlineLevel="0" r="30">
      <c r="A30" s="11" t="n">
        <v>44579</v>
      </c>
      <c r="B30" s="6" t="n">
        <v>34953.21</v>
      </c>
      <c r="C30" s="0" t="s">
        <v>456</v>
      </c>
      <c r="D30" s="11" t="n">
        <v>45446</v>
      </c>
      <c r="E30" s="6" t="n">
        <v>32337.5</v>
      </c>
      <c r="F30" s="0" t="s">
        <v>456</v>
      </c>
      <c r="G30" s="0"/>
      <c r="H30" s="0"/>
      <c r="I30" s="0"/>
      <c r="J30" s="11" t="n">
        <v>45443</v>
      </c>
      <c r="K30" s="6" t="n">
        <v>37004</v>
      </c>
      <c r="L30" s="0" t="s">
        <v>456</v>
      </c>
    </row>
    <row collapsed="false" customFormat="false" customHeight="false" hidden="false" ht="12.1" outlineLevel="0" r="31">
      <c r="A31" s="11" t="n">
        <v>44613</v>
      </c>
      <c r="B31" s="6" t="n">
        <v>53767.24</v>
      </c>
      <c r="C31" s="0" t="s">
        <v>456</v>
      </c>
      <c r="D31" s="11" t="n">
        <v>45488</v>
      </c>
      <c r="E31" s="6" t="n">
        <v>-16134.85</v>
      </c>
      <c r="F31" s="0" t="s">
        <v>336</v>
      </c>
      <c r="G31" s="0"/>
      <c r="H31" s="0"/>
      <c r="I31" s="0"/>
      <c r="J31" s="11" t="n">
        <v>45643</v>
      </c>
      <c r="K31" s="6" t="n">
        <v>-22806</v>
      </c>
      <c r="L31" s="0" t="s">
        <v>350</v>
      </c>
    </row>
    <row collapsed="false" customFormat="false" customHeight="false" hidden="false" ht="12.1" outlineLevel="0" r="32">
      <c r="A32" s="11" t="n">
        <v>45057</v>
      </c>
      <c r="B32" s="6" t="n">
        <v>-20227</v>
      </c>
      <c r="C32" s="0" t="s">
        <v>288</v>
      </c>
      <c r="D32" s="11" t="n">
        <v>45968</v>
      </c>
      <c r="E32" s="6" t="n">
        <v>14399.46</v>
      </c>
      <c r="F32" s="0" t="s">
        <v>456</v>
      </c>
      <c r="G32" s="0"/>
      <c r="H32" s="0"/>
      <c r="I32" s="0"/>
      <c r="J32" s="11" t="n">
        <v>45643</v>
      </c>
      <c r="K32" s="6" t="n">
        <v>-10285</v>
      </c>
      <c r="L32" s="0" t="s">
        <v>351</v>
      </c>
    </row>
    <row collapsed="false" customFormat="false" customHeight="false" hidden="false" ht="12.1" outlineLevel="0" r="33">
      <c r="A33" s="11" t="n">
        <v>45057</v>
      </c>
      <c r="B33" s="6" t="n">
        <v>-3480</v>
      </c>
      <c r="C33" s="0" t="s">
        <v>289</v>
      </c>
      <c r="D33" s="11" t="n">
        <v>46094</v>
      </c>
      <c r="E33" s="6" t="n">
        <v>-144272.55</v>
      </c>
      <c r="F33" s="0" t="s">
        <v>458</v>
      </c>
      <c r="G33" s="0"/>
      <c r="H33" s="0"/>
      <c r="I33" s="0"/>
      <c r="J33" s="11" t="n">
        <v>45750</v>
      </c>
      <c r="K33" s="6" t="n">
        <v>175379.92</v>
      </c>
      <c r="L33" s="0" t="s">
        <v>456</v>
      </c>
    </row>
    <row collapsed="false" customFormat="false" customHeight="false" hidden="false" ht="12.1" outlineLevel="0" r="34">
      <c r="A34" s="11" t="n">
        <v>45281</v>
      </c>
      <c r="B34" s="6" t="n">
        <v>5277.78</v>
      </c>
      <c r="C34" s="0" t="s">
        <v>456</v>
      </c>
      <c r="D34" s="11" t="n">
        <v>46094</v>
      </c>
      <c r="E34" s="6" t="n">
        <v>-16028.05</v>
      </c>
      <c r="F34" s="0" t="s">
        <v>458</v>
      </c>
      <c r="G34" s="0"/>
      <c r="H34" s="0"/>
      <c r="I34" s="0"/>
      <c r="J34" s="11" t="n">
        <v>45811</v>
      </c>
      <c r="K34" s="6" t="n">
        <v>-24004</v>
      </c>
      <c r="L34" s="0" t="s">
        <v>366</v>
      </c>
    </row>
    <row collapsed="false" customFormat="false" customHeight="false" hidden="false" ht="12.1" outlineLevel="0" r="35">
      <c r="A35" s="11" t="n">
        <v>45303</v>
      </c>
      <c r="B35" s="6" t="n">
        <v>2759.58</v>
      </c>
      <c r="C35" s="0" t="s">
        <v>456</v>
      </c>
      <c r="D35" s="0"/>
      <c r="E35" s="10" t="s">
        <f>=XIRR(E2:E34,D2:D34)</f>
      </c>
      <c r="F35" s="0"/>
      <c r="G35" s="0"/>
      <c r="H35" s="0"/>
      <c r="I35" s="0"/>
      <c r="J35" s="11" t="n">
        <v>45811</v>
      </c>
      <c r="K35" s="6" t="n">
        <v>-23063</v>
      </c>
      <c r="L35" s="0" t="s">
        <v>367</v>
      </c>
    </row>
    <row collapsed="false" customFormat="false" customHeight="false" hidden="false" ht="12.1" outlineLevel="0" r="36">
      <c r="A36" s="11" t="n">
        <v>45370</v>
      </c>
      <c r="B36" s="6" t="n">
        <v>169000.77</v>
      </c>
      <c r="C36" s="0" t="s">
        <v>456</v>
      </c>
      <c r="D36" s="0"/>
      <c r="E36" s="8" t="s">
        <f>=-SUM(E2:E34)</f>
      </c>
      <c r="F36" s="0" t="s">
        <v>461</v>
      </c>
      <c r="G36" s="0"/>
      <c r="H36" s="0"/>
      <c r="I36" s="0"/>
      <c r="J36" s="11" t="n">
        <v>45817</v>
      </c>
      <c r="K36" s="6" t="n">
        <v>137314.2</v>
      </c>
      <c r="L36" s="0" t="s">
        <v>456</v>
      </c>
    </row>
    <row collapsed="false" customFormat="false" customHeight="false" hidden="false" ht="12.1" outlineLevel="0" r="37">
      <c r="A37" s="11" t="n">
        <v>45443</v>
      </c>
      <c r="B37" s="6" t="n">
        <v>109329.9</v>
      </c>
      <c r="C37" s="0" t="s">
        <v>456</v>
      </c>
      <c r="D37" s="0"/>
      <c r="E37" s="0"/>
      <c r="F37" s="0"/>
      <c r="G37" s="0"/>
      <c r="H37" s="0"/>
      <c r="I37" s="0"/>
      <c r="J37" s="11" t="n">
        <v>45898</v>
      </c>
      <c r="K37" s="6" t="n">
        <v>96521.81</v>
      </c>
      <c r="L37" s="0" t="s">
        <v>456</v>
      </c>
    </row>
    <row collapsed="false" customFormat="false" customHeight="false" hidden="false" ht="12.1" outlineLevel="0" r="38">
      <c r="A38" s="11" t="n">
        <v>45446</v>
      </c>
      <c r="B38" s="6" t="n">
        <v>36710.4</v>
      </c>
      <c r="C38" s="0" t="s">
        <v>456</v>
      </c>
      <c r="D38" s="0"/>
      <c r="E38" s="0"/>
      <c r="F38" s="0"/>
      <c r="G38" s="0"/>
      <c r="H38" s="0"/>
      <c r="I38" s="0"/>
      <c r="J38" s="11" t="n">
        <v>45982</v>
      </c>
      <c r="K38" s="6" t="n">
        <v>-399679.96</v>
      </c>
      <c r="L38" s="0" t="s">
        <v>458</v>
      </c>
    </row>
    <row collapsed="false" customFormat="false" customHeight="false" hidden="false" ht="12.1" outlineLevel="0" r="39">
      <c r="A39" s="11" t="n">
        <v>45484</v>
      </c>
      <c r="B39" s="6" t="n">
        <v>-57652</v>
      </c>
      <c r="C39" s="0" t="s">
        <v>330</v>
      </c>
      <c r="D39" s="0"/>
      <c r="E39" s="0"/>
      <c r="F39" s="0"/>
      <c r="G39" s="0"/>
      <c r="H39" s="0"/>
      <c r="I39" s="0"/>
      <c r="J39" s="11" t="n">
        <v>45982</v>
      </c>
      <c r="K39" s="6" t="n">
        <v>-350404.36</v>
      </c>
      <c r="L39" s="0" t="s">
        <v>458</v>
      </c>
    </row>
    <row collapsed="false" customFormat="false" customHeight="false" hidden="false" ht="12.1" outlineLevel="0" r="40">
      <c r="A40" s="11" t="n">
        <v>45484</v>
      </c>
      <c r="B40" s="6" t="n">
        <v>-4925</v>
      </c>
      <c r="C40" s="0" t="s">
        <v>331</v>
      </c>
      <c r="D40" s="0"/>
      <c r="E40" s="0"/>
      <c r="F40" s="0"/>
      <c r="G40" s="0"/>
      <c r="H40" s="0"/>
      <c r="I40" s="0"/>
      <c r="J40" s="0"/>
      <c r="K40" s="10" t="s">
        <f>=XIRR(K2:K39,J2:J39)</f>
      </c>
      <c r="L40" s="0"/>
    </row>
    <row collapsed="false" customFormat="false" customHeight="false" hidden="false" ht="12.1" outlineLevel="0" r="41">
      <c r="A41" s="11" t="n">
        <v>45817</v>
      </c>
      <c r="B41" s="6" t="n">
        <v>-49315.88</v>
      </c>
      <c r="C41" s="0" t="s">
        <v>458</v>
      </c>
      <c r="D41" s="0"/>
      <c r="E41" s="0"/>
      <c r="F41" s="0"/>
      <c r="G41" s="0"/>
      <c r="H41" s="0"/>
      <c r="I41" s="0"/>
      <c r="J41" s="0"/>
      <c r="K41" s="8" t="s">
        <f>=-SUM(K2:K39)</f>
      </c>
      <c r="L41" s="0" t="s">
        <v>461</v>
      </c>
    </row>
    <row collapsed="false" customFormat="false" customHeight="false" hidden="false" ht="12.1" outlineLevel="0" r="42">
      <c r="A42" s="11" t="n">
        <v>45817</v>
      </c>
      <c r="B42" s="6" t="n">
        <v>-286776.67</v>
      </c>
      <c r="C42" s="0" t="s">
        <v>458</v>
      </c>
    </row>
    <row collapsed="false" customFormat="false" customHeight="false" hidden="false" ht="12.1" outlineLevel="0" r="43">
      <c r="A43" s="11" t="n">
        <v>45856</v>
      </c>
      <c r="B43" s="6" t="n">
        <v>-32150.4</v>
      </c>
      <c r="C43" s="0" t="s">
        <v>386</v>
      </c>
    </row>
    <row collapsed="false" customFormat="false" customHeight="false" hidden="false" ht="12.1" outlineLevel="0" r="44">
      <c r="A44" s="11" t="n">
        <v>45856</v>
      </c>
      <c r="B44" s="6" t="n">
        <v>-303.4</v>
      </c>
      <c r="C44" s="0" t="s">
        <v>388</v>
      </c>
    </row>
    <row collapsed="false" customFormat="false" customHeight="false" hidden="false" ht="12.1" outlineLevel="0" r="45">
      <c r="A45" s="11" t="n">
        <v>46223</v>
      </c>
      <c r="B45" s="6" t="n">
        <v>-34711.4</v>
      </c>
      <c r="C45" s="0" t="s">
        <v>442</v>
      </c>
    </row>
    <row collapsed="false" customFormat="false" customHeight="false" hidden="false" ht="12.1" outlineLevel="0" r="46">
      <c r="A46" s="11" t="n">
        <v>46223</v>
      </c>
      <c r="B46" s="6" t="n">
        <v>-327.4</v>
      </c>
      <c r="C46" s="0" t="s">
        <v>443</v>
      </c>
    </row>
    <row collapsed="false" customFormat="false" customHeight="false" hidden="false" ht="12.1" outlineLevel="0" r="47">
      <c r="A47" s="11" t="n">
        <v>46226</v>
      </c>
      <c r="B47" s="6" t="n">
        <v>-279492.7</v>
      </c>
      <c r="C47" s="0" t="s">
        <v>458</v>
      </c>
    </row>
    <row collapsed="false" customFormat="false" customHeight="false" hidden="false" ht="12.1" outlineLevel="0" r="48">
      <c r="A48" s="11" t="n">
        <v>46226</v>
      </c>
      <c r="B48" s="6" t="n">
        <v>-2636.62</v>
      </c>
      <c r="C48" s="0" t="s">
        <v>458</v>
      </c>
    </row>
    <row collapsed="false" customFormat="false" customHeight="false" hidden="false" ht="12.1" outlineLevel="0" r="49">
      <c r="A49" s="0"/>
      <c r="B49" s="10" t="s">
        <f>=XIRR(B2:B48,A2:A48)</f>
      </c>
      <c r="C49" s="0"/>
    </row>
    <row collapsed="false" customFormat="false" customHeight="false" hidden="false" ht="12.1" outlineLevel="0" r="50">
      <c r="A50" s="0"/>
      <c r="B50" s="8" t="s">
        <f>=-SUM(B2:B48)</f>
      </c>
      <c r="C50" s="0" t="s">
        <v>461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496</v>
      </c>
      <c r="C1" s="0"/>
      <c r="D1" s="0"/>
      <c r="E1" s="3" t="s">
        <v>497</v>
      </c>
      <c r="F1" s="0"/>
      <c r="G1" s="0"/>
      <c r="H1" s="3" t="s">
        <v>498</v>
      </c>
      <c r="I1" s="0"/>
      <c r="J1" s="0"/>
      <c r="K1" s="3" t="s">
        <v>499</v>
      </c>
      <c r="L1" s="0"/>
      <c r="M1" s="0"/>
      <c r="N1" s="3" t="s">
        <v>500</v>
      </c>
      <c r="O1" s="0"/>
      <c r="P1" s="0"/>
      <c r="Q1" s="3" t="s">
        <v>501</v>
      </c>
      <c r="R1" s="0"/>
      <c r="S1" s="0"/>
      <c r="T1" s="3" t="s">
        <v>502</v>
      </c>
      <c r="U1" s="0"/>
      <c r="V1" s="0"/>
      <c r="W1" s="3" t="s">
        <v>503</v>
      </c>
      <c r="X1" s="0"/>
      <c r="Y1" s="0"/>
      <c r="Z1" s="3" t="s">
        <v>504</v>
      </c>
      <c r="AA1" s="0"/>
      <c r="AB1" s="0"/>
      <c r="AC1" s="3" t="s">
        <v>505</v>
      </c>
      <c r="AD1" s="0"/>
      <c r="AE1" s="0"/>
      <c r="AF1" s="3" t="s">
        <v>506</v>
      </c>
      <c r="AG1" s="0"/>
      <c r="AH1" s="0"/>
      <c r="AI1" s="3" t="s">
        <v>507</v>
      </c>
      <c r="AJ1" s="0"/>
      <c r="AK1" s="0"/>
      <c r="AL1" s="3" t="s">
        <v>508</v>
      </c>
      <c r="AM1" s="0"/>
      <c r="AN1" s="0"/>
      <c r="AO1" s="3" t="s">
        <v>509</v>
      </c>
      <c r="AP1" s="0"/>
      <c r="AQ1" s="0"/>
      <c r="AR1" s="3" t="s">
        <v>510</v>
      </c>
      <c r="AS1" s="0"/>
      <c r="AT1" s="0"/>
      <c r="AU1" s="3" t="s">
        <v>511</v>
      </c>
      <c r="AV1" s="0"/>
      <c r="AW1" s="0"/>
      <c r="AX1" s="3" t="s">
        <v>512</v>
      </c>
      <c r="AY1" s="0"/>
      <c r="AZ1" s="0"/>
      <c r="BA1" s="3" t="s">
        <v>513</v>
      </c>
      <c r="BB1" s="0"/>
      <c r="BC1" s="0"/>
      <c r="BD1" s="3" t="s">
        <v>514</v>
      </c>
      <c r="BE1" s="0"/>
      <c r="BF1" s="0"/>
      <c r="BG1" s="3" t="s">
        <v>515</v>
      </c>
      <c r="BH1" s="0"/>
      <c r="BI1" s="0"/>
      <c r="BJ1" s="3" t="s">
        <v>516</v>
      </c>
      <c r="BK1" s="0"/>
    </row>
    <row collapsed="false" customFormat="false" customHeight="false" hidden="false" ht="12.1" outlineLevel="0" r="2">
      <c r="A2" s="11" t="n">
        <v>44445</v>
      </c>
      <c r="B2" s="6" t="n">
        <v>69</v>
      </c>
      <c r="C2" s="6" t="n">
        <v>38170.8</v>
      </c>
      <c r="D2" s="11" t="n">
        <v>45370</v>
      </c>
      <c r="E2" s="6" t="n">
        <v>278</v>
      </c>
      <c r="F2" s="6" t="n">
        <v>219075.27</v>
      </c>
      <c r="G2" s="11" t="n">
        <v>45817</v>
      </c>
      <c r="H2" s="6" t="n">
        <v>910</v>
      </c>
      <c r="I2" s="6" t="n">
        <v>282747.78</v>
      </c>
      <c r="J2" s="11" t="n">
        <v>45443</v>
      </c>
      <c r="K2" s="6" t="n">
        <v>3</v>
      </c>
      <c r="L2" s="6" t="n">
        <v>17957</v>
      </c>
      <c r="M2" s="11" t="n">
        <v>45681</v>
      </c>
      <c r="N2" s="6" t="n">
        <v>201</v>
      </c>
      <c r="O2" s="6" t="n">
        <v>197622.2</v>
      </c>
      <c r="P2" s="11" t="n">
        <v>46238</v>
      </c>
      <c r="Q2" s="6" t="n">
        <v>11</v>
      </c>
      <c r="R2" s="6" t="n">
        <v>24445.28</v>
      </c>
      <c r="S2" s="11" t="n">
        <v>45281</v>
      </c>
      <c r="T2" s="6" t="n">
        <v>90</v>
      </c>
      <c r="U2" s="6" t="n">
        <v>94496.84</v>
      </c>
      <c r="V2" s="11" t="n">
        <v>44445</v>
      </c>
      <c r="W2" s="6" t="n">
        <v>84</v>
      </c>
      <c r="X2" s="6" t="n">
        <v>38287.2</v>
      </c>
      <c r="Y2" s="11" t="n">
        <v>45363</v>
      </c>
      <c r="Z2" s="6" t="n">
        <v>88</v>
      </c>
      <c r="AA2" s="6" t="n">
        <v>64784.24</v>
      </c>
      <c r="AB2" s="11" t="n">
        <v>45406</v>
      </c>
      <c r="AC2" s="6" t="n">
        <v>130000</v>
      </c>
      <c r="AD2" s="6" t="n">
        <v>46917.19</v>
      </c>
      <c r="AE2" s="11" t="n">
        <v>43649</v>
      </c>
      <c r="AF2" s="6" t="n">
        <v>300</v>
      </c>
      <c r="AG2" s="6" t="n">
        <v>19033.69</v>
      </c>
      <c r="AH2" s="11" t="n">
        <v>46238</v>
      </c>
      <c r="AI2" s="6" t="n">
        <v>67</v>
      </c>
      <c r="AJ2" s="6" t="n">
        <v>72532.42</v>
      </c>
      <c r="AK2" s="11" t="n">
        <v>44459</v>
      </c>
      <c r="AL2" s="6" t="n">
        <v>11200</v>
      </c>
      <c r="AM2" s="6" t="n">
        <v>89708.14</v>
      </c>
      <c r="AN2" s="11" t="n">
        <v>46094</v>
      </c>
      <c r="AO2" s="6" t="n">
        <v>59</v>
      </c>
      <c r="AP2" s="6" t="n">
        <v>142913.01</v>
      </c>
      <c r="AQ2" s="11" t="n">
        <v>46233</v>
      </c>
      <c r="AR2" s="6" t="n">
        <v>2230</v>
      </c>
      <c r="AS2" s="6" t="n">
        <v>297002.08</v>
      </c>
      <c r="AT2" s="11" t="n">
        <v>43733</v>
      </c>
      <c r="AU2" s="6" t="n">
        <v>170</v>
      </c>
      <c r="AV2" s="6" t="n">
        <v>16077.17</v>
      </c>
      <c r="AW2" s="11" t="n">
        <v>43606</v>
      </c>
      <c r="AX2" s="6" t="n">
        <v>150</v>
      </c>
      <c r="AY2" s="6" t="n">
        <v>38240.419999999</v>
      </c>
      <c r="AZ2" s="11" t="n">
        <v>43663</v>
      </c>
      <c r="BA2" s="6" t="n">
        <v>90</v>
      </c>
      <c r="BB2" s="6" t="n">
        <v>20119.43</v>
      </c>
      <c r="BC2" s="11" t="n">
        <v>43754</v>
      </c>
      <c r="BD2" s="6" t="n">
        <v>10</v>
      </c>
      <c r="BE2" s="6" t="n">
        <v>8835.24</v>
      </c>
      <c r="BF2" s="11" t="n">
        <v>43439</v>
      </c>
      <c r="BG2" s="6" t="n">
        <v>30</v>
      </c>
      <c r="BH2" s="6" t="n">
        <v>4733.6000000001</v>
      </c>
      <c r="BI2" s="11" t="n">
        <v>45788</v>
      </c>
      <c r="BJ2" s="6" t="n">
        <v>13</v>
      </c>
      <c r="BK2" s="6" t="n">
        <v>1291.14</v>
      </c>
    </row>
    <row collapsed="false" customFormat="false" customHeight="false" hidden="false" ht="12.1" outlineLevel="0" r="3">
      <c r="A3" s="11" t="n">
        <v>44613</v>
      </c>
      <c r="B3" s="6" t="n">
        <v>59</v>
      </c>
      <c r="C3" s="6" t="n">
        <v>25048.1</v>
      </c>
      <c r="D3" s="11" t="n">
        <v>45443</v>
      </c>
      <c r="E3" s="6" t="n">
        <v>21</v>
      </c>
      <c r="F3" s="6" t="n">
        <v>14169.55</v>
      </c>
      <c r="G3" s="11" t="n">
        <v>46226</v>
      </c>
      <c r="H3" s="6" t="n">
        <v>1058</v>
      </c>
      <c r="I3" s="6" t="n">
        <v>278631.5</v>
      </c>
      <c r="J3" s="11" t="n">
        <v>46238</v>
      </c>
      <c r="K3" s="6" t="n">
        <v>7</v>
      </c>
      <c r="L3" s="6" t="n">
        <v>40475.38</v>
      </c>
      <c r="M3" s="11" t="n">
        <v>46238</v>
      </c>
      <c r="N3" s="6" t="n">
        <v>19</v>
      </c>
      <c r="O3" s="6" t="n">
        <v>25325.08</v>
      </c>
      <c r="P3" s="11" t="n">
        <v>45982</v>
      </c>
      <c r="Q3" s="6" t="n">
        <v>259</v>
      </c>
      <c r="R3" s="6" t="n">
        <v>447276.69</v>
      </c>
      <c r="S3" s="11" t="n">
        <v>45286</v>
      </c>
      <c r="T3" s="6" t="n">
        <v>10</v>
      </c>
      <c r="U3" s="6" t="n">
        <v>10609.04</v>
      </c>
      <c r="V3" s="11" t="n">
        <v>45370</v>
      </c>
      <c r="W3" s="6" t="n">
        <v>150</v>
      </c>
      <c r="X3" s="6" t="n">
        <v>106569.22</v>
      </c>
      <c r="Y3" s="11" t="n">
        <v>45370</v>
      </c>
      <c r="Z3" s="6" t="n">
        <v>224</v>
      </c>
      <c r="AA3" s="6" t="n">
        <v>165223.32</v>
      </c>
      <c r="AB3" s="11" t="n">
        <v>46233</v>
      </c>
      <c r="AC3" s="6" t="n">
        <v>290000</v>
      </c>
      <c r="AD3" s="6" t="n">
        <v>152133.78</v>
      </c>
      <c r="AE3" s="11" t="n">
        <v>43833</v>
      </c>
      <c r="AF3" s="6" t="n">
        <v>80</v>
      </c>
      <c r="AG3" s="6" t="n">
        <v>5689.54</v>
      </c>
      <c r="AH3" s="11" t="n">
        <v>45806</v>
      </c>
      <c r="AI3" s="6" t="n">
        <v>77</v>
      </c>
      <c r="AJ3" s="6" t="n">
        <v>98494.57</v>
      </c>
      <c r="AK3" s="11" t="n">
        <v>45370</v>
      </c>
      <c r="AL3" s="6" t="n">
        <v>7400</v>
      </c>
      <c r="AM3" s="6" t="n">
        <v>88339.39</v>
      </c>
      <c r="AN3" s="11" t="n">
        <v>46226</v>
      </c>
      <c r="AO3" s="6" t="n">
        <v>51</v>
      </c>
      <c r="AP3" s="6" t="n">
        <v>97876.01</v>
      </c>
      <c r="AQ3" s="11" t="n">
        <v>46238</v>
      </c>
      <c r="AR3" s="6" t="n">
        <v>220</v>
      </c>
      <c r="AS3" s="6" t="n">
        <v>29506.03</v>
      </c>
      <c r="AT3" s="11" t="n">
        <v>43733</v>
      </c>
      <c r="AU3" s="6" t="n">
        <v>30</v>
      </c>
      <c r="AV3" s="6" t="n">
        <v>2837.15</v>
      </c>
      <c r="AW3" s="11" t="n">
        <v>43733</v>
      </c>
      <c r="AX3" s="6" t="n">
        <v>10</v>
      </c>
      <c r="AY3" s="6" t="n">
        <v>2675.75</v>
      </c>
      <c r="AZ3" s="11" t="n">
        <v>43833</v>
      </c>
      <c r="BA3" s="6" t="n">
        <v>30</v>
      </c>
      <c r="BB3" s="6" t="n">
        <v>7808.1800000001</v>
      </c>
      <c r="BC3" s="11" t="n">
        <v>43754</v>
      </c>
      <c r="BD3" s="6" t="n">
        <v>10</v>
      </c>
      <c r="BE3" s="6" t="n">
        <v>8833.24</v>
      </c>
      <c r="BF3" s="11" t="n">
        <v>43439</v>
      </c>
      <c r="BG3" s="6" t="n">
        <v>20</v>
      </c>
      <c r="BH3" s="6" t="n">
        <v>3155.73</v>
      </c>
      <c r="BI3" s="11" t="n">
        <v>45817</v>
      </c>
      <c r="BJ3" s="6" t="n">
        <v>29</v>
      </c>
      <c r="BK3" s="6" t="n">
        <v>2709.89</v>
      </c>
    </row>
    <row collapsed="false" customFormat="false" customHeight="false" hidden="false" ht="12.1" outlineLevel="0" r="4">
      <c r="A4" s="11" t="n">
        <v>45370</v>
      </c>
      <c r="B4" s="6" t="n">
        <v>163</v>
      </c>
      <c r="C4" s="6" t="n">
        <v>92423.29</v>
      </c>
      <c r="D4" s="11" t="n">
        <v>45684</v>
      </c>
      <c r="E4" s="6" t="n">
        <v>4</v>
      </c>
      <c r="F4" s="6" t="n">
        <v>2414.05</v>
      </c>
      <c r="G4" s="11" t="n">
        <v>46227</v>
      </c>
      <c r="H4" s="6" t="n">
        <v>11</v>
      </c>
      <c r="I4" s="6" t="n">
        <v>2893.84</v>
      </c>
      <c r="J4" s="11" t="n">
        <v>45082</v>
      </c>
      <c r="K4" s="6" t="n">
        <v>13</v>
      </c>
      <c r="L4" s="6" t="n">
        <v>95342.73</v>
      </c>
      <c r="M4" s="11" t="n">
        <v>45750</v>
      </c>
      <c r="N4" s="6" t="n">
        <v>138</v>
      </c>
      <c r="O4" s="6" t="n">
        <v>137611.38</v>
      </c>
      <c r="P4" s="11" t="n">
        <v>46147</v>
      </c>
      <c r="Q4" s="6" t="n">
        <v>79</v>
      </c>
      <c r="R4" s="6" t="n">
        <v>175558.62</v>
      </c>
      <c r="S4" s="11" t="n">
        <v>45370</v>
      </c>
      <c r="T4" s="6" t="n">
        <v>140</v>
      </c>
      <c r="U4" s="6" t="n">
        <v>161433.87</v>
      </c>
      <c r="V4" s="11" t="n">
        <v>45443</v>
      </c>
      <c r="W4" s="6" t="n">
        <v>13</v>
      </c>
      <c r="X4" s="6" t="n">
        <v>8932.3</v>
      </c>
      <c r="Y4" s="11" t="n">
        <v>45443</v>
      </c>
      <c r="Z4" s="6" t="n">
        <v>32</v>
      </c>
      <c r="AA4" s="6" t="n">
        <v>22488</v>
      </c>
      <c r="AB4" s="11" t="n">
        <v>46238</v>
      </c>
      <c r="AC4" s="6" t="n">
        <v>30000</v>
      </c>
      <c r="AD4" s="6" t="n">
        <v>15698.11</v>
      </c>
      <c r="AE4" s="11" t="n">
        <v>43902</v>
      </c>
      <c r="AF4" s="6" t="n">
        <v>10</v>
      </c>
      <c r="AG4" s="6" t="n">
        <v>614.89</v>
      </c>
      <c r="AH4" s="11" t="n">
        <v>45968</v>
      </c>
      <c r="AI4" s="6" t="n">
        <v>21</v>
      </c>
      <c r="AJ4" s="6" t="n">
        <v>26581.9</v>
      </c>
      <c r="AK4" s="11" t="n">
        <v>45443</v>
      </c>
      <c r="AL4" s="6" t="n">
        <v>1000</v>
      </c>
      <c r="AM4" s="6" t="n">
        <v>9780</v>
      </c>
      <c r="AN4" s="11" t="n">
        <v>46238</v>
      </c>
      <c r="AO4" s="6" t="n">
        <v>6</v>
      </c>
      <c r="AP4" s="6" t="n">
        <v>12419.17</v>
      </c>
      <c r="AQ4" s="0"/>
      <c r="AR4" s="5" t="s">
        <f>=SUM(AS2:AS3)/SUM(AR2:AR3)</f>
      </c>
      <c r="AS4" s="0" t="s">
        <v>12</v>
      </c>
      <c r="AT4" s="11" t="n">
        <v>43969</v>
      </c>
      <c r="AU4" s="6" t="n">
        <v>30</v>
      </c>
      <c r="AV4" s="6" t="n">
        <v>3417.2600000001</v>
      </c>
      <c r="AW4" s="11" t="n">
        <v>43733</v>
      </c>
      <c r="AX4" s="6" t="n">
        <v>40</v>
      </c>
      <c r="AY4" s="6" t="n">
        <v>10703</v>
      </c>
      <c r="AZ4" s="11" t="n">
        <v>43969</v>
      </c>
      <c r="BA4" s="6" t="n">
        <v>20</v>
      </c>
      <c r="BB4" s="6" t="n">
        <v>3792.22</v>
      </c>
      <c r="BC4" s="11" t="n">
        <v>43833</v>
      </c>
      <c r="BD4" s="6" t="n">
        <v>10</v>
      </c>
      <c r="BE4" s="6" t="n">
        <v>9473.21</v>
      </c>
      <c r="BF4" s="11" t="n">
        <v>43641</v>
      </c>
      <c r="BG4" s="6" t="n">
        <v>120</v>
      </c>
      <c r="BH4" s="6" t="n">
        <v>20451.06</v>
      </c>
      <c r="BI4" s="11" t="n">
        <v>46049</v>
      </c>
      <c r="BJ4" s="6" t="n">
        <v>62</v>
      </c>
      <c r="BK4" s="6" t="n">
        <v>4489.12</v>
      </c>
    </row>
    <row collapsed="false" customFormat="false" customHeight="false" hidden="false" ht="12.1" outlineLevel="0" r="5">
      <c r="A5" s="11" t="n">
        <v>45443</v>
      </c>
      <c r="B5" s="6" t="n">
        <v>16</v>
      </c>
      <c r="C5" s="6" t="n">
        <v>8983.2</v>
      </c>
      <c r="D5" s="11" t="n">
        <v>45687</v>
      </c>
      <c r="E5" s="6" t="n">
        <v>155</v>
      </c>
      <c r="F5" s="6" t="n">
        <v>96975.75</v>
      </c>
      <c r="G5" s="11" t="n">
        <v>46233</v>
      </c>
      <c r="H5" s="6" t="n">
        <v>23</v>
      </c>
      <c r="I5" s="6" t="n">
        <v>6359.47</v>
      </c>
      <c r="J5" s="11" t="n">
        <v>45163</v>
      </c>
      <c r="K5" s="6" t="n">
        <v>13</v>
      </c>
      <c r="L5" s="6" t="n">
        <v>98108.22</v>
      </c>
      <c r="M5" s="11" t="n">
        <v>45817</v>
      </c>
      <c r="N5" s="6" t="n">
        <v>3</v>
      </c>
      <c r="O5" s="6" t="n">
        <v>2919.82</v>
      </c>
      <c r="P5" s="0"/>
      <c r="Q5" s="5" t="s">
        <f>=SUM(R2:R4)/SUM(Q2:Q4)</f>
      </c>
      <c r="R5" s="0" t="s">
        <v>12</v>
      </c>
      <c r="S5" s="11" t="n">
        <v>45817</v>
      </c>
      <c r="T5" s="6" t="n">
        <v>2</v>
      </c>
      <c r="U5" s="6" t="n">
        <v>3393.81</v>
      </c>
      <c r="V5" s="11" t="n">
        <v>45586</v>
      </c>
      <c r="W5" s="6" t="n">
        <v>3</v>
      </c>
      <c r="X5" s="6" t="n">
        <v>1785.3</v>
      </c>
      <c r="Y5" s="11" t="n">
        <v>45982</v>
      </c>
      <c r="Z5" s="6" t="n">
        <v>175</v>
      </c>
      <c r="AA5" s="6" t="n">
        <v>72760.43</v>
      </c>
      <c r="AB5" s="11" t="n">
        <v>45026</v>
      </c>
      <c r="AC5" s="6" t="n">
        <v>220000</v>
      </c>
      <c r="AD5" s="6" t="n">
        <v>51127.97</v>
      </c>
      <c r="AE5" s="11" t="n">
        <v>43902</v>
      </c>
      <c r="AF5" s="6" t="n">
        <v>10</v>
      </c>
      <c r="AG5" s="6" t="n">
        <v>614.89</v>
      </c>
      <c r="AH5" s="11" t="n">
        <v>46147</v>
      </c>
      <c r="AI5" s="6" t="n">
        <v>76</v>
      </c>
      <c r="AJ5" s="6" t="n">
        <v>105480.51</v>
      </c>
      <c r="AK5" s="11" t="n">
        <v>46237</v>
      </c>
      <c r="AL5" s="6" t="n">
        <v>13200</v>
      </c>
      <c r="AM5" s="6" t="n">
        <v>99221.22</v>
      </c>
      <c r="AN5" s="11" t="n">
        <v>45750</v>
      </c>
      <c r="AO5" s="6" t="n">
        <v>20</v>
      </c>
      <c r="AP5" s="6" t="n">
        <v>66603.27</v>
      </c>
      <c r="AQ5" s="0"/>
      <c r="AR5" s="6" t="n">
        <v>128.5</v>
      </c>
      <c r="AS5" s="0" t="s">
        <v>517</v>
      </c>
      <c r="AT5" s="11" t="n">
        <v>44000</v>
      </c>
      <c r="AU5" s="6" t="n">
        <v>30</v>
      </c>
      <c r="AV5" s="6" t="n">
        <v>3476.4099999999</v>
      </c>
      <c r="AW5" s="11" t="n">
        <v>43902</v>
      </c>
      <c r="AX5" s="6" t="n">
        <v>70</v>
      </c>
      <c r="AY5" s="6" t="n">
        <v>20127.56</v>
      </c>
      <c r="AZ5" s="11" t="n">
        <v>44000</v>
      </c>
      <c r="BA5" s="6" t="n">
        <v>20</v>
      </c>
      <c r="BB5" s="6" t="n">
        <v>3860.47</v>
      </c>
      <c r="BC5" s="11" t="n">
        <v>43902</v>
      </c>
      <c r="BD5" s="6" t="n">
        <v>20</v>
      </c>
      <c r="BE5" s="6" t="n">
        <v>15864.93</v>
      </c>
      <c r="BF5" s="11" t="n">
        <v>43833</v>
      </c>
      <c r="BG5" s="6" t="n">
        <v>100</v>
      </c>
      <c r="BH5" s="6" t="n">
        <v>14452.57</v>
      </c>
      <c r="BI5" s="11" t="n">
        <v>46094</v>
      </c>
      <c r="BJ5" s="6" t="n">
        <v>16</v>
      </c>
      <c r="BK5" s="6" t="n">
        <v>1382.69</v>
      </c>
    </row>
    <row collapsed="false" customFormat="false" customHeight="false" hidden="false" ht="12.1" outlineLevel="0" r="6">
      <c r="A6" s="11" t="n">
        <v>45687</v>
      </c>
      <c r="B6" s="6" t="n">
        <v>191</v>
      </c>
      <c r="C6" s="6" t="n">
        <v>102165.9</v>
      </c>
      <c r="D6" s="11" t="n">
        <v>45982</v>
      </c>
      <c r="E6" s="6" t="n">
        <v>300</v>
      </c>
      <c r="F6" s="6" t="n">
        <v>148573.61</v>
      </c>
      <c r="G6" s="11" t="n">
        <v>45750</v>
      </c>
      <c r="H6" s="6" t="n">
        <v>730</v>
      </c>
      <c r="I6" s="6" t="n">
        <v>219346.87</v>
      </c>
      <c r="J6" s="11" t="n">
        <v>45370</v>
      </c>
      <c r="K6" s="6" t="n">
        <v>24</v>
      </c>
      <c r="L6" s="6" t="n">
        <v>159743.64</v>
      </c>
      <c r="M6" s="11" t="n">
        <v>45968</v>
      </c>
      <c r="N6" s="6" t="n">
        <v>46</v>
      </c>
      <c r="O6" s="6" t="n">
        <v>59614.39</v>
      </c>
      <c r="P6" s="0"/>
      <c r="Q6" s="6" t="n">
        <v>2072.5</v>
      </c>
      <c r="R6" s="0" t="s">
        <v>517</v>
      </c>
      <c r="S6" s="11" t="n">
        <v>46049</v>
      </c>
      <c r="T6" s="6" t="n">
        <v>85</v>
      </c>
      <c r="U6" s="6" t="n">
        <v>232666.02</v>
      </c>
      <c r="V6" s="11" t="n">
        <v>45817</v>
      </c>
      <c r="W6" s="6" t="n">
        <v>229</v>
      </c>
      <c r="X6" s="6" t="n">
        <v>141495.72</v>
      </c>
      <c r="Y6" s="11" t="n">
        <v>46233</v>
      </c>
      <c r="Z6" s="6" t="n">
        <v>1108</v>
      </c>
      <c r="AA6" s="6" t="n">
        <v>296851.93</v>
      </c>
      <c r="AB6" s="11" t="n">
        <v>45750</v>
      </c>
      <c r="AC6" s="6" t="n">
        <v>120000</v>
      </c>
      <c r="AD6" s="6" t="n">
        <v>44514.92</v>
      </c>
      <c r="AE6" s="11" t="n">
        <v>43902</v>
      </c>
      <c r="AF6" s="6" t="n">
        <v>280</v>
      </c>
      <c r="AG6" s="6" t="n">
        <v>17217.09</v>
      </c>
      <c r="AH6" s="11" t="n">
        <v>45750</v>
      </c>
      <c r="AI6" s="6" t="n">
        <v>120</v>
      </c>
      <c r="AJ6" s="6" t="n">
        <v>150239.3</v>
      </c>
      <c r="AK6" s="11" t="n">
        <v>46238</v>
      </c>
      <c r="AL6" s="6" t="n">
        <v>1700</v>
      </c>
      <c r="AM6" s="6" t="n">
        <v>12514.75</v>
      </c>
      <c r="AN6" s="11" t="n">
        <v>45968</v>
      </c>
      <c r="AO6" s="6" t="n">
        <v>12</v>
      </c>
      <c r="AP6" s="6" t="n">
        <v>31816.61</v>
      </c>
      <c r="AQ6" s="0"/>
      <c r="AR6" s="6" t="n">
        <v>2450</v>
      </c>
      <c r="AS6" s="0" t="s">
        <v>518</v>
      </c>
      <c r="AT6" s="11" t="n">
        <v>44459</v>
      </c>
      <c r="AU6" s="6" t="n">
        <v>90</v>
      </c>
      <c r="AV6" s="6" t="n">
        <v>16312.09</v>
      </c>
      <c r="AW6" s="11" t="n">
        <v>43969</v>
      </c>
      <c r="AX6" s="6" t="n">
        <v>40</v>
      </c>
      <c r="AY6" s="6" t="n">
        <v>13015.01</v>
      </c>
      <c r="AZ6" s="11" t="n">
        <v>44144</v>
      </c>
      <c r="BA6" s="6" t="n">
        <v>110</v>
      </c>
      <c r="BB6" s="6" t="n">
        <v>18556.65</v>
      </c>
      <c r="BC6" s="11" t="n">
        <v>43969</v>
      </c>
      <c r="BD6" s="6" t="n">
        <v>7</v>
      </c>
      <c r="BE6" s="6" t="n">
        <v>5986.35</v>
      </c>
      <c r="BF6" s="11" t="n">
        <v>43902</v>
      </c>
      <c r="BG6" s="6" t="n">
        <v>150</v>
      </c>
      <c r="BH6" s="6" t="n">
        <v>16942.240000001</v>
      </c>
      <c r="BI6" s="11" t="n">
        <v>45999</v>
      </c>
      <c r="BJ6" s="6" t="n">
        <v>125</v>
      </c>
      <c r="BK6" s="6" t="n">
        <v>9114.45</v>
      </c>
    </row>
    <row collapsed="false" customFormat="false" customHeight="false" hidden="false" ht="12.1" outlineLevel="0" r="7">
      <c r="A7" s="11" t="n">
        <v>45817</v>
      </c>
      <c r="B7" s="6" t="n">
        <v>350</v>
      </c>
      <c r="C7" s="6" t="n">
        <v>148424.48</v>
      </c>
      <c r="D7" s="11" t="n">
        <v>46238</v>
      </c>
      <c r="E7" s="6" t="n">
        <v>176</v>
      </c>
      <c r="F7" s="6" t="n">
        <v>82191.49</v>
      </c>
      <c r="G7" s="11" t="n">
        <v>45817</v>
      </c>
      <c r="H7" s="6" t="n">
        <v>470</v>
      </c>
      <c r="I7" s="6" t="n">
        <v>146156.32</v>
      </c>
      <c r="J7" s="11" t="n">
        <v>45446</v>
      </c>
      <c r="K7" s="6" t="n">
        <v>23</v>
      </c>
      <c r="L7" s="6" t="n">
        <v>132158</v>
      </c>
      <c r="M7" s="11" t="n">
        <v>45995</v>
      </c>
      <c r="N7" s="6" t="n">
        <v>25</v>
      </c>
      <c r="O7" s="6" t="n">
        <v>34551.88</v>
      </c>
      <c r="P7" s="0"/>
      <c r="Q7" s="6" t="n">
        <v>349</v>
      </c>
      <c r="R7" s="0" t="s">
        <v>518</v>
      </c>
      <c r="S7" s="11" t="n">
        <v>45968</v>
      </c>
      <c r="T7" s="6" t="n">
        <v>92</v>
      </c>
      <c r="U7" s="6" t="n">
        <v>192277.45</v>
      </c>
      <c r="V7" s="11" t="n">
        <v>45982</v>
      </c>
      <c r="W7" s="6" t="n">
        <v>170</v>
      </c>
      <c r="X7" s="6" t="n">
        <v>98603.66</v>
      </c>
      <c r="Y7" s="11" t="n">
        <v>45352</v>
      </c>
      <c r="Z7" s="6" t="n">
        <v>64</v>
      </c>
      <c r="AA7" s="6" t="n">
        <v>45312.74</v>
      </c>
      <c r="AB7" s="11" t="n">
        <v>45968</v>
      </c>
      <c r="AC7" s="6" t="n">
        <v>90000</v>
      </c>
      <c r="AD7" s="6" t="n">
        <v>40581.48</v>
      </c>
      <c r="AE7" s="11" t="n">
        <v>43969</v>
      </c>
      <c r="AF7" s="6" t="n">
        <v>40</v>
      </c>
      <c r="AG7" s="6" t="n">
        <v>2869.98</v>
      </c>
      <c r="AH7" s="11" t="n">
        <v>46147</v>
      </c>
      <c r="AI7" s="6" t="n">
        <v>46</v>
      </c>
      <c r="AJ7" s="6" t="n">
        <v>63896.26</v>
      </c>
      <c r="AK7" s="11" t="n">
        <v>45750</v>
      </c>
      <c r="AL7" s="6" t="n">
        <v>6600</v>
      </c>
      <c r="AM7" s="6" t="n">
        <v>61320.83</v>
      </c>
      <c r="AN7" s="11" t="n">
        <v>45982</v>
      </c>
      <c r="AO7" s="6" t="n">
        <v>2</v>
      </c>
      <c r="AP7" s="6" t="n">
        <v>5442.89</v>
      </c>
      <c r="AQ7" s="0"/>
      <c r="AR7" s="5" t="s">
        <f>=AR6*(ABS(AR5)-ABS(AR4))</f>
      </c>
      <c r="AS7" s="0" t="s">
        <v>519</v>
      </c>
      <c r="AT7" s="11" t="n">
        <v>45370</v>
      </c>
      <c r="AU7" s="6" t="n">
        <v>450</v>
      </c>
      <c r="AV7" s="6" t="n">
        <v>94084.12</v>
      </c>
      <c r="AW7" s="11" t="n">
        <v>44000</v>
      </c>
      <c r="AX7" s="6" t="n">
        <v>50</v>
      </c>
      <c r="AY7" s="6" t="n">
        <v>16271.27</v>
      </c>
      <c r="AZ7" s="11" t="n">
        <v>44445</v>
      </c>
      <c r="BA7" s="6" t="n">
        <v>120</v>
      </c>
      <c r="BB7" s="6" t="n">
        <v>38803.2</v>
      </c>
      <c r="BC7" s="11" t="n">
        <v>44000</v>
      </c>
      <c r="BD7" s="6" t="n">
        <v>8</v>
      </c>
      <c r="BE7" s="6" t="n">
        <v>6987.24</v>
      </c>
      <c r="BF7" s="11" t="n">
        <v>43969</v>
      </c>
      <c r="BG7" s="6" t="n">
        <v>10</v>
      </c>
      <c r="BH7" s="6" t="n">
        <v>1230.26</v>
      </c>
      <c r="BI7" s="11" t="n">
        <v>46094</v>
      </c>
      <c r="BJ7" s="6" t="n">
        <v>25</v>
      </c>
      <c r="BK7" s="6" t="n">
        <v>2160.57</v>
      </c>
    </row>
    <row collapsed="false" customFormat="false" customHeight="false" hidden="false" ht="12.1" outlineLevel="0" r="8">
      <c r="A8" s="11" t="n">
        <v>45982</v>
      </c>
      <c r="B8" s="6" t="n">
        <v>193</v>
      </c>
      <c r="C8" s="6" t="n">
        <v>79008.04</v>
      </c>
      <c r="D8" s="11" t="n">
        <v>45352</v>
      </c>
      <c r="E8" s="6" t="n">
        <v>67</v>
      </c>
      <c r="F8" s="6" t="n">
        <v>53953.37</v>
      </c>
      <c r="G8" s="11" t="n">
        <v>45968</v>
      </c>
      <c r="H8" s="6" t="n">
        <v>150</v>
      </c>
      <c r="I8" s="6" t="n">
        <v>44602.11</v>
      </c>
      <c r="J8" s="11" t="n">
        <v>45750</v>
      </c>
      <c r="K8" s="6" t="n">
        <v>48</v>
      </c>
      <c r="L8" s="6" t="n">
        <v>288796.59</v>
      </c>
      <c r="M8" s="11" t="n">
        <v>46147</v>
      </c>
      <c r="N8" s="6" t="n">
        <v>126</v>
      </c>
      <c r="O8" s="6" t="n">
        <v>164940.07</v>
      </c>
      <c r="P8" s="0"/>
      <c r="Q8" s="5" t="s">
        <f>=Q7*(ABS(Q6)-ABS(Q5))</f>
      </c>
      <c r="R8" s="0" t="s">
        <v>519</v>
      </c>
      <c r="S8" s="11" t="n">
        <v>45995</v>
      </c>
      <c r="T8" s="6" t="n">
        <v>37</v>
      </c>
      <c r="U8" s="6" t="n">
        <v>78851.3</v>
      </c>
      <c r="V8" s="11" t="n">
        <v>46238</v>
      </c>
      <c r="W8" s="6" t="n">
        <v>4</v>
      </c>
      <c r="X8" s="6" t="n">
        <v>2029.42</v>
      </c>
      <c r="Y8" s="11" t="n">
        <v>45750</v>
      </c>
      <c r="Z8" s="6" t="n">
        <v>158</v>
      </c>
      <c r="AA8" s="6" t="n">
        <v>84189.7</v>
      </c>
      <c r="AB8" s="11" t="n">
        <v>46147</v>
      </c>
      <c r="AC8" s="6" t="n">
        <v>170000</v>
      </c>
      <c r="AD8" s="6" t="n">
        <v>104942.16</v>
      </c>
      <c r="AE8" s="11" t="n">
        <v>43969</v>
      </c>
      <c r="AF8" s="6" t="n">
        <v>30</v>
      </c>
      <c r="AG8" s="6" t="n">
        <v>2152.5</v>
      </c>
      <c r="AH8" s="0"/>
      <c r="AI8" s="5" t="s">
        <f>=SUM(AJ2:AJ7)/SUM(AI2:AI7)</f>
      </c>
      <c r="AJ8" s="0" t="s">
        <v>12</v>
      </c>
      <c r="AK8" s="11" t="n">
        <v>45968</v>
      </c>
      <c r="AL8" s="6" t="n">
        <v>3400</v>
      </c>
      <c r="AM8" s="6" t="n">
        <v>28943.03</v>
      </c>
      <c r="AN8" s="11" t="n">
        <v>46094</v>
      </c>
      <c r="AO8" s="6" t="n">
        <v>6</v>
      </c>
      <c r="AP8" s="6" t="n">
        <v>14536.07</v>
      </c>
      <c r="AQ8" s="0"/>
      <c r="AR8" s="0"/>
      <c r="AS8" s="0"/>
      <c r="AT8" s="11" t="n">
        <v>45443</v>
      </c>
      <c r="AU8" s="6" t="n">
        <v>40</v>
      </c>
      <c r="AV8" s="6" t="n">
        <v>9506.3</v>
      </c>
      <c r="AW8" s="11" t="n">
        <v>45370</v>
      </c>
      <c r="AX8" s="6" t="n">
        <v>410</v>
      </c>
      <c r="AY8" s="6" t="n">
        <v>119305.5</v>
      </c>
      <c r="AZ8" s="11" t="n">
        <v>44746</v>
      </c>
      <c r="BA8" s="6" t="n">
        <v>230</v>
      </c>
      <c r="BB8" s="6" t="n">
        <v>42867.18</v>
      </c>
      <c r="BC8" s="11" t="n">
        <v>45082</v>
      </c>
      <c r="BD8" s="6" t="n">
        <v>4</v>
      </c>
      <c r="BE8" s="6" t="n">
        <v>4158.94</v>
      </c>
      <c r="BF8" s="11" t="n">
        <v>43969</v>
      </c>
      <c r="BG8" s="6" t="n">
        <v>50</v>
      </c>
      <c r="BH8" s="6" t="n">
        <v>6151.26</v>
      </c>
      <c r="BI8" s="11" t="n">
        <v>46163</v>
      </c>
      <c r="BJ8" s="6" t="n">
        <v>30</v>
      </c>
      <c r="BK8" s="6" t="n">
        <v>2704.53</v>
      </c>
    </row>
    <row collapsed="false" customFormat="false" customHeight="false" hidden="false" ht="12.1" outlineLevel="0" r="9">
      <c r="A9" s="11" t="n">
        <v>45750</v>
      </c>
      <c r="B9" s="6" t="n">
        <v>239</v>
      </c>
      <c r="C9" s="6" t="n">
        <v>109867.53</v>
      </c>
      <c r="D9" s="11" t="n">
        <v>45750</v>
      </c>
      <c r="E9" s="6" t="n">
        <v>275</v>
      </c>
      <c r="F9" s="6" t="n">
        <v>155683.03</v>
      </c>
      <c r="G9" s="11" t="n">
        <v>46147</v>
      </c>
      <c r="H9" s="6" t="n">
        <v>159</v>
      </c>
      <c r="I9" s="6" t="n">
        <v>51248.77</v>
      </c>
      <c r="J9" s="11" t="n">
        <v>45968</v>
      </c>
      <c r="K9" s="6" t="n">
        <v>12</v>
      </c>
      <c r="L9" s="6" t="n">
        <v>81356.16</v>
      </c>
      <c r="M9" s="11" t="n">
        <v>46195</v>
      </c>
      <c r="N9" s="6" t="n">
        <v>40</v>
      </c>
      <c r="O9" s="6" t="n">
        <v>48591.08</v>
      </c>
      <c r="P9" s="0"/>
      <c r="Q9" s="0"/>
      <c r="R9" s="0"/>
      <c r="S9" s="11" t="n">
        <v>45750</v>
      </c>
      <c r="T9" s="6" t="n">
        <v>81</v>
      </c>
      <c r="U9" s="6" t="n">
        <v>141569.49</v>
      </c>
      <c r="V9" s="11" t="n">
        <v>45968</v>
      </c>
      <c r="W9" s="6" t="n">
        <v>50</v>
      </c>
      <c r="X9" s="6" t="n">
        <v>26396.84</v>
      </c>
      <c r="Y9" s="11" t="n">
        <v>45968</v>
      </c>
      <c r="Z9" s="6" t="n">
        <v>88</v>
      </c>
      <c r="AA9" s="6" t="n">
        <v>33892.88</v>
      </c>
      <c r="AB9" s="0"/>
      <c r="AC9" s="5" t="s">
        <f>=SUM(AD2:AD8)/SUM(AC2:AC8)</f>
      </c>
      <c r="AD9" s="0" t="s">
        <v>12</v>
      </c>
      <c r="AE9" s="11" t="n">
        <v>43969</v>
      </c>
      <c r="AF9" s="6" t="n">
        <v>10</v>
      </c>
      <c r="AG9" s="6" t="n">
        <v>717.5</v>
      </c>
      <c r="AH9" s="0"/>
      <c r="AI9" s="6" t="n">
        <v>1023.8</v>
      </c>
      <c r="AJ9" s="0" t="s">
        <v>517</v>
      </c>
      <c r="AK9" s="11" t="n">
        <v>46147</v>
      </c>
      <c r="AL9" s="6" t="n">
        <v>9000</v>
      </c>
      <c r="AM9" s="6" t="n">
        <v>76369.62</v>
      </c>
      <c r="AN9" s="11" t="n">
        <v>46147</v>
      </c>
      <c r="AO9" s="6" t="n">
        <v>33</v>
      </c>
      <c r="AP9" s="6" t="n">
        <v>76660.3</v>
      </c>
      <c r="AQ9" s="0"/>
      <c r="AR9" s="0"/>
      <c r="AS9" s="0"/>
      <c r="AT9" s="11" t="n">
        <v>45750</v>
      </c>
      <c r="AU9" s="6" t="n">
        <v>310</v>
      </c>
      <c r="AV9" s="6" t="n">
        <v>61019.73</v>
      </c>
      <c r="AW9" s="11" t="n">
        <v>46238</v>
      </c>
      <c r="AX9" s="6" t="n">
        <v>40</v>
      </c>
      <c r="AY9" s="6" t="n">
        <v>7512.76</v>
      </c>
      <c r="AZ9" s="11" t="n">
        <v>45258</v>
      </c>
      <c r="BA9" s="6" t="n">
        <v>120</v>
      </c>
      <c r="BB9" s="6" t="n">
        <v>19789.63</v>
      </c>
      <c r="BC9" s="11" t="n">
        <v>45370</v>
      </c>
      <c r="BD9" s="6" t="n">
        <v>61</v>
      </c>
      <c r="BE9" s="6" t="n">
        <v>104752.25</v>
      </c>
      <c r="BF9" s="11" t="n">
        <v>44000</v>
      </c>
      <c r="BG9" s="6" t="n">
        <v>60</v>
      </c>
      <c r="BH9" s="6" t="n">
        <v>8248.5199999998</v>
      </c>
      <c r="BI9" s="0"/>
      <c r="BJ9" s="5" t="s">
        <f>=SUM(BK2:BK8)/SUM(BJ2:BJ8)</f>
      </c>
      <c r="BK9" s="0" t="s">
        <v>12</v>
      </c>
    </row>
    <row collapsed="false" customFormat="false" customHeight="false" hidden="false" ht="12.1" outlineLevel="0" r="10">
      <c r="A10" s="11" t="n">
        <v>45817</v>
      </c>
      <c r="B10" s="6" t="n">
        <v>5</v>
      </c>
      <c r="C10" s="6" t="n">
        <v>2117.15</v>
      </c>
      <c r="D10" s="11" t="n">
        <v>45817</v>
      </c>
      <c r="E10" s="6" t="n">
        <v>306</v>
      </c>
      <c r="F10" s="6" t="n">
        <v>160763.14</v>
      </c>
      <c r="G10" s="11" t="n">
        <v>46163</v>
      </c>
      <c r="H10" s="6" t="n">
        <v>612</v>
      </c>
      <c r="I10" s="6" t="n">
        <v>197804.83</v>
      </c>
      <c r="J10" s="11" t="n">
        <v>46132</v>
      </c>
      <c r="K10" s="6" t="n">
        <v>3</v>
      </c>
      <c r="L10" s="6" t="n">
        <v>20940.83</v>
      </c>
      <c r="M10" s="0"/>
      <c r="N10" s="5" t="s">
        <f>=SUM(O2:O9)/SUM(N2:N9)</f>
      </c>
      <c r="O10" s="0" t="s">
        <v>12</v>
      </c>
      <c r="P10" s="0"/>
      <c r="Q10" s="0"/>
      <c r="R10" s="0"/>
      <c r="S10" s="11" t="n">
        <v>46147</v>
      </c>
      <c r="T10" s="6" t="n">
        <v>162</v>
      </c>
      <c r="U10" s="6" t="n">
        <v>335780.73</v>
      </c>
      <c r="V10" s="11" t="n">
        <v>46163</v>
      </c>
      <c r="W10" s="6" t="n">
        <v>414</v>
      </c>
      <c r="X10" s="6" t="n">
        <v>246883.19</v>
      </c>
      <c r="Y10" s="11" t="n">
        <v>45995</v>
      </c>
      <c r="Z10" s="6" t="n">
        <v>78</v>
      </c>
      <c r="AA10" s="6" t="n">
        <v>32992.47</v>
      </c>
      <c r="AB10" s="0"/>
      <c r="AC10" s="6" t="n">
        <v>0.521</v>
      </c>
      <c r="AD10" s="0" t="s">
        <v>517</v>
      </c>
      <c r="AE10" s="11" t="n">
        <v>43969</v>
      </c>
      <c r="AF10" s="6" t="n">
        <v>20</v>
      </c>
      <c r="AG10" s="6" t="n">
        <v>1436</v>
      </c>
      <c r="AH10" s="0"/>
      <c r="AI10" s="6" t="n">
        <v>407</v>
      </c>
      <c r="AJ10" s="0" t="s">
        <v>518</v>
      </c>
      <c r="AK10" s="0"/>
      <c r="AL10" s="5" t="s">
        <f>=SUM(AM2:AM9)/SUM(AL2:AL9)</f>
      </c>
      <c r="AM10" s="0" t="s">
        <v>12</v>
      </c>
      <c r="AN10" s="0"/>
      <c r="AO10" s="5" t="s">
        <f>=SUM(AP2:AP9)/SUM(AO2:AO9)</f>
      </c>
      <c r="AP10" s="0" t="s">
        <v>12</v>
      </c>
      <c r="AQ10" s="0"/>
      <c r="AR10" s="0"/>
      <c r="AS10" s="0"/>
      <c r="AT10" s="11" t="n">
        <v>45968</v>
      </c>
      <c r="AU10" s="6" t="n">
        <v>120</v>
      </c>
      <c r="AV10" s="6" t="n">
        <v>19450.29</v>
      </c>
      <c r="AW10" s="11" t="n">
        <v>46147</v>
      </c>
      <c r="AX10" s="6" t="n">
        <v>240</v>
      </c>
      <c r="AY10" s="6" t="n">
        <v>52426.05</v>
      </c>
      <c r="AZ10" s="11" t="n">
        <v>45370</v>
      </c>
      <c r="BA10" s="6" t="n">
        <v>700</v>
      </c>
      <c r="BB10" s="6" t="n">
        <v>111232.26</v>
      </c>
      <c r="BC10" s="11" t="n">
        <v>45443</v>
      </c>
      <c r="BD10" s="6" t="n">
        <v>7</v>
      </c>
      <c r="BE10" s="6" t="n">
        <v>12535.6</v>
      </c>
      <c r="BF10" s="11" t="n">
        <v>45370</v>
      </c>
      <c r="BG10" s="6" t="n">
        <v>530</v>
      </c>
      <c r="BH10" s="6" t="n">
        <v>109166.11</v>
      </c>
      <c r="BI10" s="0"/>
      <c r="BJ10" s="6" t="n">
        <v>51.285</v>
      </c>
      <c r="BK10" s="0" t="s">
        <v>517</v>
      </c>
    </row>
    <row collapsed="false" customFormat="false" customHeight="false" hidden="false" ht="12.1" outlineLevel="0" r="11">
      <c r="A11" s="11" t="n">
        <v>45898</v>
      </c>
      <c r="B11" s="6" t="n">
        <v>128</v>
      </c>
      <c r="C11" s="6" t="n">
        <v>59080.32</v>
      </c>
      <c r="D11" s="11" t="n">
        <v>45968</v>
      </c>
      <c r="E11" s="6" t="n">
        <v>116</v>
      </c>
      <c r="F11" s="6" t="n">
        <v>55817.19</v>
      </c>
      <c r="G11" s="11" t="n">
        <v>46223</v>
      </c>
      <c r="H11" s="6" t="n">
        <v>796</v>
      </c>
      <c r="I11" s="6" t="n">
        <v>197824.68</v>
      </c>
      <c r="J11" s="11" t="n">
        <v>46147</v>
      </c>
      <c r="K11" s="6" t="n">
        <v>42</v>
      </c>
      <c r="L11" s="6" t="n">
        <v>283415.08</v>
      </c>
      <c r="M11" s="0"/>
      <c r="N11" s="6" t="n">
        <v>1292.6</v>
      </c>
      <c r="O11" s="0" t="s">
        <v>517</v>
      </c>
      <c r="P11" s="0"/>
      <c r="Q11" s="0"/>
      <c r="R11" s="0"/>
      <c r="S11" s="11" t="n">
        <v>46226</v>
      </c>
      <c r="T11" s="6" t="n">
        <v>1</v>
      </c>
      <c r="U11" s="6" t="n">
        <v>1234.11</v>
      </c>
      <c r="V11" s="0"/>
      <c r="W11" s="5" t="s">
        <f>=SUM(X2:X10)/SUM(W2:W10)</f>
      </c>
      <c r="X11" s="0" t="s">
        <v>12</v>
      </c>
      <c r="Y11" s="11" t="n">
        <v>46147</v>
      </c>
      <c r="Z11" s="6" t="n">
        <v>348</v>
      </c>
      <c r="AA11" s="6" t="n">
        <v>124804.26</v>
      </c>
      <c r="AB11" s="0"/>
      <c r="AC11" s="6" t="n">
        <v>1050000</v>
      </c>
      <c r="AD11" s="0" t="s">
        <v>518</v>
      </c>
      <c r="AE11" s="11" t="n">
        <v>44000</v>
      </c>
      <c r="AF11" s="6" t="n">
        <v>90</v>
      </c>
      <c r="AG11" s="6" t="n">
        <v>6799.71</v>
      </c>
      <c r="AH11" s="0"/>
      <c r="AI11" s="5" t="s">
        <f>=AI10*(ABS(AI9)-ABS(AI8))</f>
      </c>
      <c r="AJ11" s="0" t="s">
        <v>519</v>
      </c>
      <c r="AK11" s="0"/>
      <c r="AL11" s="6" t="n">
        <v>6.655</v>
      </c>
      <c r="AM11" s="0" t="s">
        <v>517</v>
      </c>
      <c r="AN11" s="0"/>
      <c r="AO11" s="6" t="n">
        <v>1820.5</v>
      </c>
      <c r="AP11" s="0" t="s">
        <v>517</v>
      </c>
      <c r="AQ11" s="0"/>
      <c r="AR11" s="0"/>
      <c r="AS11" s="0"/>
      <c r="AT11" s="0"/>
      <c r="AU11" s="5" t="s">
        <f>=SUM(AV2:AV10)/SUM(AU2:AU10)</f>
      </c>
      <c r="AV11" s="0" t="s">
        <v>12</v>
      </c>
      <c r="AW11" s="0"/>
      <c r="AX11" s="5" t="s">
        <f>=SUM(AY2:AY10)/SUM(AX2:AX10)</f>
      </c>
      <c r="AY11" s="0" t="s">
        <v>12</v>
      </c>
      <c r="AZ11" s="11" t="n">
        <v>44579</v>
      </c>
      <c r="BA11" s="6" t="n">
        <v>110</v>
      </c>
      <c r="BB11" s="6" t="n">
        <v>33525.91</v>
      </c>
      <c r="BC11" s="11" t="n">
        <v>46238</v>
      </c>
      <c r="BD11" s="6" t="n">
        <v>41</v>
      </c>
      <c r="BE11" s="6" t="n">
        <v>26608.33</v>
      </c>
      <c r="BF11" s="11" t="n">
        <v>45443</v>
      </c>
      <c r="BG11" s="6" t="n">
        <v>70</v>
      </c>
      <c r="BH11" s="6" t="n">
        <v>13630.4</v>
      </c>
      <c r="BI11" s="0"/>
      <c r="BJ11" s="6" t="n">
        <v>300</v>
      </c>
      <c r="BK11" s="0" t="s">
        <v>518</v>
      </c>
    </row>
    <row collapsed="false" customFormat="false" customHeight="false" hidden="false" ht="12.1" outlineLevel="0" r="12">
      <c r="A12" s="11" t="n">
        <v>45968</v>
      </c>
      <c r="B12" s="6" t="n">
        <v>166</v>
      </c>
      <c r="C12" s="6" t="n">
        <v>65497.4</v>
      </c>
      <c r="D12" s="11" t="n">
        <v>46049</v>
      </c>
      <c r="E12" s="6" t="n">
        <v>85</v>
      </c>
      <c r="F12" s="6" t="n">
        <v>42659.47</v>
      </c>
      <c r="G12" s="0"/>
      <c r="H12" s="5" t="s">
        <f>=SUM(I2:I11)/SUM(H2:H11)</f>
      </c>
      <c r="I12" s="0" t="s">
        <v>12</v>
      </c>
      <c r="J12" s="11" t="n">
        <v>46198</v>
      </c>
      <c r="K12" s="6" t="n">
        <v>19</v>
      </c>
      <c r="L12" s="6" t="n">
        <v>96987.21</v>
      </c>
      <c r="M12" s="0"/>
      <c r="N12" s="6" t="n">
        <v>598</v>
      </c>
      <c r="O12" s="0" t="s">
        <v>518</v>
      </c>
      <c r="P12" s="0"/>
      <c r="Q12" s="0"/>
      <c r="R12" s="0"/>
      <c r="S12" s="0"/>
      <c r="T12" s="5" t="s">
        <f>=SUM(U2:U11)/SUM(T2:T11)</f>
      </c>
      <c r="U12" s="0" t="s">
        <v>12</v>
      </c>
      <c r="V12" s="0"/>
      <c r="W12" s="6" t="n">
        <v>602.9</v>
      </c>
      <c r="X12" s="0" t="s">
        <v>517</v>
      </c>
      <c r="Y12" s="11" t="n">
        <v>46195</v>
      </c>
      <c r="Z12" s="6" t="n">
        <v>201</v>
      </c>
      <c r="AA12" s="6" t="n">
        <v>54479.77</v>
      </c>
      <c r="AB12" s="0"/>
      <c r="AC12" s="5" t="s">
        <f>=AC11*(ABS(AC10)-ABS(AC9))</f>
      </c>
      <c r="AD12" s="0" t="s">
        <v>519</v>
      </c>
      <c r="AE12" s="11" t="n">
        <v>45370</v>
      </c>
      <c r="AF12" s="6" t="n">
        <v>1310</v>
      </c>
      <c r="AG12" s="6" t="n">
        <v>100509.3</v>
      </c>
      <c r="AH12" s="0"/>
      <c r="AI12" s="0"/>
      <c r="AJ12" s="0"/>
      <c r="AK12" s="0"/>
      <c r="AL12" s="6" t="n">
        <v>53500</v>
      </c>
      <c r="AM12" s="0" t="s">
        <v>518</v>
      </c>
      <c r="AN12" s="0"/>
      <c r="AO12" s="6" t="n">
        <v>189</v>
      </c>
      <c r="AP12" s="0" t="s">
        <v>518</v>
      </c>
      <c r="AQ12" s="0"/>
      <c r="AR12" s="0"/>
      <c r="AS12" s="0"/>
      <c r="AT12" s="0"/>
      <c r="AU12" s="6" t="n">
        <v>148.71</v>
      </c>
      <c r="AV12" s="0" t="s">
        <v>517</v>
      </c>
      <c r="AW12" s="0"/>
      <c r="AX12" s="6" t="n">
        <v>176.1</v>
      </c>
      <c r="AY12" s="0" t="s">
        <v>517</v>
      </c>
      <c r="AZ12" s="11" t="n">
        <v>44742</v>
      </c>
      <c r="BA12" s="6" t="n">
        <v>130</v>
      </c>
      <c r="BB12" s="6" t="n">
        <v>27562.07</v>
      </c>
      <c r="BC12" s="11" t="n">
        <v>45968</v>
      </c>
      <c r="BD12" s="6" t="n">
        <v>20</v>
      </c>
      <c r="BE12" s="6" t="n">
        <v>17287.55</v>
      </c>
      <c r="BF12" s="11" t="n">
        <v>45446</v>
      </c>
      <c r="BG12" s="6" t="n">
        <v>90</v>
      </c>
      <c r="BH12" s="6" t="n">
        <v>16660.8</v>
      </c>
      <c r="BI12" s="0"/>
      <c r="BJ12" s="5" t="s">
        <f>=BJ11*(ABS(BJ10)-ABS(BJ9))</f>
      </c>
      <c r="BK12" s="0" t="s">
        <v>519</v>
      </c>
    </row>
    <row collapsed="false" customFormat="false" customHeight="false" hidden="false" ht="12.1" outlineLevel="0" r="13">
      <c r="A13" s="11" t="n">
        <v>46049</v>
      </c>
      <c r="B13" s="6" t="n">
        <v>993</v>
      </c>
      <c r="C13" s="6" t="n">
        <v>395818.67</v>
      </c>
      <c r="D13" s="11" t="n">
        <v>46147</v>
      </c>
      <c r="E13" s="6" t="n">
        <v>490</v>
      </c>
      <c r="F13" s="6" t="n">
        <v>251090.95</v>
      </c>
      <c r="G13" s="0"/>
      <c r="H13" s="6" t="n">
        <v>276.71</v>
      </c>
      <c r="I13" s="0" t="s">
        <v>517</v>
      </c>
      <c r="J13" s="0"/>
      <c r="K13" s="5" t="s">
        <f>=SUM(L2:L12)/SUM(K2:K12)</f>
      </c>
      <c r="L13" s="0" t="s">
        <v>12</v>
      </c>
      <c r="M13" s="0"/>
      <c r="N13" s="5" t="s">
        <f>=N12*(ABS(N11)-ABS(N10))</f>
      </c>
      <c r="O13" s="0" t="s">
        <v>519</v>
      </c>
      <c r="P13" s="0"/>
      <c r="Q13" s="0"/>
      <c r="R13" s="0"/>
      <c r="S13" s="0"/>
      <c r="T13" s="6" t="n">
        <v>1009.4</v>
      </c>
      <c r="U13" s="0" t="s">
        <v>517</v>
      </c>
      <c r="V13" s="0"/>
      <c r="W13" s="6" t="n">
        <v>1117</v>
      </c>
      <c r="X13" s="0" t="s">
        <v>518</v>
      </c>
      <c r="Y13" s="0"/>
      <c r="Z13" s="5" t="s">
        <f>=SUM(AA2:AA12)/SUM(Z2:Z12)</f>
      </c>
      <c r="AA13" s="0" t="s">
        <v>12</v>
      </c>
      <c r="AB13" s="0"/>
      <c r="AC13" s="0"/>
      <c r="AD13" s="0"/>
      <c r="AE13" s="11" t="n">
        <v>45443</v>
      </c>
      <c r="AF13" s="6" t="n">
        <v>120</v>
      </c>
      <c r="AG13" s="6" t="n">
        <v>9282</v>
      </c>
      <c r="AH13" s="0"/>
      <c r="AI13" s="0"/>
      <c r="AJ13" s="0"/>
      <c r="AK13" s="0"/>
      <c r="AL13" s="5" t="s">
        <f>=AL12*(ABS(AL11)-ABS(AL10))</f>
      </c>
      <c r="AM13" s="0" t="s">
        <v>519</v>
      </c>
      <c r="AN13" s="0"/>
      <c r="AO13" s="5" t="s">
        <f>=AO12*(ABS(AO11)-ABS(AO10))</f>
      </c>
      <c r="AP13" s="0" t="s">
        <v>519</v>
      </c>
      <c r="AQ13" s="0"/>
      <c r="AR13" s="0"/>
      <c r="AS13" s="0"/>
      <c r="AT13" s="0"/>
      <c r="AU13" s="6" t="n">
        <v>1270</v>
      </c>
      <c r="AV13" s="0" t="s">
        <v>518</v>
      </c>
      <c r="AW13" s="0"/>
      <c r="AX13" s="6" t="n">
        <v>1050</v>
      </c>
      <c r="AY13" s="0" t="s">
        <v>518</v>
      </c>
      <c r="AZ13" s="11" t="n">
        <v>44746</v>
      </c>
      <c r="BA13" s="6" t="n">
        <v>10</v>
      </c>
      <c r="BB13" s="6" t="n">
        <v>1863.79</v>
      </c>
      <c r="BC13" s="11" t="n">
        <v>45750</v>
      </c>
      <c r="BD13" s="6" t="n">
        <v>46</v>
      </c>
      <c r="BE13" s="6" t="n">
        <v>51087.13</v>
      </c>
      <c r="BF13" s="11" t="n">
        <v>46238</v>
      </c>
      <c r="BG13" s="6" t="n">
        <v>440</v>
      </c>
      <c r="BH13" s="6" t="n">
        <v>31831.81</v>
      </c>
    </row>
    <row collapsed="false" customFormat="false" customHeight="false" hidden="false" ht="12.1" outlineLevel="0" r="14">
      <c r="A14" s="11" t="n">
        <v>46147</v>
      </c>
      <c r="B14" s="6" t="n">
        <v>765</v>
      </c>
      <c r="C14" s="6" t="n">
        <v>324188.09</v>
      </c>
      <c r="D14" s="11" t="n">
        <v>46198</v>
      </c>
      <c r="E14" s="6" t="n">
        <v>247</v>
      </c>
      <c r="F14" s="6" t="n">
        <v>104826.89</v>
      </c>
      <c r="G14" s="0"/>
      <c r="H14" s="6" t="n">
        <v>4919</v>
      </c>
      <c r="I14" s="0" t="s">
        <v>518</v>
      </c>
      <c r="J14" s="0"/>
      <c r="K14" s="6" t="n">
        <v>5064</v>
      </c>
      <c r="L14" s="0" t="s">
        <v>517</v>
      </c>
      <c r="M14" s="0"/>
      <c r="N14" s="0"/>
      <c r="O14" s="0"/>
      <c r="P14" s="0"/>
      <c r="Q14" s="0"/>
      <c r="R14" s="0"/>
      <c r="S14" s="0"/>
      <c r="T14" s="6" t="n">
        <v>700</v>
      </c>
      <c r="U14" s="0" t="s">
        <v>518</v>
      </c>
      <c r="V14" s="0"/>
      <c r="W14" s="5" t="s">
        <f>=W13*(ABS(W12)-ABS(W11))</f>
      </c>
      <c r="X14" s="0" t="s">
        <v>519</v>
      </c>
      <c r="Y14" s="0"/>
      <c r="Z14" s="6" t="n">
        <v>249.2</v>
      </c>
      <c r="AA14" s="0" t="s">
        <v>517</v>
      </c>
      <c r="AB14" s="0"/>
      <c r="AC14" s="0"/>
      <c r="AD14" s="0"/>
      <c r="AE14" s="11" t="n">
        <v>46233</v>
      </c>
      <c r="AF14" s="6" t="n">
        <v>5650</v>
      </c>
      <c r="AG14" s="6" t="n">
        <v>247541.08</v>
      </c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5" t="s">
        <f>=AU13*(ABS(AU12)-ABS(AU11))</f>
      </c>
      <c r="AV14" s="0" t="s">
        <v>519</v>
      </c>
      <c r="AW14" s="0"/>
      <c r="AX14" s="5" t="s">
        <f>=AX13*(ABS(AX12)-ABS(AX11))</f>
      </c>
      <c r="AY14" s="0" t="s">
        <v>519</v>
      </c>
      <c r="AZ14" s="11" t="n">
        <v>45082</v>
      </c>
      <c r="BA14" s="6" t="n">
        <v>30</v>
      </c>
      <c r="BB14" s="6" t="n">
        <v>4882.09</v>
      </c>
      <c r="BC14" s="0"/>
      <c r="BD14" s="5" t="s">
        <f>=SUM(BE2:BE13)/SUM(BD2:BD13)</f>
      </c>
      <c r="BE14" s="0" t="s">
        <v>12</v>
      </c>
      <c r="BF14" s="11" t="n">
        <v>45968</v>
      </c>
      <c r="BG14" s="6" t="n">
        <v>170</v>
      </c>
      <c r="BH14" s="6" t="n">
        <v>17052.73</v>
      </c>
    </row>
    <row collapsed="false" customFormat="false" customHeight="false" hidden="false" ht="12.1" outlineLevel="0" r="15">
      <c r="A15" s="11" t="n">
        <v>46195</v>
      </c>
      <c r="B15" s="6" t="n">
        <v>493</v>
      </c>
      <c r="C15" s="6" t="n">
        <v>148452.54</v>
      </c>
      <c r="D15" s="11" t="n">
        <v>46226</v>
      </c>
      <c r="E15" s="6" t="n">
        <v>11</v>
      </c>
      <c r="F15" s="6" t="n">
        <v>4610.95</v>
      </c>
      <c r="G15" s="0"/>
      <c r="H15" s="5" t="s">
        <f>=H14*(ABS(H13)-ABS(H12))</f>
      </c>
      <c r="I15" s="0" t="s">
        <v>519</v>
      </c>
      <c r="J15" s="0"/>
      <c r="K15" s="6" t="n">
        <v>207</v>
      </c>
      <c r="L15" s="0" t="s">
        <v>518</v>
      </c>
      <c r="M15" s="0"/>
      <c r="N15" s="0"/>
      <c r="O15" s="0"/>
      <c r="P15" s="0"/>
      <c r="Q15" s="0"/>
      <c r="R15" s="0"/>
      <c r="S15" s="0"/>
      <c r="T15" s="5" t="s">
        <f>=T14*(ABS(T13)-ABS(T12))</f>
      </c>
      <c r="U15" s="0" t="s">
        <v>519</v>
      </c>
      <c r="V15" s="0"/>
      <c r="W15" s="0"/>
      <c r="X15" s="0"/>
      <c r="Y15" s="0"/>
      <c r="Z15" s="6" t="n">
        <v>2564</v>
      </c>
      <c r="AA15" s="0" t="s">
        <v>518</v>
      </c>
      <c r="AB15" s="0"/>
      <c r="AC15" s="0"/>
      <c r="AD15" s="0"/>
      <c r="AE15" s="11" t="n">
        <v>46238</v>
      </c>
      <c r="AF15" s="6" t="n">
        <v>390</v>
      </c>
      <c r="AG15" s="6" t="n">
        <v>17292.54</v>
      </c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45281</v>
      </c>
      <c r="BA15" s="6" t="n">
        <v>20</v>
      </c>
      <c r="BB15" s="6" t="n">
        <v>3233.97</v>
      </c>
      <c r="BC15" s="0"/>
      <c r="BD15" s="6" t="n">
        <v>643</v>
      </c>
      <c r="BE15" s="0" t="s">
        <v>517</v>
      </c>
      <c r="BF15" s="11" t="n">
        <v>45750</v>
      </c>
      <c r="BG15" s="6" t="n">
        <v>410</v>
      </c>
      <c r="BH15" s="6" t="n">
        <v>56154.89</v>
      </c>
    </row>
    <row collapsed="false" customFormat="false" customHeight="false" hidden="false" ht="12.1" outlineLevel="0" r="16">
      <c r="A16" s="11" t="n">
        <v>46223</v>
      </c>
      <c r="B16" s="6" t="n">
        <v>600</v>
      </c>
      <c r="C16" s="6" t="n">
        <v>183134.67</v>
      </c>
      <c r="D16" s="0"/>
      <c r="E16" s="5" t="s">
        <f>=SUM(F2:F15)/SUM(E2:E15)</f>
      </c>
      <c r="F16" s="0" t="s">
        <v>12</v>
      </c>
      <c r="G16" s="0"/>
      <c r="H16" s="0"/>
      <c r="I16" s="0"/>
      <c r="J16" s="0"/>
      <c r="K16" s="5" t="s">
        <f>=K15*(ABS(K14)-ABS(K13))</f>
      </c>
      <c r="L16" s="0" t="s">
        <v>519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5" t="s">
        <f>=Z15*(ABS(Z14)-ABS(Z13))</f>
      </c>
      <c r="AA16" s="0" t="s">
        <v>519</v>
      </c>
      <c r="AB16" s="0"/>
      <c r="AC16" s="0"/>
      <c r="AD16" s="0"/>
      <c r="AE16" s="11" t="n">
        <v>46147</v>
      </c>
      <c r="AF16" s="6" t="n">
        <v>3620</v>
      </c>
      <c r="AG16" s="6" t="n">
        <v>203162.82140818</v>
      </c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45286</v>
      </c>
      <c r="BA16" s="6" t="n">
        <v>10</v>
      </c>
      <c r="BB16" s="6" t="n">
        <v>1616.46</v>
      </c>
      <c r="BC16" s="0"/>
      <c r="BD16" s="6" t="n">
        <v>244</v>
      </c>
      <c r="BE16" s="0" t="s">
        <v>518</v>
      </c>
      <c r="BF16" s="0"/>
      <c r="BG16" s="5" t="s">
        <f>=SUM(BH2:BH15)/SUM(BG2:BG15)</f>
      </c>
      <c r="BH16" s="0" t="s">
        <v>12</v>
      </c>
    </row>
    <row collapsed="false" customFormat="false" customHeight="false" hidden="false" ht="12.1" outlineLevel="0" r="17">
      <c r="A17" s="0"/>
      <c r="B17" s="5" t="s">
        <f>=SUM(C2:C16)/SUM(B2:B16)</f>
      </c>
      <c r="C17" s="0" t="s">
        <v>12</v>
      </c>
      <c r="D17" s="0"/>
      <c r="E17" s="6" t="n">
        <v>557.8</v>
      </c>
      <c r="F17" s="0" t="s">
        <v>517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5" t="s">
        <f>=SUM(AG2:AG16)/SUM(AF2:AF16)</f>
      </c>
      <c r="AG17" s="0" t="s">
        <v>12</v>
      </c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5" t="s">
        <f>=SUM(BB2:BB16)/SUM(BA2:BA16)</f>
      </c>
      <c r="BB17" s="0" t="s">
        <v>12</v>
      </c>
      <c r="BC17" s="0"/>
      <c r="BD17" s="5" t="s">
        <f>=BD16*(ABS(BD15)-ABS(BD14))</f>
      </c>
      <c r="BE17" s="0" t="s">
        <v>519</v>
      </c>
      <c r="BF17" s="0"/>
      <c r="BG17" s="6" t="n">
        <v>69.54</v>
      </c>
      <c r="BH17" s="0" t="s">
        <v>517</v>
      </c>
    </row>
    <row collapsed="false" customFormat="false" customHeight="false" hidden="false" ht="12.1" outlineLevel="0" r="18">
      <c r="A18" s="0"/>
      <c r="B18" s="6" t="n">
        <v>361.25</v>
      </c>
      <c r="C18" s="0" t="s">
        <v>517</v>
      </c>
      <c r="D18" s="0"/>
      <c r="E18" s="6" t="n">
        <v>2531</v>
      </c>
      <c r="F18" s="0" t="s">
        <v>518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6" t="n">
        <v>40.4</v>
      </c>
      <c r="AG18" s="0" t="s">
        <v>517</v>
      </c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6" t="n">
        <v>99.54</v>
      </c>
      <c r="BB18" s="0" t="s">
        <v>517</v>
      </c>
      <c r="BC18" s="0"/>
      <c r="BD18" s="0"/>
      <c r="BE18" s="0"/>
      <c r="BF18" s="0"/>
      <c r="BG18" s="6" t="n">
        <v>2250</v>
      </c>
      <c r="BH18" s="0" t="s">
        <v>518</v>
      </c>
    </row>
    <row collapsed="false" customFormat="false" customHeight="false" hidden="false" ht="12.1" outlineLevel="0" r="19">
      <c r="A19" s="0"/>
      <c r="B19" s="6" t="n">
        <v>4430</v>
      </c>
      <c r="C19" s="0" t="s">
        <v>518</v>
      </c>
      <c r="D19" s="0"/>
      <c r="E19" s="5" t="s">
        <f>=E18*(ABS(E17)-ABS(E16))</f>
      </c>
      <c r="F19" s="0" t="s">
        <v>519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6" t="n">
        <v>11960</v>
      </c>
      <c r="AG19" s="0" t="s">
        <v>518</v>
      </c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6" t="n">
        <v>1750</v>
      </c>
      <c r="BB19" s="0" t="s">
        <v>518</v>
      </c>
      <c r="BC19" s="0"/>
      <c r="BD19" s="0"/>
      <c r="BE19" s="0"/>
      <c r="BF19" s="0"/>
      <c r="BG19" s="5" t="s">
        <f>=BG18*(ABS(BG17)-ABS(BG16))</f>
      </c>
      <c r="BH19" s="0" t="s">
        <v>519</v>
      </c>
    </row>
    <row collapsed="false" customFormat="false" customHeight="false" hidden="false" ht="12.1" outlineLevel="0" r="20">
      <c r="A20" s="0"/>
      <c r="B20" s="5" t="s">
        <f>=B19*(ABS(B18)-ABS(B17))</f>
      </c>
      <c r="C20" s="0" t="s">
        <v>519</v>
      </c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5" t="s">
        <f>=AF19*(ABS(AF18)-ABS(AF17))</f>
      </c>
      <c r="AG20" s="0" t="s">
        <v>519</v>
      </c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5" t="s">
        <f>=BA19*(ABS(BA18)-ABS(BA17))</f>
      </c>
      <c r="BB20" s="0" t="s">
        <v>519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103</v>
      </c>
      <c r="B1" s="18" t="s">
        <v>0</v>
      </c>
      <c r="C1" s="18" t="s">
        <v>2</v>
      </c>
      <c r="D1" s="18" t="s">
        <v>520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521</v>
      </c>
      <c r="L1" s="18" t="s">
        <v>522</v>
      </c>
      <c r="M1" s="18" t="s">
        <v>21</v>
      </c>
      <c r="N1" s="18" t="s">
        <v>39</v>
      </c>
      <c r="O1" s="18" t="s">
        <v>523</v>
      </c>
      <c r="P1" s="18" t="s">
        <v>524</v>
      </c>
    </row>
    <row collapsed="false" customFormat="false" customHeight="false" hidden="false" ht="12.1" outlineLevel="0" r="2">
      <c r="A2" s="21" t="n">
        <v>43326.083333333</v>
      </c>
      <c r="B2" s="22" t="s">
        <v>525</v>
      </c>
      <c r="C2" s="22" t="s">
        <v>111</v>
      </c>
      <c r="D2" s="22" t="s">
        <v>525</v>
      </c>
      <c r="E2" s="22" t="s">
        <v>525</v>
      </c>
      <c r="F2" s="22" t="s">
        <v>21</v>
      </c>
      <c r="G2" s="23" t="n">
        <v>1</v>
      </c>
      <c r="H2" s="24" t="n">
        <v>100000</v>
      </c>
      <c r="I2" s="24" t="n">
        <v>100000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2" t="s">
        <v>526</v>
      </c>
      <c r="P2" s="22" t="s">
        <v>527</v>
      </c>
    </row>
    <row collapsed="false" customFormat="false" customHeight="false" hidden="false" ht="12.1" outlineLevel="0" r="3">
      <c r="A3" s="20" t="n">
        <v>43327.557476852</v>
      </c>
      <c r="B3" s="16" t="s">
        <v>87</v>
      </c>
      <c r="C3" s="16" t="s">
        <v>528</v>
      </c>
      <c r="D3" s="16" t="s">
        <v>456</v>
      </c>
      <c r="E3" s="16" t="s">
        <v>19</v>
      </c>
      <c r="F3" s="16" t="s">
        <v>21</v>
      </c>
      <c r="G3" s="7" t="n">
        <v>130</v>
      </c>
      <c r="H3" s="6" t="n">
        <v>140.93</v>
      </c>
      <c r="I3" s="6" t="n">
        <v>-18320.9</v>
      </c>
      <c r="J3" s="6" t="n">
        <v>-0</v>
      </c>
      <c r="K3" s="6" t="n">
        <v>-54.96</v>
      </c>
      <c r="L3" s="6" t="n">
        <v>-1.7</v>
      </c>
      <c r="M3" s="6" t="s">
        <f>=I3+J3+K3+L3</f>
      </c>
      <c r="N3" s="6"/>
      <c r="O3" s="16"/>
      <c r="P3" s="16" t="s">
        <v>527</v>
      </c>
    </row>
    <row collapsed="false" customFormat="false" customHeight="false" hidden="false" ht="12.1" outlineLevel="0" r="4">
      <c r="A4" s="20" t="n">
        <v>43327.557951389</v>
      </c>
      <c r="B4" s="16" t="s">
        <v>18</v>
      </c>
      <c r="C4" s="16" t="s">
        <v>529</v>
      </c>
      <c r="D4" s="16" t="s">
        <v>456</v>
      </c>
      <c r="E4" s="16" t="s">
        <v>19</v>
      </c>
      <c r="F4" s="16" t="s">
        <v>21</v>
      </c>
      <c r="G4" s="7" t="n">
        <v>20</v>
      </c>
      <c r="H4" s="6" t="n">
        <v>428.45</v>
      </c>
      <c r="I4" s="6" t="n">
        <v>-8569</v>
      </c>
      <c r="J4" s="6" t="n">
        <v>-0</v>
      </c>
      <c r="K4" s="6" t="n">
        <v>-25.71</v>
      </c>
      <c r="L4" s="6" t="n">
        <v>-0.8</v>
      </c>
      <c r="M4" s="6" t="s">
        <f>=I4+J4+K4+L4</f>
      </c>
      <c r="N4" s="6"/>
      <c r="O4" s="16"/>
      <c r="P4" s="16" t="s">
        <v>527</v>
      </c>
    </row>
    <row collapsed="false" customFormat="false" customHeight="false" hidden="false" ht="12.1" outlineLevel="0" r="5">
      <c r="A5" s="20" t="n">
        <v>43327.558645833</v>
      </c>
      <c r="B5" s="16" t="s">
        <v>467</v>
      </c>
      <c r="C5" s="16" t="s">
        <v>530</v>
      </c>
      <c r="D5" s="16" t="s">
        <v>456</v>
      </c>
      <c r="E5" s="16" t="s">
        <v>19</v>
      </c>
      <c r="F5" s="16" t="s">
        <v>21</v>
      </c>
      <c r="G5" s="7" t="n">
        <v>30</v>
      </c>
      <c r="H5" s="6" t="n">
        <v>628</v>
      </c>
      <c r="I5" s="6" t="n">
        <v>-18840</v>
      </c>
      <c r="J5" s="6" t="n">
        <v>-0</v>
      </c>
      <c r="K5" s="6" t="n">
        <v>-56.52</v>
      </c>
      <c r="L5" s="6" t="n">
        <v>-1.74</v>
      </c>
      <c r="M5" s="6" t="s">
        <f>=I5+J5+K5+L5</f>
      </c>
      <c r="N5" s="6"/>
      <c r="O5" s="16"/>
      <c r="P5" s="16" t="s">
        <v>527</v>
      </c>
    </row>
    <row collapsed="false" customFormat="false" customHeight="false" hidden="false" ht="12.1" outlineLevel="0" r="6">
      <c r="A6" s="20" t="n">
        <v>43327.558888889</v>
      </c>
      <c r="B6" s="16" t="s">
        <v>468</v>
      </c>
      <c r="C6" s="16" t="s">
        <v>531</v>
      </c>
      <c r="D6" s="16" t="s">
        <v>456</v>
      </c>
      <c r="E6" s="16" t="s">
        <v>19</v>
      </c>
      <c r="F6" s="16" t="s">
        <v>21</v>
      </c>
      <c r="G6" s="7" t="n">
        <v>9</v>
      </c>
      <c r="H6" s="6" t="n">
        <v>2138</v>
      </c>
      <c r="I6" s="6" t="n">
        <v>-19242</v>
      </c>
      <c r="J6" s="6" t="n">
        <v>-0</v>
      </c>
      <c r="K6" s="6" t="n">
        <v>-57.72</v>
      </c>
      <c r="L6" s="6" t="n">
        <v>-1.79</v>
      </c>
      <c r="M6" s="6" t="s">
        <f>=I6+J6+K6+L6</f>
      </c>
      <c r="N6" s="6"/>
      <c r="O6" s="16"/>
      <c r="P6" s="16" t="s">
        <v>527</v>
      </c>
    </row>
    <row collapsed="false" customFormat="false" customHeight="false" hidden="false" ht="12.1" outlineLevel="0" r="7">
      <c r="A7" s="20" t="n">
        <v>43327.559189815</v>
      </c>
      <c r="B7" s="16" t="s">
        <v>28</v>
      </c>
      <c r="C7" s="16" t="s">
        <v>532</v>
      </c>
      <c r="D7" s="16" t="s">
        <v>456</v>
      </c>
      <c r="E7" s="16" t="s">
        <v>19</v>
      </c>
      <c r="F7" s="16" t="s">
        <v>21</v>
      </c>
      <c r="G7" s="7" t="n">
        <v>150</v>
      </c>
      <c r="H7" s="6" t="n">
        <v>191.02</v>
      </c>
      <c r="I7" s="6" t="n">
        <v>-28653</v>
      </c>
      <c r="J7" s="6" t="n">
        <v>-0</v>
      </c>
      <c r="K7" s="6" t="n">
        <v>-85.96</v>
      </c>
      <c r="L7" s="6" t="n">
        <v>-2.66</v>
      </c>
      <c r="M7" s="6" t="s">
        <f>=I7+J7+K7+L7</f>
      </c>
      <c r="N7" s="6"/>
      <c r="O7" s="16"/>
      <c r="P7" s="16" t="s">
        <v>527</v>
      </c>
    </row>
    <row collapsed="false" customFormat="false" customHeight="false" hidden="false" ht="12.1" outlineLevel="0" r="8">
      <c r="A8" s="25" t="n">
        <v>43332.083333333</v>
      </c>
      <c r="B8" s="26" t="s">
        <v>533</v>
      </c>
      <c r="C8" s="26" t="s">
        <v>534</v>
      </c>
      <c r="D8" s="26" t="s">
        <v>533</v>
      </c>
      <c r="E8" s="26" t="s">
        <v>533</v>
      </c>
      <c r="F8" s="26" t="s">
        <v>21</v>
      </c>
      <c r="G8" s="27" t="n">
        <v>1</v>
      </c>
      <c r="H8" s="28" t="n">
        <v>-149</v>
      </c>
      <c r="I8" s="28" t="n">
        <v>-149</v>
      </c>
      <c r="J8" s="28" t="n">
        <v>0</v>
      </c>
      <c r="K8" s="28" t="n">
        <v>-0</v>
      </c>
      <c r="L8" s="28" t="n">
        <v>-0</v>
      </c>
      <c r="M8" s="6" t="s">
        <f>=I8+J8+K8+L8</f>
      </c>
      <c r="N8" s="28"/>
      <c r="O8" s="26"/>
      <c r="P8" s="26" t="s">
        <v>527</v>
      </c>
    </row>
    <row collapsed="false" customFormat="false" customHeight="false" hidden="false" ht="12.1" outlineLevel="0" r="9">
      <c r="A9" s="21" t="n">
        <v>43363.083333333</v>
      </c>
      <c r="B9" s="22" t="s">
        <v>525</v>
      </c>
      <c r="C9" s="22" t="s">
        <v>111</v>
      </c>
      <c r="D9" s="22" t="s">
        <v>525</v>
      </c>
      <c r="E9" s="22" t="s">
        <v>525</v>
      </c>
      <c r="F9" s="22" t="s">
        <v>21</v>
      </c>
      <c r="G9" s="23" t="n">
        <v>1</v>
      </c>
      <c r="H9" s="24" t="n">
        <v>1000</v>
      </c>
      <c r="I9" s="24" t="n">
        <v>1000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4"/>
      <c r="O9" s="22"/>
      <c r="P9" s="22" t="s">
        <v>535</v>
      </c>
    </row>
    <row collapsed="false" customFormat="false" customHeight="false" hidden="false" ht="12.1" outlineLevel="0" r="10">
      <c r="A10" s="29" t="n">
        <v>43367.797384259</v>
      </c>
      <c r="B10" s="30" t="s">
        <v>87</v>
      </c>
      <c r="C10" s="30" t="s">
        <v>528</v>
      </c>
      <c r="D10" s="30" t="s">
        <v>458</v>
      </c>
      <c r="E10" s="30" t="s">
        <v>19</v>
      </c>
      <c r="F10" s="30" t="s">
        <v>21</v>
      </c>
      <c r="G10" s="31" t="n">
        <v>-130</v>
      </c>
      <c r="H10" s="32" t="n">
        <v>158.53</v>
      </c>
      <c r="I10" s="32" t="n">
        <v>20608.9</v>
      </c>
      <c r="J10" s="32" t="n">
        <v>0</v>
      </c>
      <c r="K10" s="32" t="n">
        <v>-61.83</v>
      </c>
      <c r="L10" s="32" t="n">
        <v>-1.91</v>
      </c>
      <c r="M10" s="6" t="s">
        <f>=I10+J10+K10+L10</f>
      </c>
      <c r="N10" s="32"/>
      <c r="O10" s="30"/>
      <c r="P10" s="30" t="s">
        <v>527</v>
      </c>
    </row>
    <row collapsed="false" customFormat="false" customHeight="false" hidden="false" ht="12.1" outlineLevel="0" r="11">
      <c r="A11" s="20" t="n">
        <v>43367.847974537</v>
      </c>
      <c r="B11" s="16" t="s">
        <v>469</v>
      </c>
      <c r="C11" s="16" t="s">
        <v>536</v>
      </c>
      <c r="D11" s="16" t="s">
        <v>456</v>
      </c>
      <c r="E11" s="16" t="s">
        <v>537</v>
      </c>
      <c r="F11" s="16" t="s">
        <v>21</v>
      </c>
      <c r="G11" s="7" t="n">
        <v>5</v>
      </c>
      <c r="H11" s="6" t="n">
        <v>96.49</v>
      </c>
      <c r="I11" s="6" t="n">
        <v>-4824.5</v>
      </c>
      <c r="J11" s="6" t="n">
        <v>-62.65</v>
      </c>
      <c r="K11" s="6" t="n">
        <v>-14.47</v>
      </c>
      <c r="L11" s="6" t="n">
        <v>-0.49</v>
      </c>
      <c r="M11" s="6" t="s">
        <f>=I11+J11+K11+L11</f>
      </c>
      <c r="N11" s="6"/>
      <c r="O11" s="16"/>
      <c r="P11" s="16" t="s">
        <v>527</v>
      </c>
    </row>
    <row collapsed="false" customFormat="false" customHeight="false" hidden="false" ht="12.1" outlineLevel="0" r="12">
      <c r="A12" s="20" t="n">
        <v>43367.859444444</v>
      </c>
      <c r="B12" s="16" t="s">
        <v>470</v>
      </c>
      <c r="C12" s="16" t="s">
        <v>538</v>
      </c>
      <c r="D12" s="16" t="s">
        <v>456</v>
      </c>
      <c r="E12" s="16" t="s">
        <v>19</v>
      </c>
      <c r="F12" s="16" t="s">
        <v>21</v>
      </c>
      <c r="G12" s="7" t="n">
        <v>3</v>
      </c>
      <c r="H12" s="6" t="n">
        <v>252</v>
      </c>
      <c r="I12" s="6" t="n">
        <v>-756</v>
      </c>
      <c r="J12" s="6" t="n">
        <v>-0</v>
      </c>
      <c r="K12" s="6" t="n">
        <v>-2.27</v>
      </c>
      <c r="L12" s="6" t="n">
        <v>-0.07</v>
      </c>
      <c r="M12" s="6" t="s">
        <f>=I12+J12+K12+L12</f>
      </c>
      <c r="N12" s="6"/>
      <c r="O12" s="16"/>
      <c r="P12" s="16" t="s">
        <v>535</v>
      </c>
    </row>
    <row collapsed="false" customFormat="false" customHeight="false" hidden="false" ht="12.1" outlineLevel="0" r="13">
      <c r="A13" s="25" t="n">
        <v>43368.083333333</v>
      </c>
      <c r="B13" s="26" t="s">
        <v>533</v>
      </c>
      <c r="C13" s="26" t="s">
        <v>534</v>
      </c>
      <c r="D13" s="26" t="s">
        <v>533</v>
      </c>
      <c r="E13" s="26" t="s">
        <v>533</v>
      </c>
      <c r="F13" s="26" t="s">
        <v>21</v>
      </c>
      <c r="G13" s="27" t="n">
        <v>1</v>
      </c>
      <c r="H13" s="28" t="n">
        <v>-149</v>
      </c>
      <c r="I13" s="28" t="n">
        <v>-149</v>
      </c>
      <c r="J13" s="28" t="n">
        <v>0</v>
      </c>
      <c r="K13" s="28" t="n">
        <v>-0</v>
      </c>
      <c r="L13" s="28" t="n">
        <v>-0</v>
      </c>
      <c r="M13" s="6" t="s">
        <f>=I13+J13+K13+L13</f>
      </c>
      <c r="N13" s="28"/>
      <c r="O13" s="26"/>
      <c r="P13" s="26" t="s">
        <v>527</v>
      </c>
    </row>
    <row collapsed="false" customFormat="false" customHeight="false" hidden="false" ht="12.1" outlineLevel="0" r="14">
      <c r="A14" s="20" t="n">
        <v>43369.528969907</v>
      </c>
      <c r="B14" s="16" t="s">
        <v>471</v>
      </c>
      <c r="C14" s="16" t="s">
        <v>539</v>
      </c>
      <c r="D14" s="16" t="s">
        <v>456</v>
      </c>
      <c r="E14" s="16" t="s">
        <v>19</v>
      </c>
      <c r="F14" s="16" t="s">
        <v>21</v>
      </c>
      <c r="G14" s="7" t="n">
        <v>1000</v>
      </c>
      <c r="H14" s="6" t="n">
        <v>8.92</v>
      </c>
      <c r="I14" s="6" t="n">
        <v>-8920</v>
      </c>
      <c r="J14" s="6" t="n">
        <v>-0</v>
      </c>
      <c r="K14" s="6" t="n">
        <v>-26.76</v>
      </c>
      <c r="L14" s="6" t="n">
        <v>-0.82</v>
      </c>
      <c r="M14" s="6" t="s">
        <f>=I14+J14+K14+L14</f>
      </c>
      <c r="N14" s="6"/>
      <c r="O14" s="16"/>
      <c r="P14" s="16" t="s">
        <v>527</v>
      </c>
    </row>
    <row collapsed="false" customFormat="false" customHeight="false" hidden="false" ht="12.1" outlineLevel="0" r="15">
      <c r="A15" s="25" t="n">
        <v>43370.083333333</v>
      </c>
      <c r="B15" s="26" t="s">
        <v>533</v>
      </c>
      <c r="C15" s="26" t="s">
        <v>534</v>
      </c>
      <c r="D15" s="26" t="s">
        <v>533</v>
      </c>
      <c r="E15" s="26" t="s">
        <v>533</v>
      </c>
      <c r="F15" s="26" t="s">
        <v>21</v>
      </c>
      <c r="G15" s="27" t="n">
        <v>1</v>
      </c>
      <c r="H15" s="28" t="n">
        <v>-149</v>
      </c>
      <c r="I15" s="28" t="n">
        <v>-149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8"/>
      <c r="O15" s="26"/>
      <c r="P15" s="26" t="s">
        <v>535</v>
      </c>
    </row>
    <row collapsed="false" customFormat="false" customHeight="false" hidden="false" ht="12.1" outlineLevel="0" r="16">
      <c r="A16" s="20" t="n">
        <v>43370.620358796</v>
      </c>
      <c r="B16" s="16" t="s">
        <v>463</v>
      </c>
      <c r="C16" s="16" t="s">
        <v>540</v>
      </c>
      <c r="D16" s="16" t="s">
        <v>456</v>
      </c>
      <c r="E16" s="16" t="s">
        <v>19</v>
      </c>
      <c r="F16" s="16" t="s">
        <v>21</v>
      </c>
      <c r="G16" s="7" t="n">
        <v>3</v>
      </c>
      <c r="H16" s="6" t="n">
        <v>3816</v>
      </c>
      <c r="I16" s="6" t="n">
        <v>-11448</v>
      </c>
      <c r="J16" s="6" t="n">
        <v>-0</v>
      </c>
      <c r="K16" s="6" t="n">
        <v>-34.34</v>
      </c>
      <c r="L16" s="6" t="n">
        <v>-1.06</v>
      </c>
      <c r="M16" s="6" t="s">
        <f>=I16+J16+K16+L16</f>
      </c>
      <c r="N16" s="6"/>
      <c r="O16" s="16"/>
      <c r="P16" s="16" t="s">
        <v>527</v>
      </c>
    </row>
    <row collapsed="false" customFormat="false" customHeight="false" hidden="false" ht="12.1" outlineLevel="0" r="17">
      <c r="A17" s="25" t="n">
        <v>43375.083333333</v>
      </c>
      <c r="B17" s="26" t="s">
        <v>533</v>
      </c>
      <c r="C17" s="26" t="s">
        <v>534</v>
      </c>
      <c r="D17" s="26" t="s">
        <v>533</v>
      </c>
      <c r="E17" s="26" t="s">
        <v>533</v>
      </c>
      <c r="F17" s="26" t="s">
        <v>21</v>
      </c>
      <c r="G17" s="27" t="n">
        <v>1</v>
      </c>
      <c r="H17" s="28" t="n">
        <v>-149</v>
      </c>
      <c r="I17" s="28" t="n">
        <v>-149</v>
      </c>
      <c r="J17" s="28" t="n">
        <v>0</v>
      </c>
      <c r="K17" s="28" t="n">
        <v>-0</v>
      </c>
      <c r="L17" s="28" t="n">
        <v>-0</v>
      </c>
      <c r="M17" s="6" t="s">
        <f>=I17+J17+K17+L17</f>
      </c>
      <c r="N17" s="28"/>
      <c r="O17" s="26"/>
      <c r="P17" s="26" t="s">
        <v>527</v>
      </c>
    </row>
    <row collapsed="false" customFormat="false" customHeight="false" hidden="false" ht="12.1" outlineLevel="0" r="18">
      <c r="A18" s="29" t="n">
        <v>43376.716840278</v>
      </c>
      <c r="B18" s="30" t="s">
        <v>18</v>
      </c>
      <c r="C18" s="30" t="s">
        <v>529</v>
      </c>
      <c r="D18" s="30" t="s">
        <v>458</v>
      </c>
      <c r="E18" s="30" t="s">
        <v>19</v>
      </c>
      <c r="F18" s="30" t="s">
        <v>21</v>
      </c>
      <c r="G18" s="31" t="n">
        <v>-20</v>
      </c>
      <c r="H18" s="32" t="n">
        <v>506.55</v>
      </c>
      <c r="I18" s="32" t="n">
        <v>10131</v>
      </c>
      <c r="J18" s="32" t="n">
        <v>0</v>
      </c>
      <c r="K18" s="32" t="n">
        <v>-30.39</v>
      </c>
      <c r="L18" s="32" t="n">
        <v>-0.94</v>
      </c>
      <c r="M18" s="6" t="s">
        <f>=I18+J18+K18+L18</f>
      </c>
      <c r="N18" s="32"/>
      <c r="O18" s="30"/>
      <c r="P18" s="30" t="s">
        <v>527</v>
      </c>
    </row>
    <row collapsed="false" customFormat="false" customHeight="false" hidden="false" ht="12.1" outlineLevel="0" r="19">
      <c r="A19" s="20" t="n">
        <v>43382.784988426</v>
      </c>
      <c r="B19" s="16" t="s">
        <v>472</v>
      </c>
      <c r="C19" s="16" t="s">
        <v>541</v>
      </c>
      <c r="D19" s="16" t="s">
        <v>456</v>
      </c>
      <c r="E19" s="16" t="s">
        <v>19</v>
      </c>
      <c r="F19" s="16" t="s">
        <v>21</v>
      </c>
      <c r="G19" s="7" t="n">
        <v>5</v>
      </c>
      <c r="H19" s="6" t="n">
        <v>1867</v>
      </c>
      <c r="I19" s="6" t="n">
        <v>-9335</v>
      </c>
      <c r="J19" s="6" t="n">
        <v>-0</v>
      </c>
      <c r="K19" s="6" t="n">
        <v>-28</v>
      </c>
      <c r="L19" s="6" t="n">
        <v>-0.87</v>
      </c>
      <c r="M19" s="6" t="s">
        <f>=I19+J19+K19+L19</f>
      </c>
      <c r="N19" s="6"/>
      <c r="O19" s="16"/>
      <c r="P19" s="16" t="s">
        <v>527</v>
      </c>
    </row>
    <row collapsed="false" customFormat="false" customHeight="false" hidden="false" ht="12.1" outlineLevel="0" r="20">
      <c r="A20" s="21" t="n">
        <v>43384.083333333</v>
      </c>
      <c r="B20" s="22" t="s">
        <v>525</v>
      </c>
      <c r="C20" s="22" t="s">
        <v>111</v>
      </c>
      <c r="D20" s="22" t="s">
        <v>525</v>
      </c>
      <c r="E20" s="22" t="s">
        <v>525</v>
      </c>
      <c r="F20" s="22" t="s">
        <v>21</v>
      </c>
      <c r="G20" s="23" t="n">
        <v>1</v>
      </c>
      <c r="H20" s="24" t="n">
        <v>50000</v>
      </c>
      <c r="I20" s="24" t="n">
        <v>50000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4"/>
      <c r="O20" s="22"/>
      <c r="P20" s="22" t="s">
        <v>527</v>
      </c>
    </row>
    <row collapsed="false" customFormat="false" customHeight="false" hidden="false" ht="12.1" outlineLevel="0" r="21">
      <c r="A21" s="20" t="n">
        <v>43384.783854167</v>
      </c>
      <c r="B21" s="16" t="s">
        <v>473</v>
      </c>
      <c r="C21" s="16" t="s">
        <v>542</v>
      </c>
      <c r="D21" s="16" t="s">
        <v>456</v>
      </c>
      <c r="E21" s="16" t="s">
        <v>19</v>
      </c>
      <c r="F21" s="16" t="s">
        <v>21</v>
      </c>
      <c r="G21" s="7" t="n">
        <v>80000</v>
      </c>
      <c r="H21" s="6" t="n">
        <v>0.175</v>
      </c>
      <c r="I21" s="6" t="n">
        <v>-14000</v>
      </c>
      <c r="J21" s="6" t="n">
        <v>-0</v>
      </c>
      <c r="K21" s="6" t="n">
        <v>-42</v>
      </c>
      <c r="L21" s="6" t="n">
        <v>-1.32</v>
      </c>
      <c r="M21" s="6" t="s">
        <f>=I21+J21+K21+L21</f>
      </c>
      <c r="N21" s="6"/>
      <c r="O21" s="16"/>
      <c r="P21" s="16" t="s">
        <v>527</v>
      </c>
    </row>
    <row collapsed="false" customFormat="false" customHeight="false" hidden="false" ht="12.1" outlineLevel="0" r="22">
      <c r="A22" s="20" t="n">
        <v>43384.784930556</v>
      </c>
      <c r="B22" s="16" t="s">
        <v>474</v>
      </c>
      <c r="C22" s="16" t="s">
        <v>543</v>
      </c>
      <c r="D22" s="16" t="s">
        <v>456</v>
      </c>
      <c r="E22" s="16" t="s">
        <v>19</v>
      </c>
      <c r="F22" s="16" t="s">
        <v>21</v>
      </c>
      <c r="G22" s="7" t="n">
        <v>140</v>
      </c>
      <c r="H22" s="6" t="n">
        <v>105.89642857143</v>
      </c>
      <c r="I22" s="6" t="n">
        <v>-14825.5</v>
      </c>
      <c r="J22" s="6" t="n">
        <v>-0</v>
      </c>
      <c r="K22" s="6" t="n">
        <v>-44.48</v>
      </c>
      <c r="L22" s="6" t="n">
        <v>-1.34</v>
      </c>
      <c r="M22" s="6" t="s">
        <f>=I22+J22+K22+L22</f>
      </c>
      <c r="N22" s="6"/>
      <c r="O22" s="16"/>
      <c r="P22" s="16" t="s">
        <v>527</v>
      </c>
    </row>
    <row collapsed="false" customFormat="false" customHeight="false" hidden="false" ht="12.1" outlineLevel="0" r="23">
      <c r="A23" s="20" t="n">
        <v>43384.785486111</v>
      </c>
      <c r="B23" s="16" t="s">
        <v>90</v>
      </c>
      <c r="C23" s="16" t="s">
        <v>544</v>
      </c>
      <c r="D23" s="16" t="s">
        <v>456</v>
      </c>
      <c r="E23" s="16" t="s">
        <v>19</v>
      </c>
      <c r="F23" s="16" t="s">
        <v>21</v>
      </c>
      <c r="G23" s="7" t="n">
        <v>20</v>
      </c>
      <c r="H23" s="6" t="n">
        <v>1067.5</v>
      </c>
      <c r="I23" s="6" t="n">
        <v>-21350</v>
      </c>
      <c r="J23" s="6" t="n">
        <v>-0</v>
      </c>
      <c r="K23" s="6" t="n">
        <v>-64.05</v>
      </c>
      <c r="L23" s="6" t="n">
        <v>-1.98</v>
      </c>
      <c r="M23" s="6" t="s">
        <f>=I23+J23+K23+L23</f>
      </c>
      <c r="N23" s="6"/>
      <c r="O23" s="16"/>
      <c r="P23" s="16" t="s">
        <v>527</v>
      </c>
    </row>
    <row collapsed="false" customFormat="false" customHeight="false" hidden="false" ht="12.1" outlineLevel="0" r="24">
      <c r="A24" s="29" t="n">
        <v>43390.542083333</v>
      </c>
      <c r="B24" s="30" t="s">
        <v>468</v>
      </c>
      <c r="C24" s="30" t="s">
        <v>531</v>
      </c>
      <c r="D24" s="30" t="s">
        <v>458</v>
      </c>
      <c r="E24" s="30" t="s">
        <v>19</v>
      </c>
      <c r="F24" s="30" t="s">
        <v>21</v>
      </c>
      <c r="G24" s="31" t="n">
        <v>-9</v>
      </c>
      <c r="H24" s="32" t="n">
        <v>2310</v>
      </c>
      <c r="I24" s="32" t="n">
        <v>20790</v>
      </c>
      <c r="J24" s="32" t="n">
        <v>0</v>
      </c>
      <c r="K24" s="32" t="n">
        <v>-62.37</v>
      </c>
      <c r="L24" s="32" t="n">
        <v>-1.93</v>
      </c>
      <c r="M24" s="6" t="s">
        <f>=I24+J24+K24+L24</f>
      </c>
      <c r="N24" s="32"/>
      <c r="O24" s="30"/>
      <c r="P24" s="30" t="s">
        <v>527</v>
      </c>
    </row>
    <row collapsed="false" customFormat="false" customHeight="false" hidden="false" ht="12.1" outlineLevel="0" r="25">
      <c r="A25" s="20" t="n">
        <v>43392.567615741</v>
      </c>
      <c r="B25" s="16" t="s">
        <v>468</v>
      </c>
      <c r="C25" s="16" t="s">
        <v>531</v>
      </c>
      <c r="D25" s="16" t="s">
        <v>456</v>
      </c>
      <c r="E25" s="16" t="s">
        <v>19</v>
      </c>
      <c r="F25" s="16" t="s">
        <v>21</v>
      </c>
      <c r="G25" s="7" t="n">
        <v>10</v>
      </c>
      <c r="H25" s="6" t="n">
        <v>2072</v>
      </c>
      <c r="I25" s="6" t="n">
        <v>-20720</v>
      </c>
      <c r="J25" s="6" t="n">
        <v>-0</v>
      </c>
      <c r="K25" s="6" t="n">
        <v>-62.16</v>
      </c>
      <c r="L25" s="6" t="n">
        <v>-1.93</v>
      </c>
      <c r="M25" s="6" t="s">
        <f>=I25+J25+K25+L25</f>
      </c>
      <c r="N25" s="6"/>
      <c r="O25" s="16"/>
      <c r="P25" s="16" t="s">
        <v>527</v>
      </c>
    </row>
    <row collapsed="false" customFormat="false" customHeight="false" hidden="false" ht="12.1" outlineLevel="0" r="26">
      <c r="A26" s="21" t="n">
        <v>43439.083333333</v>
      </c>
      <c r="B26" s="22" t="s">
        <v>525</v>
      </c>
      <c r="C26" s="22" t="s">
        <v>111</v>
      </c>
      <c r="D26" s="22" t="s">
        <v>525</v>
      </c>
      <c r="E26" s="22" t="s">
        <v>525</v>
      </c>
      <c r="F26" s="22" t="s">
        <v>21</v>
      </c>
      <c r="G26" s="23" t="n">
        <v>1</v>
      </c>
      <c r="H26" s="24" t="n">
        <v>50000</v>
      </c>
      <c r="I26" s="24" t="n">
        <v>50000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4"/>
      <c r="O26" s="22"/>
      <c r="P26" s="22" t="s">
        <v>535</v>
      </c>
    </row>
    <row collapsed="false" customFormat="false" customHeight="false" hidden="false" ht="12.1" outlineLevel="0" r="27">
      <c r="A27" s="20" t="n">
        <v>43439.776678241</v>
      </c>
      <c r="B27" s="16" t="s">
        <v>475</v>
      </c>
      <c r="C27" s="16" t="s">
        <v>545</v>
      </c>
      <c r="D27" s="16" t="s">
        <v>456</v>
      </c>
      <c r="E27" s="16" t="s">
        <v>537</v>
      </c>
      <c r="F27" s="16" t="s">
        <v>21</v>
      </c>
      <c r="G27" s="7" t="n">
        <v>30</v>
      </c>
      <c r="H27" s="6" t="n">
        <v>98.749</v>
      </c>
      <c r="I27" s="6" t="n">
        <v>-29624.7</v>
      </c>
      <c r="J27" s="6" t="n">
        <v>-653.4</v>
      </c>
      <c r="K27" s="6" t="n">
        <v>-88.87</v>
      </c>
      <c r="L27" s="6" t="n">
        <v>-2.97</v>
      </c>
      <c r="M27" s="6" t="s">
        <f>=I27+J27+K27+L27</f>
      </c>
      <c r="N27" s="6"/>
      <c r="O27" s="16"/>
      <c r="P27" s="16" t="s">
        <v>535</v>
      </c>
    </row>
    <row collapsed="false" customFormat="false" customHeight="false" hidden="false" ht="12.1" outlineLevel="0" r="28">
      <c r="A28" s="20" t="n">
        <v>43439.804467593</v>
      </c>
      <c r="B28" s="16" t="s">
        <v>93</v>
      </c>
      <c r="C28" s="16" t="s">
        <v>546</v>
      </c>
      <c r="D28" s="16" t="s">
        <v>456</v>
      </c>
      <c r="E28" s="16" t="s">
        <v>19</v>
      </c>
      <c r="F28" s="16" t="s">
        <v>21</v>
      </c>
      <c r="G28" s="7" t="n">
        <v>50</v>
      </c>
      <c r="H28" s="6" t="n">
        <v>157.3</v>
      </c>
      <c r="I28" s="6" t="n">
        <v>-7865</v>
      </c>
      <c r="J28" s="6" t="n">
        <v>-0</v>
      </c>
      <c r="K28" s="6" t="n">
        <v>-23.6</v>
      </c>
      <c r="L28" s="6" t="n">
        <v>-0.73</v>
      </c>
      <c r="M28" s="6" t="s">
        <f>=I28+J28+K28+L28</f>
      </c>
      <c r="N28" s="6"/>
      <c r="O28" s="16"/>
      <c r="P28" s="16" t="s">
        <v>535</v>
      </c>
    </row>
    <row collapsed="false" customFormat="false" customHeight="false" hidden="false" ht="12.1" outlineLevel="0" r="29">
      <c r="A29" s="20" t="n">
        <v>43439.806400463</v>
      </c>
      <c r="B29" s="16" t="s">
        <v>48</v>
      </c>
      <c r="C29" s="16" t="s">
        <v>547</v>
      </c>
      <c r="D29" s="16" t="s">
        <v>456</v>
      </c>
      <c r="E29" s="16" t="s">
        <v>19</v>
      </c>
      <c r="F29" s="16" t="s">
        <v>21</v>
      </c>
      <c r="G29" s="7" t="n">
        <v>20</v>
      </c>
      <c r="H29" s="6" t="n">
        <v>556.5</v>
      </c>
      <c r="I29" s="6" t="n">
        <v>-11130</v>
      </c>
      <c r="J29" s="6" t="n">
        <v>-0</v>
      </c>
      <c r="K29" s="6" t="n">
        <v>-33.39</v>
      </c>
      <c r="L29" s="6" t="n">
        <v>-1.04</v>
      </c>
      <c r="M29" s="6" t="s">
        <f>=I29+J29+K29+L29</f>
      </c>
      <c r="N29" s="6"/>
      <c r="O29" s="16"/>
      <c r="P29" s="16" t="s">
        <v>535</v>
      </c>
    </row>
    <row collapsed="false" customFormat="false" customHeight="false" hidden="false" ht="12.1" outlineLevel="0" r="30">
      <c r="A30" s="25" t="n">
        <v>43441.083333333</v>
      </c>
      <c r="B30" s="26" t="s">
        <v>533</v>
      </c>
      <c r="C30" s="26" t="s">
        <v>534</v>
      </c>
      <c r="D30" s="26" t="s">
        <v>533</v>
      </c>
      <c r="E30" s="26" t="s">
        <v>533</v>
      </c>
      <c r="F30" s="26" t="s">
        <v>21</v>
      </c>
      <c r="G30" s="27" t="n">
        <v>1</v>
      </c>
      <c r="H30" s="28" t="n">
        <v>-149</v>
      </c>
      <c r="I30" s="28" t="n">
        <v>-149</v>
      </c>
      <c r="J30" s="28" t="n">
        <v>0</v>
      </c>
      <c r="K30" s="28" t="n">
        <v>-0</v>
      </c>
      <c r="L30" s="28" t="n">
        <v>-0</v>
      </c>
      <c r="M30" s="6" t="s">
        <f>=I30+J30+K30+L30</f>
      </c>
      <c r="N30" s="28"/>
      <c r="O30" s="26"/>
      <c r="P30" s="26" t="s">
        <v>535</v>
      </c>
    </row>
    <row collapsed="false" customFormat="false" customHeight="false" hidden="false" ht="12.1" outlineLevel="0" r="31">
      <c r="A31" s="21" t="n">
        <v>43446.083333333</v>
      </c>
      <c r="B31" s="22" t="s">
        <v>525</v>
      </c>
      <c r="C31" s="22" t="s">
        <v>111</v>
      </c>
      <c r="D31" s="22" t="s">
        <v>525</v>
      </c>
      <c r="E31" s="22" t="s">
        <v>525</v>
      </c>
      <c r="F31" s="22" t="s">
        <v>21</v>
      </c>
      <c r="G31" s="23" t="n">
        <v>1</v>
      </c>
      <c r="H31" s="24" t="n">
        <v>29000</v>
      </c>
      <c r="I31" s="24" t="n">
        <v>29000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4"/>
      <c r="O31" s="22"/>
      <c r="P31" s="22" t="s">
        <v>535</v>
      </c>
    </row>
    <row collapsed="false" customFormat="false" customHeight="false" hidden="false" ht="12.1" outlineLevel="0" r="32">
      <c r="A32" s="20" t="n">
        <v>43446.794490741</v>
      </c>
      <c r="B32" s="16" t="s">
        <v>476</v>
      </c>
      <c r="C32" s="16" t="s">
        <v>548</v>
      </c>
      <c r="D32" s="16" t="s">
        <v>456</v>
      </c>
      <c r="E32" s="16" t="s">
        <v>537</v>
      </c>
      <c r="F32" s="16" t="s">
        <v>21</v>
      </c>
      <c r="G32" s="7" t="n">
        <v>25</v>
      </c>
      <c r="H32" s="6" t="n">
        <v>100</v>
      </c>
      <c r="I32" s="6" t="n">
        <v>-25000</v>
      </c>
      <c r="J32" s="6" t="n">
        <v>-1036.75</v>
      </c>
      <c r="K32" s="6" t="n">
        <v>-75</v>
      </c>
      <c r="L32" s="6" t="n">
        <v>-2.5</v>
      </c>
      <c r="M32" s="6" t="s">
        <f>=I32+J32+K32+L32</f>
      </c>
      <c r="N32" s="6"/>
      <c r="O32" s="16"/>
      <c r="P32" s="16" t="s">
        <v>535</v>
      </c>
    </row>
    <row collapsed="false" customFormat="false" customHeight="false" hidden="false" ht="12.1" outlineLevel="0" r="33">
      <c r="A33" s="21" t="n">
        <v>43448.083333333</v>
      </c>
      <c r="B33" s="22" t="s">
        <v>549</v>
      </c>
      <c r="C33" s="22" t="s">
        <v>550</v>
      </c>
      <c r="D33" s="22" t="s">
        <v>549</v>
      </c>
      <c r="E33" s="22" t="s">
        <v>549</v>
      </c>
      <c r="F33" s="22" t="s">
        <v>21</v>
      </c>
      <c r="G33" s="23" t="n">
        <v>1</v>
      </c>
      <c r="H33" s="24" t="n">
        <v>772.8</v>
      </c>
      <c r="I33" s="24" t="n">
        <v>772.8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4"/>
      <c r="O33" s="22"/>
      <c r="P33" s="22" t="s">
        <v>527</v>
      </c>
    </row>
    <row collapsed="false" customFormat="false" customHeight="false" hidden="false" ht="12.1" outlineLevel="0" r="34">
      <c r="A34" s="21" t="n">
        <v>43458.083333333</v>
      </c>
      <c r="B34" s="22" t="s">
        <v>549</v>
      </c>
      <c r="C34" s="22" t="s">
        <v>551</v>
      </c>
      <c r="D34" s="22" t="s">
        <v>549</v>
      </c>
      <c r="E34" s="22" t="s">
        <v>549</v>
      </c>
      <c r="F34" s="22" t="s">
        <v>21</v>
      </c>
      <c r="G34" s="23" t="n">
        <v>1</v>
      </c>
      <c r="H34" s="24" t="n">
        <v>1090.75</v>
      </c>
      <c r="I34" s="24" t="n">
        <v>1090.75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4"/>
      <c r="O34" s="22"/>
      <c r="P34" s="22" t="s">
        <v>535</v>
      </c>
    </row>
    <row collapsed="false" customFormat="false" customHeight="false" hidden="false" ht="12.1" outlineLevel="0" r="35">
      <c r="A35" s="29" t="n">
        <v>43461.59119213</v>
      </c>
      <c r="B35" s="30" t="s">
        <v>467</v>
      </c>
      <c r="C35" s="30" t="s">
        <v>530</v>
      </c>
      <c r="D35" s="30" t="s">
        <v>458</v>
      </c>
      <c r="E35" s="30" t="s">
        <v>19</v>
      </c>
      <c r="F35" s="30" t="s">
        <v>21</v>
      </c>
      <c r="G35" s="31" t="n">
        <v>-30</v>
      </c>
      <c r="H35" s="32" t="n">
        <v>638.5</v>
      </c>
      <c r="I35" s="32" t="n">
        <v>19155</v>
      </c>
      <c r="J35" s="32" t="n">
        <v>0</v>
      </c>
      <c r="K35" s="32" t="n">
        <v>-57.47</v>
      </c>
      <c r="L35" s="32" t="n">
        <v>-1.78</v>
      </c>
      <c r="M35" s="6" t="s">
        <f>=I35+J35+K35+L35</f>
      </c>
      <c r="N35" s="32"/>
      <c r="O35" s="30"/>
      <c r="P35" s="30" t="s">
        <v>527</v>
      </c>
    </row>
    <row collapsed="false" customFormat="false" customHeight="false" hidden="false" ht="12.1" outlineLevel="0" r="36">
      <c r="A36" s="20" t="n">
        <v>43461.596643519</v>
      </c>
      <c r="B36" s="16" t="s">
        <v>463</v>
      </c>
      <c r="C36" s="16" t="s">
        <v>540</v>
      </c>
      <c r="D36" s="16" t="s">
        <v>456</v>
      </c>
      <c r="E36" s="16" t="s">
        <v>19</v>
      </c>
      <c r="F36" s="16" t="s">
        <v>21</v>
      </c>
      <c r="G36" s="7" t="n">
        <v>2</v>
      </c>
      <c r="H36" s="6" t="n">
        <v>3499</v>
      </c>
      <c r="I36" s="6" t="n">
        <v>-6998</v>
      </c>
      <c r="J36" s="6" t="n">
        <v>-0</v>
      </c>
      <c r="K36" s="6" t="n">
        <v>-20.99</v>
      </c>
      <c r="L36" s="6" t="n">
        <v>-0.65</v>
      </c>
      <c r="M36" s="6" t="s">
        <f>=I36+J36+K36+L36</f>
      </c>
      <c r="N36" s="6"/>
      <c r="O36" s="16"/>
      <c r="P36" s="16" t="s">
        <v>527</v>
      </c>
    </row>
    <row collapsed="false" customFormat="false" customHeight="false" hidden="false" ht="12.1" outlineLevel="0" r="37">
      <c r="A37" s="20" t="n">
        <v>43461.600578704</v>
      </c>
      <c r="B37" s="16" t="s">
        <v>473</v>
      </c>
      <c r="C37" s="16" t="s">
        <v>542</v>
      </c>
      <c r="D37" s="16" t="s">
        <v>456</v>
      </c>
      <c r="E37" s="16" t="s">
        <v>19</v>
      </c>
      <c r="F37" s="16" t="s">
        <v>21</v>
      </c>
      <c r="G37" s="7" t="n">
        <v>60000</v>
      </c>
      <c r="H37" s="6" t="n">
        <v>0.1786</v>
      </c>
      <c r="I37" s="6" t="n">
        <v>-10716</v>
      </c>
      <c r="J37" s="6" t="n">
        <v>-0</v>
      </c>
      <c r="K37" s="6" t="n">
        <v>-32.15</v>
      </c>
      <c r="L37" s="6" t="n">
        <v>-0.99</v>
      </c>
      <c r="M37" s="6" t="s">
        <f>=I37+J37+K37+L37</f>
      </c>
      <c r="N37" s="6"/>
      <c r="O37" s="16"/>
      <c r="P37" s="16" t="s">
        <v>527</v>
      </c>
    </row>
    <row collapsed="false" customFormat="false" customHeight="false" hidden="false" ht="12.1" outlineLevel="0" r="38">
      <c r="A38" s="21" t="n">
        <v>43462.083333333</v>
      </c>
      <c r="B38" s="22" t="s">
        <v>525</v>
      </c>
      <c r="C38" s="22" t="s">
        <v>111</v>
      </c>
      <c r="D38" s="22" t="s">
        <v>525</v>
      </c>
      <c r="E38" s="22" t="s">
        <v>525</v>
      </c>
      <c r="F38" s="22" t="s">
        <v>21</v>
      </c>
      <c r="G38" s="23" t="n">
        <v>1</v>
      </c>
      <c r="H38" s="24" t="n">
        <v>20000</v>
      </c>
      <c r="I38" s="24" t="n">
        <v>20000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4"/>
      <c r="O38" s="22"/>
      <c r="P38" s="22" t="s">
        <v>535</v>
      </c>
    </row>
    <row collapsed="false" customFormat="false" customHeight="false" hidden="false" ht="12.1" outlineLevel="0" r="39">
      <c r="A39" s="20" t="n">
        <v>43462.519085648</v>
      </c>
      <c r="B39" s="16" t="s">
        <v>476</v>
      </c>
      <c r="C39" s="16" t="s">
        <v>548</v>
      </c>
      <c r="D39" s="16" t="s">
        <v>456</v>
      </c>
      <c r="E39" s="16" t="s">
        <v>537</v>
      </c>
      <c r="F39" s="16" t="s">
        <v>21</v>
      </c>
      <c r="G39" s="7" t="n">
        <v>22</v>
      </c>
      <c r="H39" s="6" t="n">
        <v>100.15</v>
      </c>
      <c r="I39" s="6" t="n">
        <v>-22033</v>
      </c>
      <c r="J39" s="6" t="n">
        <v>-36.96</v>
      </c>
      <c r="K39" s="6" t="n">
        <v>-66.1</v>
      </c>
      <c r="L39" s="6" t="n">
        <v>-2.21</v>
      </c>
      <c r="M39" s="6" t="s">
        <f>=I39+J39+K39+L39</f>
      </c>
      <c r="N39" s="6"/>
      <c r="O39" s="16"/>
      <c r="P39" s="16" t="s">
        <v>535</v>
      </c>
    </row>
    <row collapsed="false" customFormat="false" customHeight="false" hidden="false" ht="12.1" outlineLevel="0" r="40">
      <c r="A40" s="25" t="n">
        <v>43463.083333333</v>
      </c>
      <c r="B40" s="26" t="s">
        <v>552</v>
      </c>
      <c r="C40" s="26" t="s">
        <v>553</v>
      </c>
      <c r="D40" s="26" t="s">
        <v>552</v>
      </c>
      <c r="E40" s="26" t="s">
        <v>552</v>
      </c>
      <c r="F40" s="26" t="s">
        <v>21</v>
      </c>
      <c r="G40" s="27" t="n">
        <v>1</v>
      </c>
      <c r="H40" s="28" t="n">
        <v>-630</v>
      </c>
      <c r="I40" s="28" t="n">
        <v>-630</v>
      </c>
      <c r="J40" s="28" t="n">
        <v>0</v>
      </c>
      <c r="K40" s="28" t="n">
        <v>-0</v>
      </c>
      <c r="L40" s="28" t="n">
        <v>-0</v>
      </c>
      <c r="M40" s="6" t="s">
        <f>=I40+J40+K40+L40</f>
      </c>
      <c r="N40" s="28"/>
      <c r="O40" s="26"/>
      <c r="P40" s="26" t="s">
        <v>527</v>
      </c>
    </row>
    <row collapsed="false" customFormat="false" customHeight="false" hidden="false" ht="12.1" outlineLevel="0" r="41">
      <c r="A41" s="25" t="n">
        <v>43474.083333333</v>
      </c>
      <c r="B41" s="26" t="s">
        <v>533</v>
      </c>
      <c r="C41" s="26" t="s">
        <v>534</v>
      </c>
      <c r="D41" s="26" t="s">
        <v>533</v>
      </c>
      <c r="E41" s="26" t="s">
        <v>533</v>
      </c>
      <c r="F41" s="26" t="s">
        <v>21</v>
      </c>
      <c r="G41" s="27" t="n">
        <v>1</v>
      </c>
      <c r="H41" s="28" t="n">
        <v>-149</v>
      </c>
      <c r="I41" s="28" t="n">
        <v>-149</v>
      </c>
      <c r="J41" s="28" t="n">
        <v>0</v>
      </c>
      <c r="K41" s="28" t="n">
        <v>-0</v>
      </c>
      <c r="L41" s="28" t="n">
        <v>-0</v>
      </c>
      <c r="M41" s="6" t="s">
        <f>=I41+J41+K41+L41</f>
      </c>
      <c r="N41" s="28"/>
      <c r="O41" s="26"/>
      <c r="P41" s="26" t="s">
        <v>527</v>
      </c>
    </row>
    <row collapsed="false" customFormat="false" customHeight="false" hidden="false" ht="12.1" outlineLevel="0" r="42">
      <c r="A42" s="29" t="n">
        <v>43481.824236111</v>
      </c>
      <c r="B42" s="30" t="s">
        <v>28</v>
      </c>
      <c r="C42" s="30" t="s">
        <v>532</v>
      </c>
      <c r="D42" s="30" t="s">
        <v>458</v>
      </c>
      <c r="E42" s="30" t="s">
        <v>19</v>
      </c>
      <c r="F42" s="30" t="s">
        <v>21</v>
      </c>
      <c r="G42" s="31" t="n">
        <v>-150</v>
      </c>
      <c r="H42" s="32" t="n">
        <v>201</v>
      </c>
      <c r="I42" s="32" t="n">
        <v>30150</v>
      </c>
      <c r="J42" s="32" t="n">
        <v>0</v>
      </c>
      <c r="K42" s="32" t="n">
        <v>-0</v>
      </c>
      <c r="L42" s="32" t="n">
        <v>-2.8</v>
      </c>
      <c r="M42" s="6" t="s">
        <f>=I42+J42+K42+L42</f>
      </c>
      <c r="N42" s="32"/>
      <c r="O42" s="30"/>
      <c r="P42" s="30" t="s">
        <v>527</v>
      </c>
    </row>
    <row collapsed="false" customFormat="false" customHeight="false" hidden="false" ht="12.1" outlineLevel="0" r="43">
      <c r="A43" s="20" t="n">
        <v>43481.825763889</v>
      </c>
      <c r="B43" s="16" t="s">
        <v>462</v>
      </c>
      <c r="C43" s="16" t="s">
        <v>554</v>
      </c>
      <c r="D43" s="16" t="s">
        <v>456</v>
      </c>
      <c r="E43" s="16" t="s">
        <v>19</v>
      </c>
      <c r="F43" s="16" t="s">
        <v>21</v>
      </c>
      <c r="G43" s="7" t="n">
        <v>180</v>
      </c>
      <c r="H43" s="6" t="n">
        <v>172.6</v>
      </c>
      <c r="I43" s="6" t="n">
        <v>-31068</v>
      </c>
      <c r="J43" s="6" t="n">
        <v>-0</v>
      </c>
      <c r="K43" s="6" t="n">
        <v>-0</v>
      </c>
      <c r="L43" s="6" t="n">
        <v>-2.89</v>
      </c>
      <c r="M43" s="6" t="s">
        <f>=I43+J43+K43+L43</f>
      </c>
      <c r="N43" s="6"/>
      <c r="O43" s="16"/>
      <c r="P43" s="16" t="s">
        <v>527</v>
      </c>
    </row>
    <row collapsed="false" customFormat="false" customHeight="false" hidden="false" ht="12.1" outlineLevel="0" r="44">
      <c r="A44" s="29" t="n">
        <v>43481.839305556</v>
      </c>
      <c r="B44" s="30" t="s">
        <v>469</v>
      </c>
      <c r="C44" s="30" t="s">
        <v>536</v>
      </c>
      <c r="D44" s="30" t="s">
        <v>458</v>
      </c>
      <c r="E44" s="30" t="s">
        <v>537</v>
      </c>
      <c r="F44" s="30" t="s">
        <v>21</v>
      </c>
      <c r="G44" s="31" t="n">
        <v>-5</v>
      </c>
      <c r="H44" s="32" t="n">
        <v>97.25</v>
      </c>
      <c r="I44" s="32" t="n">
        <v>4862.5</v>
      </c>
      <c r="J44" s="32" t="n">
        <v>179.8</v>
      </c>
      <c r="K44" s="32" t="n">
        <v>-0</v>
      </c>
      <c r="L44" s="32" t="n">
        <v>-0.49</v>
      </c>
      <c r="M44" s="6" t="s">
        <f>=I44+J44+K44+L44</f>
      </c>
      <c r="N44" s="32"/>
      <c r="O44" s="30"/>
      <c r="P44" s="30" t="s">
        <v>527</v>
      </c>
    </row>
    <row collapsed="false" customFormat="false" customHeight="false" hidden="false" ht="12.1" outlineLevel="0" r="45">
      <c r="A45" s="20" t="n">
        <v>43481.843912037</v>
      </c>
      <c r="B45" s="16" t="s">
        <v>473</v>
      </c>
      <c r="C45" s="16" t="s">
        <v>542</v>
      </c>
      <c r="D45" s="16" t="s">
        <v>456</v>
      </c>
      <c r="E45" s="16" t="s">
        <v>19</v>
      </c>
      <c r="F45" s="16" t="s">
        <v>21</v>
      </c>
      <c r="G45" s="7" t="n">
        <v>30000</v>
      </c>
      <c r="H45" s="6" t="n">
        <v>0.18973333333333</v>
      </c>
      <c r="I45" s="6" t="n">
        <v>-5692</v>
      </c>
      <c r="J45" s="6" t="n">
        <v>-0</v>
      </c>
      <c r="K45" s="6" t="n">
        <v>-0</v>
      </c>
      <c r="L45" s="6" t="n">
        <v>-0.52</v>
      </c>
      <c r="M45" s="6" t="s">
        <f>=I45+J45+K45+L45</f>
      </c>
      <c r="N45" s="6"/>
      <c r="O45" s="16"/>
      <c r="P45" s="16" t="s">
        <v>527</v>
      </c>
    </row>
    <row collapsed="false" customFormat="false" customHeight="false" hidden="false" ht="12.1" outlineLevel="0" r="46">
      <c r="A46" s="21" t="n">
        <v>43524.083333333</v>
      </c>
      <c r="B46" s="22" t="s">
        <v>525</v>
      </c>
      <c r="C46" s="22" t="s">
        <v>111</v>
      </c>
      <c r="D46" s="22" t="s">
        <v>525</v>
      </c>
      <c r="E46" s="22" t="s">
        <v>525</v>
      </c>
      <c r="F46" s="22" t="s">
        <v>21</v>
      </c>
      <c r="G46" s="23" t="n">
        <v>1</v>
      </c>
      <c r="H46" s="24" t="n">
        <v>100000</v>
      </c>
      <c r="I46" s="24" t="n">
        <v>100000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2"/>
      <c r="P46" s="22" t="s">
        <v>535</v>
      </c>
    </row>
    <row collapsed="false" customFormat="false" customHeight="false" hidden="false" ht="12.1" outlineLevel="0" r="47">
      <c r="A47" s="20" t="n">
        <v>43524.721828704</v>
      </c>
      <c r="B47" s="16" t="s">
        <v>476</v>
      </c>
      <c r="C47" s="16" t="s">
        <v>548</v>
      </c>
      <c r="D47" s="16" t="s">
        <v>456</v>
      </c>
      <c r="E47" s="16" t="s">
        <v>537</v>
      </c>
      <c r="F47" s="16" t="s">
        <v>21</v>
      </c>
      <c r="G47" s="7" t="n">
        <v>50</v>
      </c>
      <c r="H47" s="6" t="n">
        <v>100.05</v>
      </c>
      <c r="I47" s="6" t="n">
        <v>-50025</v>
      </c>
      <c r="J47" s="6" t="n">
        <v>-827</v>
      </c>
      <c r="K47" s="6" t="n">
        <v>-0</v>
      </c>
      <c r="L47" s="6" t="n">
        <v>-5.01</v>
      </c>
      <c r="M47" s="6" t="s">
        <f>=I47+J47+K47+L47</f>
      </c>
      <c r="N47" s="6"/>
      <c r="O47" s="16"/>
      <c r="P47" s="16" t="s">
        <v>535</v>
      </c>
    </row>
    <row collapsed="false" customFormat="false" customHeight="false" hidden="false" ht="12.1" outlineLevel="0" r="48">
      <c r="A48" s="20" t="n">
        <v>43524.72619213</v>
      </c>
      <c r="B48" s="16" t="s">
        <v>87</v>
      </c>
      <c r="C48" s="16" t="s">
        <v>528</v>
      </c>
      <c r="D48" s="16" t="s">
        <v>456</v>
      </c>
      <c r="E48" s="16" t="s">
        <v>19</v>
      </c>
      <c r="F48" s="16" t="s">
        <v>21</v>
      </c>
      <c r="G48" s="7" t="n">
        <v>200</v>
      </c>
      <c r="H48" s="6" t="n">
        <v>157.67</v>
      </c>
      <c r="I48" s="6" t="n">
        <v>-31534</v>
      </c>
      <c r="J48" s="6" t="n">
        <v>-0</v>
      </c>
      <c r="K48" s="6" t="n">
        <v>-0</v>
      </c>
      <c r="L48" s="6" t="n">
        <v>-2.94</v>
      </c>
      <c r="M48" s="6" t="s">
        <f>=I48+J48+K48+L48</f>
      </c>
      <c r="N48" s="6"/>
      <c r="O48" s="16"/>
      <c r="P48" s="16" t="s">
        <v>535</v>
      </c>
    </row>
    <row collapsed="false" customFormat="false" customHeight="false" hidden="false" ht="12.1" outlineLevel="0" r="49">
      <c r="A49" s="20" t="n">
        <v>43524.728275463</v>
      </c>
      <c r="B49" s="16" t="s">
        <v>462</v>
      </c>
      <c r="C49" s="16" t="s">
        <v>554</v>
      </c>
      <c r="D49" s="16" t="s">
        <v>456</v>
      </c>
      <c r="E49" s="16" t="s">
        <v>19</v>
      </c>
      <c r="F49" s="16" t="s">
        <v>21</v>
      </c>
      <c r="G49" s="7" t="n">
        <v>100</v>
      </c>
      <c r="H49" s="6" t="n">
        <v>178.54</v>
      </c>
      <c r="I49" s="6" t="n">
        <v>-17854</v>
      </c>
      <c r="J49" s="6" t="n">
        <v>-0</v>
      </c>
      <c r="K49" s="6" t="n">
        <v>-0</v>
      </c>
      <c r="L49" s="6" t="n">
        <v>-1.66</v>
      </c>
      <c r="M49" s="6" t="s">
        <f>=I49+J49+K49+L49</f>
      </c>
      <c r="N49" s="6"/>
      <c r="O49" s="16"/>
      <c r="P49" s="16" t="s">
        <v>535</v>
      </c>
    </row>
    <row collapsed="false" customFormat="false" customHeight="false" hidden="false" ht="12.1" outlineLevel="0" r="50">
      <c r="A50" s="29" t="n">
        <v>43563.523842593</v>
      </c>
      <c r="B50" s="30" t="s">
        <v>468</v>
      </c>
      <c r="C50" s="30" t="s">
        <v>531</v>
      </c>
      <c r="D50" s="30" t="s">
        <v>458</v>
      </c>
      <c r="E50" s="30" t="s">
        <v>19</v>
      </c>
      <c r="F50" s="30" t="s">
        <v>21</v>
      </c>
      <c r="G50" s="31" t="n">
        <v>-10</v>
      </c>
      <c r="H50" s="32" t="n">
        <v>2302.2</v>
      </c>
      <c r="I50" s="32" t="n">
        <v>23022</v>
      </c>
      <c r="J50" s="32" t="n">
        <v>0</v>
      </c>
      <c r="K50" s="32" t="n">
        <v>-69.07</v>
      </c>
      <c r="L50" s="32" t="n">
        <v>-2.14</v>
      </c>
      <c r="M50" s="6" t="s">
        <f>=I50+J50+K50+L50</f>
      </c>
      <c r="N50" s="32"/>
      <c r="O50" s="30"/>
      <c r="P50" s="30" t="s">
        <v>527</v>
      </c>
    </row>
    <row collapsed="false" customFormat="false" customHeight="false" hidden="false" ht="12.1" outlineLevel="0" r="51">
      <c r="A51" s="29" t="n">
        <v>43564.536493056</v>
      </c>
      <c r="B51" s="30" t="s">
        <v>471</v>
      </c>
      <c r="C51" s="30" t="s">
        <v>539</v>
      </c>
      <c r="D51" s="30" t="s">
        <v>458</v>
      </c>
      <c r="E51" s="30" t="s">
        <v>19</v>
      </c>
      <c r="F51" s="30" t="s">
        <v>21</v>
      </c>
      <c r="G51" s="31" t="n">
        <v>-1000</v>
      </c>
      <c r="H51" s="32" t="n">
        <v>9.2144</v>
      </c>
      <c r="I51" s="32" t="n">
        <v>9214.4</v>
      </c>
      <c r="J51" s="32" t="n">
        <v>0</v>
      </c>
      <c r="K51" s="32" t="n">
        <v>-27.64</v>
      </c>
      <c r="L51" s="32" t="n">
        <v>-0.85</v>
      </c>
      <c r="M51" s="6" t="s">
        <f>=I51+J51+K51+L51</f>
      </c>
      <c r="N51" s="32"/>
      <c r="O51" s="30"/>
      <c r="P51" s="30" t="s">
        <v>527</v>
      </c>
    </row>
    <row collapsed="false" customFormat="false" customHeight="false" hidden="false" ht="12.1" outlineLevel="0" r="52">
      <c r="A52" s="20" t="n">
        <v>43564.755902778</v>
      </c>
      <c r="B52" s="16" t="s">
        <v>463</v>
      </c>
      <c r="C52" s="16" t="s">
        <v>540</v>
      </c>
      <c r="D52" s="16" t="s">
        <v>456</v>
      </c>
      <c r="E52" s="16" t="s">
        <v>19</v>
      </c>
      <c r="F52" s="16" t="s">
        <v>21</v>
      </c>
      <c r="G52" s="7" t="n">
        <v>3</v>
      </c>
      <c r="H52" s="6" t="n">
        <v>3625.5</v>
      </c>
      <c r="I52" s="6" t="n">
        <v>-10876.5</v>
      </c>
      <c r="J52" s="6" t="n">
        <v>-0</v>
      </c>
      <c r="K52" s="6" t="n">
        <v>-32.63</v>
      </c>
      <c r="L52" s="6" t="n">
        <v>-1.01</v>
      </c>
      <c r="M52" s="6" t="s">
        <f>=I52+J52+K52+L52</f>
      </c>
      <c r="N52" s="6"/>
      <c r="O52" s="16"/>
      <c r="P52" s="16" t="s">
        <v>527</v>
      </c>
    </row>
    <row collapsed="false" customFormat="false" customHeight="false" hidden="false" ht="12.1" outlineLevel="0" r="53">
      <c r="A53" s="20" t="n">
        <v>43564.757106481</v>
      </c>
      <c r="B53" s="16" t="s">
        <v>472</v>
      </c>
      <c r="C53" s="16" t="s">
        <v>541</v>
      </c>
      <c r="D53" s="16" t="s">
        <v>456</v>
      </c>
      <c r="E53" s="16" t="s">
        <v>19</v>
      </c>
      <c r="F53" s="16" t="s">
        <v>21</v>
      </c>
      <c r="G53" s="7" t="n">
        <v>10</v>
      </c>
      <c r="H53" s="6" t="n">
        <v>1835</v>
      </c>
      <c r="I53" s="6" t="n">
        <v>-18350</v>
      </c>
      <c r="J53" s="6" t="n">
        <v>-0</v>
      </c>
      <c r="K53" s="6" t="n">
        <v>-55.05</v>
      </c>
      <c r="L53" s="6" t="n">
        <v>-1.71</v>
      </c>
      <c r="M53" s="6" t="s">
        <f>=I53+J53+K53+L53</f>
      </c>
      <c r="N53" s="6"/>
      <c r="O53" s="16"/>
      <c r="P53" s="16" t="s">
        <v>527</v>
      </c>
    </row>
    <row collapsed="false" customFormat="false" customHeight="false" hidden="false" ht="12.1" outlineLevel="0" r="54">
      <c r="A54" s="25" t="n">
        <v>43566.083333333</v>
      </c>
      <c r="B54" s="26" t="s">
        <v>533</v>
      </c>
      <c r="C54" s="26" t="s">
        <v>534</v>
      </c>
      <c r="D54" s="26" t="s">
        <v>533</v>
      </c>
      <c r="E54" s="26" t="s">
        <v>533</v>
      </c>
      <c r="F54" s="26" t="s">
        <v>21</v>
      </c>
      <c r="G54" s="27" t="n">
        <v>1</v>
      </c>
      <c r="H54" s="28" t="n">
        <v>-149</v>
      </c>
      <c r="I54" s="28" t="n">
        <v>-149</v>
      </c>
      <c r="J54" s="28" t="n">
        <v>0</v>
      </c>
      <c r="K54" s="28" t="n">
        <v>-0</v>
      </c>
      <c r="L54" s="28" t="n">
        <v>-0</v>
      </c>
      <c r="M54" s="6" t="s">
        <f>=I54+J54+K54+L54</f>
      </c>
      <c r="N54" s="28"/>
      <c r="O54" s="26"/>
      <c r="P54" s="26" t="s">
        <v>527</v>
      </c>
    </row>
    <row collapsed="false" customFormat="false" customHeight="false" hidden="false" ht="12.1" outlineLevel="0" r="55">
      <c r="A55" s="29" t="n">
        <v>43600.861064815</v>
      </c>
      <c r="B55" s="30" t="s">
        <v>87</v>
      </c>
      <c r="C55" s="30" t="s">
        <v>528</v>
      </c>
      <c r="D55" s="30" t="s">
        <v>458</v>
      </c>
      <c r="E55" s="30" t="s">
        <v>19</v>
      </c>
      <c r="F55" s="30" t="s">
        <v>21</v>
      </c>
      <c r="G55" s="31" t="n">
        <v>-200</v>
      </c>
      <c r="H55" s="32" t="n">
        <v>196.1</v>
      </c>
      <c r="I55" s="32" t="n">
        <v>39220</v>
      </c>
      <c r="J55" s="32" t="n">
        <v>0</v>
      </c>
      <c r="K55" s="32" t="n">
        <v>-117.66</v>
      </c>
      <c r="L55" s="32" t="n">
        <v>-3.65</v>
      </c>
      <c r="M55" s="6" t="s">
        <f>=I55+J55+K55+L55</f>
      </c>
      <c r="N55" s="32"/>
      <c r="O55" s="30"/>
      <c r="P55" s="30" t="s">
        <v>535</v>
      </c>
    </row>
    <row collapsed="false" customFormat="false" customHeight="false" hidden="false" ht="12.1" outlineLevel="0" r="56">
      <c r="A56" s="25" t="n">
        <v>43605.083333333</v>
      </c>
      <c r="B56" s="26" t="s">
        <v>533</v>
      </c>
      <c r="C56" s="26" t="s">
        <v>534</v>
      </c>
      <c r="D56" s="26" t="s">
        <v>533</v>
      </c>
      <c r="E56" s="26" t="s">
        <v>533</v>
      </c>
      <c r="F56" s="26" t="s">
        <v>21</v>
      </c>
      <c r="G56" s="27" t="n">
        <v>1</v>
      </c>
      <c r="H56" s="28" t="n">
        <v>-149</v>
      </c>
      <c r="I56" s="28" t="n">
        <v>-149</v>
      </c>
      <c r="J56" s="28" t="n">
        <v>0</v>
      </c>
      <c r="K56" s="28" t="n">
        <v>-0</v>
      </c>
      <c r="L56" s="28" t="n">
        <v>-0</v>
      </c>
      <c r="M56" s="6" t="s">
        <f>=I56+J56+K56+L56</f>
      </c>
      <c r="N56" s="28"/>
      <c r="O56" s="26"/>
      <c r="P56" s="26" t="s">
        <v>535</v>
      </c>
    </row>
    <row collapsed="false" customFormat="false" customHeight="false" hidden="false" ht="12.1" outlineLevel="0" r="57">
      <c r="A57" s="20" t="n">
        <v>43606.766701389</v>
      </c>
      <c r="B57" s="16" t="s">
        <v>84</v>
      </c>
      <c r="C57" s="16" t="s">
        <v>555</v>
      </c>
      <c r="D57" s="16" t="s">
        <v>456</v>
      </c>
      <c r="E57" s="16" t="s">
        <v>19</v>
      </c>
      <c r="F57" s="16" t="s">
        <v>21</v>
      </c>
      <c r="G57" s="7" t="n">
        <v>150</v>
      </c>
      <c r="H57" s="6" t="n">
        <v>254.15</v>
      </c>
      <c r="I57" s="6" t="n">
        <v>-38122.5</v>
      </c>
      <c r="J57" s="6" t="n">
        <v>-0</v>
      </c>
      <c r="K57" s="6" t="n">
        <v>-114.37</v>
      </c>
      <c r="L57" s="6" t="n">
        <v>-3.55</v>
      </c>
      <c r="M57" s="6" t="s">
        <f>=I57+J57+K57+L57</f>
      </c>
      <c r="N57" s="6"/>
      <c r="O57" s="16"/>
      <c r="P57" s="16" t="s">
        <v>535</v>
      </c>
    </row>
    <row collapsed="false" customFormat="false" customHeight="false" hidden="false" ht="12.1" outlineLevel="0" r="58">
      <c r="A58" s="25" t="n">
        <v>43621.083333333</v>
      </c>
      <c r="B58" s="26" t="s">
        <v>533</v>
      </c>
      <c r="C58" s="26" t="s">
        <v>534</v>
      </c>
      <c r="D58" s="26" t="s">
        <v>533</v>
      </c>
      <c r="E58" s="26" t="s">
        <v>533</v>
      </c>
      <c r="F58" s="26" t="s">
        <v>21</v>
      </c>
      <c r="G58" s="27" t="n">
        <v>1</v>
      </c>
      <c r="H58" s="28" t="n">
        <v>-5.88</v>
      </c>
      <c r="I58" s="28" t="n">
        <v>-5.88</v>
      </c>
      <c r="J58" s="28" t="n">
        <v>0</v>
      </c>
      <c r="K58" s="28" t="n">
        <v>-0</v>
      </c>
      <c r="L58" s="28" t="n">
        <v>-0</v>
      </c>
      <c r="M58" s="6" t="s">
        <f>=I58+J58+K58+L58</f>
      </c>
      <c r="N58" s="28"/>
      <c r="O58" s="26"/>
      <c r="P58" s="26" t="s">
        <v>535</v>
      </c>
    </row>
    <row collapsed="false" customFormat="false" customHeight="false" hidden="false" ht="12.1" outlineLevel="0" r="59">
      <c r="A59" s="21" t="n">
        <v>43641.083333333</v>
      </c>
      <c r="B59" s="22" t="s">
        <v>525</v>
      </c>
      <c r="C59" s="22" t="s">
        <v>111</v>
      </c>
      <c r="D59" s="22" t="s">
        <v>525</v>
      </c>
      <c r="E59" s="22" t="s">
        <v>525</v>
      </c>
      <c r="F59" s="22" t="s">
        <v>21</v>
      </c>
      <c r="G59" s="23" t="n">
        <v>1</v>
      </c>
      <c r="H59" s="24" t="n">
        <v>100000</v>
      </c>
      <c r="I59" s="24" t="n">
        <v>100000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4"/>
      <c r="O59" s="22"/>
      <c r="P59" s="22" t="s">
        <v>535</v>
      </c>
    </row>
    <row collapsed="false" customFormat="false" customHeight="false" hidden="false" ht="12.1" outlineLevel="0" r="60">
      <c r="A60" s="20" t="n">
        <v>43641.758726852</v>
      </c>
      <c r="B60" s="16" t="s">
        <v>93</v>
      </c>
      <c r="C60" s="16" t="s">
        <v>546</v>
      </c>
      <c r="D60" s="16" t="s">
        <v>456</v>
      </c>
      <c r="E60" s="16" t="s">
        <v>19</v>
      </c>
      <c r="F60" s="16" t="s">
        <v>21</v>
      </c>
      <c r="G60" s="7" t="n">
        <v>120</v>
      </c>
      <c r="H60" s="6" t="n">
        <v>169.9</v>
      </c>
      <c r="I60" s="6" t="n">
        <v>-20388</v>
      </c>
      <c r="J60" s="6" t="n">
        <v>-0</v>
      </c>
      <c r="K60" s="6" t="n">
        <v>-61.16</v>
      </c>
      <c r="L60" s="6" t="n">
        <v>-1.9</v>
      </c>
      <c r="M60" s="6" t="s">
        <f>=I60+J60+K60+L60</f>
      </c>
      <c r="N60" s="6"/>
      <c r="O60" s="16"/>
      <c r="P60" s="16" t="s">
        <v>535</v>
      </c>
    </row>
    <row collapsed="false" customFormat="false" customHeight="false" hidden="false" ht="12.1" outlineLevel="0" r="61">
      <c r="A61" s="20" t="n">
        <v>43641.759409722</v>
      </c>
      <c r="B61" s="16" t="s">
        <v>72</v>
      </c>
      <c r="C61" s="16" t="s">
        <v>556</v>
      </c>
      <c r="D61" s="16" t="s">
        <v>456</v>
      </c>
      <c r="E61" s="16" t="s">
        <v>19</v>
      </c>
      <c r="F61" s="16" t="s">
        <v>21</v>
      </c>
      <c r="G61" s="7" t="n">
        <v>10</v>
      </c>
      <c r="H61" s="6" t="n">
        <v>2150</v>
      </c>
      <c r="I61" s="6" t="n">
        <v>-21500</v>
      </c>
      <c r="J61" s="6" t="n">
        <v>-0</v>
      </c>
      <c r="K61" s="6" t="n">
        <v>-64.5</v>
      </c>
      <c r="L61" s="6" t="n">
        <v>-2</v>
      </c>
      <c r="M61" s="6" t="s">
        <f>=I61+J61+K61+L61</f>
      </c>
      <c r="N61" s="6"/>
      <c r="O61" s="16"/>
      <c r="P61" s="16" t="s">
        <v>535</v>
      </c>
    </row>
    <row collapsed="false" customFormat="false" customHeight="false" hidden="false" ht="12.1" outlineLevel="0" r="62">
      <c r="A62" s="20" t="n">
        <v>43649.77150463</v>
      </c>
      <c r="B62" s="16" t="s">
        <v>61</v>
      </c>
      <c r="C62" s="16" t="s">
        <v>557</v>
      </c>
      <c r="D62" s="16" t="s">
        <v>456</v>
      </c>
      <c r="E62" s="16" t="s">
        <v>19</v>
      </c>
      <c r="F62" s="16" t="s">
        <v>21</v>
      </c>
      <c r="G62" s="7" t="n">
        <v>300</v>
      </c>
      <c r="H62" s="6" t="n">
        <v>63.25</v>
      </c>
      <c r="I62" s="6" t="n">
        <v>-18975</v>
      </c>
      <c r="J62" s="6" t="n">
        <v>-0</v>
      </c>
      <c r="K62" s="6" t="n">
        <v>-56.93</v>
      </c>
      <c r="L62" s="6" t="n">
        <v>-1.76</v>
      </c>
      <c r="M62" s="6" t="s">
        <f>=I62+J62+K62+L62</f>
      </c>
      <c r="N62" s="6"/>
      <c r="O62" s="16"/>
      <c r="P62" s="16" t="s">
        <v>535</v>
      </c>
    </row>
    <row collapsed="false" customFormat="false" customHeight="false" hidden="false" ht="12.1" outlineLevel="0" r="63">
      <c r="A63" s="20" t="n">
        <v>43650.69724537</v>
      </c>
      <c r="B63" s="16" t="s">
        <v>477</v>
      </c>
      <c r="C63" s="16" t="s">
        <v>558</v>
      </c>
      <c r="D63" s="16" t="s">
        <v>456</v>
      </c>
      <c r="E63" s="16" t="s">
        <v>19</v>
      </c>
      <c r="F63" s="16" t="s">
        <v>21</v>
      </c>
      <c r="G63" s="7" t="n">
        <v>180</v>
      </c>
      <c r="H63" s="6" t="n">
        <v>108.52</v>
      </c>
      <c r="I63" s="6" t="n">
        <v>-19533.6</v>
      </c>
      <c r="J63" s="6" t="n">
        <v>-0</v>
      </c>
      <c r="K63" s="6" t="n">
        <v>-58.6</v>
      </c>
      <c r="L63" s="6" t="n">
        <v>-1.81</v>
      </c>
      <c r="M63" s="6" t="s">
        <f>=I63+J63+K63+L63</f>
      </c>
      <c r="N63" s="6"/>
      <c r="O63" s="16"/>
      <c r="P63" s="16" t="s">
        <v>535</v>
      </c>
    </row>
    <row collapsed="false" customFormat="false" customHeight="false" hidden="false" ht="12.1" outlineLevel="0" r="64">
      <c r="A64" s="20" t="n">
        <v>43663.501921296</v>
      </c>
      <c r="B64" s="16" t="s">
        <v>87</v>
      </c>
      <c r="C64" s="16" t="s">
        <v>528</v>
      </c>
      <c r="D64" s="16" t="s">
        <v>456</v>
      </c>
      <c r="E64" s="16" t="s">
        <v>19</v>
      </c>
      <c r="F64" s="16" t="s">
        <v>21</v>
      </c>
      <c r="G64" s="7" t="n">
        <v>90</v>
      </c>
      <c r="H64" s="6" t="n">
        <v>222.86</v>
      </c>
      <c r="I64" s="6" t="n">
        <v>-20057.4</v>
      </c>
      <c r="J64" s="6" t="n">
        <v>-0</v>
      </c>
      <c r="K64" s="6" t="n">
        <v>-60.17</v>
      </c>
      <c r="L64" s="6" t="n">
        <v>-1.86</v>
      </c>
      <c r="M64" s="6" t="s">
        <f>=I64+J64+K64+L64</f>
      </c>
      <c r="N64" s="6"/>
      <c r="O64" s="16"/>
      <c r="P64" s="16" t="s">
        <v>535</v>
      </c>
    </row>
    <row collapsed="false" customFormat="false" customHeight="false" hidden="false" ht="12.1" outlineLevel="0" r="65">
      <c r="A65" s="21" t="n">
        <v>43733.083333333</v>
      </c>
      <c r="B65" s="22" t="s">
        <v>525</v>
      </c>
      <c r="C65" s="22" t="s">
        <v>111</v>
      </c>
      <c r="D65" s="22" t="s">
        <v>525</v>
      </c>
      <c r="E65" s="22" t="s">
        <v>525</v>
      </c>
      <c r="F65" s="22" t="s">
        <v>21</v>
      </c>
      <c r="G65" s="23" t="n">
        <v>1</v>
      </c>
      <c r="H65" s="24" t="n">
        <v>100000</v>
      </c>
      <c r="I65" s="24" t="n">
        <v>100000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4"/>
      <c r="O65" s="22"/>
      <c r="P65" s="22" t="s">
        <v>535</v>
      </c>
    </row>
    <row collapsed="false" customFormat="false" customHeight="false" hidden="false" ht="12.1" outlineLevel="0" r="66">
      <c r="A66" s="20" t="n">
        <v>43733.754722222</v>
      </c>
      <c r="B66" s="16" t="s">
        <v>476</v>
      </c>
      <c r="C66" s="16" t="s">
        <v>548</v>
      </c>
      <c r="D66" s="16" t="s">
        <v>456</v>
      </c>
      <c r="E66" s="16" t="s">
        <v>537</v>
      </c>
      <c r="F66" s="16" t="s">
        <v>21</v>
      </c>
      <c r="G66" s="7" t="n">
        <v>18</v>
      </c>
      <c r="H66" s="6" t="n">
        <v>102.4</v>
      </c>
      <c r="I66" s="6" t="n">
        <v>-18432</v>
      </c>
      <c r="J66" s="6" t="n">
        <v>-414.18</v>
      </c>
      <c r="K66" s="6" t="n">
        <v>-55.3</v>
      </c>
      <c r="L66" s="6" t="n">
        <v>-1.84</v>
      </c>
      <c r="M66" s="6" t="s">
        <f>=I66+J66+K66+L66</f>
      </c>
      <c r="N66" s="6"/>
      <c r="O66" s="16"/>
      <c r="P66" s="16" t="s">
        <v>535</v>
      </c>
    </row>
    <row collapsed="false" customFormat="false" customHeight="false" hidden="false" ht="12.1" outlineLevel="0" r="67">
      <c r="A67" s="20" t="n">
        <v>43733.75619213</v>
      </c>
      <c r="B67" s="16" t="s">
        <v>462</v>
      </c>
      <c r="C67" s="16" t="s">
        <v>554</v>
      </c>
      <c r="D67" s="16" t="s">
        <v>456</v>
      </c>
      <c r="E67" s="16" t="s">
        <v>19</v>
      </c>
      <c r="F67" s="16" t="s">
        <v>21</v>
      </c>
      <c r="G67" s="7" t="n">
        <v>70</v>
      </c>
      <c r="H67" s="6" t="n">
        <v>202.2</v>
      </c>
      <c r="I67" s="6" t="n">
        <v>-14154</v>
      </c>
      <c r="J67" s="6" t="n">
        <v>-0</v>
      </c>
      <c r="K67" s="6" t="n">
        <v>-42.46</v>
      </c>
      <c r="L67" s="6" t="n">
        <v>-1.32</v>
      </c>
      <c r="M67" s="6" t="s">
        <f>=I67+J67+K67+L67</f>
      </c>
      <c r="N67" s="6"/>
      <c r="O67" s="16"/>
      <c r="P67" s="16" t="s">
        <v>535</v>
      </c>
    </row>
    <row collapsed="false" customFormat="false" customHeight="false" hidden="false" ht="12.1" outlineLevel="0" r="68">
      <c r="A68" s="20" t="n">
        <v>43733.756759259</v>
      </c>
      <c r="B68" s="16" t="s">
        <v>84</v>
      </c>
      <c r="C68" s="16" t="s">
        <v>555</v>
      </c>
      <c r="D68" s="16" t="s">
        <v>456</v>
      </c>
      <c r="E68" s="16" t="s">
        <v>19</v>
      </c>
      <c r="F68" s="16" t="s">
        <v>21</v>
      </c>
      <c r="G68" s="7" t="n">
        <v>50</v>
      </c>
      <c r="H68" s="6" t="n">
        <v>266.75</v>
      </c>
      <c r="I68" s="6" t="n">
        <v>-13337.5</v>
      </c>
      <c r="J68" s="6" t="n">
        <v>-0</v>
      </c>
      <c r="K68" s="6" t="n">
        <v>-40.01</v>
      </c>
      <c r="L68" s="6" t="n">
        <v>-1.24</v>
      </c>
      <c r="M68" s="6" t="s">
        <f>=I68+J68+K68+L68</f>
      </c>
      <c r="N68" s="6"/>
      <c r="O68" s="16"/>
      <c r="P68" s="16" t="s">
        <v>535</v>
      </c>
    </row>
    <row collapsed="false" customFormat="false" customHeight="false" hidden="false" ht="12.1" outlineLevel="0" r="69">
      <c r="A69" s="20" t="n">
        <v>43733.757777778</v>
      </c>
      <c r="B69" s="16" t="s">
        <v>463</v>
      </c>
      <c r="C69" s="16" t="s">
        <v>540</v>
      </c>
      <c r="D69" s="16" t="s">
        <v>456</v>
      </c>
      <c r="E69" s="16" t="s">
        <v>19</v>
      </c>
      <c r="F69" s="16" t="s">
        <v>21</v>
      </c>
      <c r="G69" s="7" t="n">
        <v>3</v>
      </c>
      <c r="H69" s="6" t="n">
        <v>3562</v>
      </c>
      <c r="I69" s="6" t="n">
        <v>-10686</v>
      </c>
      <c r="J69" s="6" t="n">
        <v>-0</v>
      </c>
      <c r="K69" s="6" t="n">
        <v>-32.06</v>
      </c>
      <c r="L69" s="6" t="n">
        <v>-0.99</v>
      </c>
      <c r="M69" s="6" t="s">
        <f>=I69+J69+K69+L69</f>
      </c>
      <c r="N69" s="6"/>
      <c r="O69" s="16"/>
      <c r="P69" s="16" t="s">
        <v>535</v>
      </c>
    </row>
    <row collapsed="false" customFormat="false" customHeight="false" hidden="false" ht="12.1" outlineLevel="0" r="70">
      <c r="A70" s="20" t="n">
        <v>43733.75849537</v>
      </c>
      <c r="B70" s="16" t="s">
        <v>80</v>
      </c>
      <c r="C70" s="16" t="s">
        <v>559</v>
      </c>
      <c r="D70" s="16" t="s">
        <v>456</v>
      </c>
      <c r="E70" s="16" t="s">
        <v>19</v>
      </c>
      <c r="F70" s="16" t="s">
        <v>21</v>
      </c>
      <c r="G70" s="7" t="n">
        <v>200</v>
      </c>
      <c r="H70" s="6" t="n">
        <v>94.28</v>
      </c>
      <c r="I70" s="6" t="n">
        <v>-18856</v>
      </c>
      <c r="J70" s="6" t="n">
        <v>-0</v>
      </c>
      <c r="K70" s="6" t="n">
        <v>-56.57</v>
      </c>
      <c r="L70" s="6" t="n">
        <v>-1.75</v>
      </c>
      <c r="M70" s="6" t="s">
        <f>=I70+J70+K70+L70</f>
      </c>
      <c r="N70" s="6"/>
      <c r="O70" s="16"/>
      <c r="P70" s="16" t="s">
        <v>535</v>
      </c>
    </row>
    <row collapsed="false" customFormat="false" customHeight="false" hidden="false" ht="12.1" outlineLevel="0" r="71">
      <c r="A71" s="20" t="n">
        <v>43733.760104167</v>
      </c>
      <c r="B71" s="16" t="s">
        <v>464</v>
      </c>
      <c r="C71" s="16" t="s">
        <v>560</v>
      </c>
      <c r="D71" s="16" t="s">
        <v>456</v>
      </c>
      <c r="E71" s="16" t="s">
        <v>19</v>
      </c>
      <c r="F71" s="16" t="s">
        <v>21</v>
      </c>
      <c r="G71" s="7" t="n">
        <v>30</v>
      </c>
      <c r="H71" s="6" t="n">
        <v>722.8</v>
      </c>
      <c r="I71" s="6" t="n">
        <v>-21684</v>
      </c>
      <c r="J71" s="6" t="n">
        <v>-0</v>
      </c>
      <c r="K71" s="6" t="n">
        <v>-65.05</v>
      </c>
      <c r="L71" s="6" t="n">
        <v>-2.02</v>
      </c>
      <c r="M71" s="6" t="s">
        <f>=I71+J71+K71+L71</f>
      </c>
      <c r="N71" s="6"/>
      <c r="O71" s="16"/>
      <c r="P71" s="16" t="s">
        <v>535</v>
      </c>
    </row>
    <row collapsed="false" customFormat="false" customHeight="false" hidden="false" ht="12.1" outlineLevel="0" r="72">
      <c r="A72" s="29" t="n">
        <v>43752.576979167</v>
      </c>
      <c r="B72" s="30" t="s">
        <v>462</v>
      </c>
      <c r="C72" s="30" t="s">
        <v>554</v>
      </c>
      <c r="D72" s="30" t="s">
        <v>458</v>
      </c>
      <c r="E72" s="30" t="s">
        <v>19</v>
      </c>
      <c r="F72" s="30" t="s">
        <v>21</v>
      </c>
      <c r="G72" s="31" t="n">
        <v>-180</v>
      </c>
      <c r="H72" s="32" t="n">
        <v>203.21</v>
      </c>
      <c r="I72" s="32" t="n">
        <v>36577.8</v>
      </c>
      <c r="J72" s="32" t="n">
        <v>0</v>
      </c>
      <c r="K72" s="32" t="n">
        <v>-109.73</v>
      </c>
      <c r="L72" s="32" t="n">
        <v>-3.41</v>
      </c>
      <c r="M72" s="6" t="s">
        <f>=I72+J72+K72+L72</f>
      </c>
      <c r="N72" s="32"/>
      <c r="O72" s="30"/>
      <c r="P72" s="30" t="s">
        <v>527</v>
      </c>
    </row>
    <row collapsed="false" customFormat="false" customHeight="false" hidden="false" ht="12.1" outlineLevel="0" r="73">
      <c r="A73" s="29" t="n">
        <v>43752.577222222</v>
      </c>
      <c r="B73" s="30" t="s">
        <v>473</v>
      </c>
      <c r="C73" s="30" t="s">
        <v>542</v>
      </c>
      <c r="D73" s="30" t="s">
        <v>458</v>
      </c>
      <c r="E73" s="30" t="s">
        <v>19</v>
      </c>
      <c r="F73" s="30" t="s">
        <v>21</v>
      </c>
      <c r="G73" s="31" t="n">
        <v>-170000</v>
      </c>
      <c r="H73" s="32" t="n">
        <v>0.17021176470588</v>
      </c>
      <c r="I73" s="32" t="n">
        <v>28936</v>
      </c>
      <c r="J73" s="32" t="n">
        <v>0</v>
      </c>
      <c r="K73" s="32" t="n">
        <v>-86.81</v>
      </c>
      <c r="L73" s="32" t="n">
        <v>-2.7</v>
      </c>
      <c r="M73" s="6" t="s">
        <f>=I73+J73+K73+L73</f>
      </c>
      <c r="N73" s="32"/>
      <c r="O73" s="30"/>
      <c r="P73" s="30" t="s">
        <v>527</v>
      </c>
    </row>
    <row collapsed="false" customFormat="false" customHeight="false" hidden="false" ht="12.1" outlineLevel="0" r="74">
      <c r="A74" s="29" t="n">
        <v>43752.577581019</v>
      </c>
      <c r="B74" s="30" t="s">
        <v>463</v>
      </c>
      <c r="C74" s="30" t="s">
        <v>540</v>
      </c>
      <c r="D74" s="30" t="s">
        <v>458</v>
      </c>
      <c r="E74" s="30" t="s">
        <v>19</v>
      </c>
      <c r="F74" s="30" t="s">
        <v>21</v>
      </c>
      <c r="G74" s="31" t="n">
        <v>-8</v>
      </c>
      <c r="H74" s="32" t="n">
        <v>3192</v>
      </c>
      <c r="I74" s="32" t="n">
        <v>25536</v>
      </c>
      <c r="J74" s="32" t="n">
        <v>0</v>
      </c>
      <c r="K74" s="32" t="n">
        <v>-76.61</v>
      </c>
      <c r="L74" s="32" t="n">
        <v>-2.38</v>
      </c>
      <c r="M74" s="6" t="s">
        <f>=I74+J74+K74+L74</f>
      </c>
      <c r="N74" s="32"/>
      <c r="O74" s="30"/>
      <c r="P74" s="30" t="s">
        <v>527</v>
      </c>
    </row>
    <row collapsed="false" customFormat="false" customHeight="false" hidden="false" ht="12.1" outlineLevel="0" r="75">
      <c r="A75" s="29" t="n">
        <v>43752.577800926</v>
      </c>
      <c r="B75" s="30" t="s">
        <v>472</v>
      </c>
      <c r="C75" s="30" t="s">
        <v>541</v>
      </c>
      <c r="D75" s="30" t="s">
        <v>458</v>
      </c>
      <c r="E75" s="30" t="s">
        <v>19</v>
      </c>
      <c r="F75" s="30" t="s">
        <v>21</v>
      </c>
      <c r="G75" s="31" t="n">
        <v>-15</v>
      </c>
      <c r="H75" s="32" t="n">
        <v>1608.5</v>
      </c>
      <c r="I75" s="32" t="n">
        <v>24127.5</v>
      </c>
      <c r="J75" s="32" t="n">
        <v>0</v>
      </c>
      <c r="K75" s="32" t="n">
        <v>-72.38</v>
      </c>
      <c r="L75" s="32" t="n">
        <v>-2.24</v>
      </c>
      <c r="M75" s="6" t="s">
        <f>=I75+J75+K75+L75</f>
      </c>
      <c r="N75" s="32"/>
      <c r="O75" s="30"/>
      <c r="P75" s="30" t="s">
        <v>527</v>
      </c>
    </row>
    <row collapsed="false" customFormat="false" customHeight="false" hidden="false" ht="12.1" outlineLevel="0" r="76">
      <c r="A76" s="29" t="n">
        <v>43752.578553241</v>
      </c>
      <c r="B76" s="30" t="s">
        <v>90</v>
      </c>
      <c r="C76" s="30" t="s">
        <v>544</v>
      </c>
      <c r="D76" s="30" t="s">
        <v>458</v>
      </c>
      <c r="E76" s="30" t="s">
        <v>19</v>
      </c>
      <c r="F76" s="30" t="s">
        <v>21</v>
      </c>
      <c r="G76" s="31" t="n">
        <v>-20</v>
      </c>
      <c r="H76" s="32" t="n">
        <v>893.2</v>
      </c>
      <c r="I76" s="32" t="n">
        <v>17864</v>
      </c>
      <c r="J76" s="32" t="n">
        <v>0</v>
      </c>
      <c r="K76" s="32" t="n">
        <v>-53.59</v>
      </c>
      <c r="L76" s="32" t="n">
        <v>-1.66</v>
      </c>
      <c r="M76" s="6" t="s">
        <f>=I76+J76+K76+L76</f>
      </c>
      <c r="N76" s="32"/>
      <c r="O76" s="30"/>
      <c r="P76" s="30" t="s">
        <v>527</v>
      </c>
    </row>
    <row collapsed="false" customFormat="false" customHeight="false" hidden="false" ht="12.1" outlineLevel="0" r="77">
      <c r="A77" s="29" t="n">
        <v>43752.578726852</v>
      </c>
      <c r="B77" s="30" t="s">
        <v>474</v>
      </c>
      <c r="C77" s="30" t="s">
        <v>543</v>
      </c>
      <c r="D77" s="30" t="s">
        <v>458</v>
      </c>
      <c r="E77" s="30" t="s">
        <v>19</v>
      </c>
      <c r="F77" s="30" t="s">
        <v>21</v>
      </c>
      <c r="G77" s="31" t="n">
        <v>-140</v>
      </c>
      <c r="H77" s="32" t="n">
        <v>88.25</v>
      </c>
      <c r="I77" s="32" t="n">
        <v>12355</v>
      </c>
      <c r="J77" s="32" t="n">
        <v>0</v>
      </c>
      <c r="K77" s="32" t="n">
        <v>-37.07</v>
      </c>
      <c r="L77" s="32" t="n">
        <v>-1.15</v>
      </c>
      <c r="M77" s="6" t="s">
        <f>=I77+J77+K77+L77</f>
      </c>
      <c r="N77" s="32"/>
      <c r="O77" s="30"/>
      <c r="P77" s="30" t="s">
        <v>527</v>
      </c>
    </row>
    <row collapsed="false" customFormat="false" customHeight="false" hidden="false" ht="12.1" outlineLevel="0" r="78">
      <c r="A78" s="21" t="n">
        <v>43754.083333333</v>
      </c>
      <c r="B78" s="22" t="s">
        <v>525</v>
      </c>
      <c r="C78" s="22" t="s">
        <v>111</v>
      </c>
      <c r="D78" s="22" t="s">
        <v>525</v>
      </c>
      <c r="E78" s="22" t="s">
        <v>525</v>
      </c>
      <c r="F78" s="22" t="s">
        <v>21</v>
      </c>
      <c r="G78" s="23" t="n">
        <v>1</v>
      </c>
      <c r="H78" s="24" t="n">
        <v>100000</v>
      </c>
      <c r="I78" s="24" t="n">
        <v>100000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4"/>
      <c r="O78" s="22"/>
      <c r="P78" s="22" t="s">
        <v>535</v>
      </c>
    </row>
    <row collapsed="false" customFormat="false" customHeight="false" hidden="false" ht="12.1" outlineLevel="0" r="79">
      <c r="A79" s="33" t="n">
        <v>43754.083333333</v>
      </c>
      <c r="B79" s="34" t="s">
        <v>561</v>
      </c>
      <c r="C79" s="34" t="s">
        <v>138</v>
      </c>
      <c r="D79" s="34" t="s">
        <v>561</v>
      </c>
      <c r="E79" s="34" t="s">
        <v>561</v>
      </c>
      <c r="F79" s="34" t="s">
        <v>21</v>
      </c>
      <c r="G79" s="35" t="n">
        <v>1</v>
      </c>
      <c r="H79" s="36" t="n">
        <v>-148086.09</v>
      </c>
      <c r="I79" s="36" t="n">
        <v>-148086.09</v>
      </c>
      <c r="J79" s="36" t="n">
        <v>0</v>
      </c>
      <c r="K79" s="36" t="n">
        <v>-0</v>
      </c>
      <c r="L79" s="36" t="n">
        <v>-0</v>
      </c>
      <c r="M79" s="6" t="s">
        <f>=I79+J79+K79+L79</f>
      </c>
      <c r="N79" s="36"/>
      <c r="O79" s="34"/>
      <c r="P79" s="34" t="s">
        <v>527</v>
      </c>
    </row>
    <row collapsed="false" customFormat="false" customHeight="false" hidden="false" ht="12.1" outlineLevel="0" r="80">
      <c r="A80" s="25" t="n">
        <v>43754.083333333</v>
      </c>
      <c r="B80" s="26" t="s">
        <v>552</v>
      </c>
      <c r="C80" s="26" t="s">
        <v>562</v>
      </c>
      <c r="D80" s="26" t="s">
        <v>552</v>
      </c>
      <c r="E80" s="26" t="s">
        <v>552</v>
      </c>
      <c r="F80" s="26" t="s">
        <v>21</v>
      </c>
      <c r="G80" s="27" t="n">
        <v>1</v>
      </c>
      <c r="H80" s="28" t="n">
        <v>-475</v>
      </c>
      <c r="I80" s="28" t="n">
        <v>-475</v>
      </c>
      <c r="J80" s="28" t="n">
        <v>0</v>
      </c>
      <c r="K80" s="28" t="n">
        <v>-0</v>
      </c>
      <c r="L80" s="28" t="n">
        <v>-0</v>
      </c>
      <c r="M80" s="6" t="s">
        <f>=I80+J80+K80+L80</f>
      </c>
      <c r="N80" s="28"/>
      <c r="O80" s="26"/>
      <c r="P80" s="26" t="s">
        <v>527</v>
      </c>
    </row>
    <row collapsed="false" customFormat="false" customHeight="false" hidden="false" ht="12.1" outlineLevel="0" r="81">
      <c r="A81" s="20" t="n">
        <v>43754.768958333</v>
      </c>
      <c r="B81" s="16" t="s">
        <v>472</v>
      </c>
      <c r="C81" s="16" t="s">
        <v>541</v>
      </c>
      <c r="D81" s="16" t="s">
        <v>456</v>
      </c>
      <c r="E81" s="16" t="s">
        <v>19</v>
      </c>
      <c r="F81" s="16" t="s">
        <v>21</v>
      </c>
      <c r="G81" s="7" t="n">
        <v>15</v>
      </c>
      <c r="H81" s="6" t="n">
        <v>1611.5</v>
      </c>
      <c r="I81" s="6" t="n">
        <v>-24172.5</v>
      </c>
      <c r="J81" s="6" t="n">
        <v>-0</v>
      </c>
      <c r="K81" s="6" t="n">
        <v>-72.52</v>
      </c>
      <c r="L81" s="6" t="n">
        <v>-2.25</v>
      </c>
      <c r="M81" s="6" t="s">
        <f>=I81+J81+K81+L81</f>
      </c>
      <c r="N81" s="6"/>
      <c r="O81" s="16"/>
      <c r="P81" s="16" t="s">
        <v>535</v>
      </c>
    </row>
    <row collapsed="false" customFormat="false" customHeight="false" hidden="false" ht="12.1" outlineLevel="0" r="82">
      <c r="A82" s="20" t="n">
        <v>43754.770462963</v>
      </c>
      <c r="B82" s="16" t="s">
        <v>90</v>
      </c>
      <c r="C82" s="16" t="s">
        <v>544</v>
      </c>
      <c r="D82" s="16" t="s">
        <v>456</v>
      </c>
      <c r="E82" s="16" t="s">
        <v>19</v>
      </c>
      <c r="F82" s="16" t="s">
        <v>21</v>
      </c>
      <c r="G82" s="7" t="n">
        <v>20</v>
      </c>
      <c r="H82" s="6" t="n">
        <v>880.7</v>
      </c>
      <c r="I82" s="6" t="n">
        <v>-17614</v>
      </c>
      <c r="J82" s="6" t="n">
        <v>-0</v>
      </c>
      <c r="K82" s="6" t="n">
        <v>-52.84</v>
      </c>
      <c r="L82" s="6" t="n">
        <v>-1.64</v>
      </c>
      <c r="M82" s="6" t="s">
        <f>=I82+J82+K82+L82</f>
      </c>
      <c r="N82" s="6"/>
      <c r="O82" s="16"/>
      <c r="P82" s="16" t="s">
        <v>535</v>
      </c>
    </row>
    <row collapsed="false" customFormat="false" customHeight="false" hidden="false" ht="12.1" outlineLevel="0" r="83">
      <c r="A83" s="20" t="n">
        <v>43754.770949074</v>
      </c>
      <c r="B83" s="16" t="s">
        <v>463</v>
      </c>
      <c r="C83" s="16" t="s">
        <v>540</v>
      </c>
      <c r="D83" s="16" t="s">
        <v>456</v>
      </c>
      <c r="E83" s="16" t="s">
        <v>19</v>
      </c>
      <c r="F83" s="16" t="s">
        <v>21</v>
      </c>
      <c r="G83" s="7" t="n">
        <v>8</v>
      </c>
      <c r="H83" s="6" t="n">
        <v>3237</v>
      </c>
      <c r="I83" s="6" t="n">
        <v>-25896</v>
      </c>
      <c r="J83" s="6" t="n">
        <v>-0</v>
      </c>
      <c r="K83" s="6" t="n">
        <v>-77.69</v>
      </c>
      <c r="L83" s="6" t="n">
        <v>-2.42</v>
      </c>
      <c r="M83" s="6" t="s">
        <f>=I83+J83+K83+L83</f>
      </c>
      <c r="N83" s="6"/>
      <c r="O83" s="16"/>
      <c r="P83" s="16" t="s">
        <v>535</v>
      </c>
    </row>
    <row collapsed="false" customFormat="false" customHeight="false" hidden="false" ht="12.1" outlineLevel="0" r="84">
      <c r="A84" s="20" t="n">
        <v>43754.773564815</v>
      </c>
      <c r="B84" s="16" t="s">
        <v>462</v>
      </c>
      <c r="C84" s="16" t="s">
        <v>554</v>
      </c>
      <c r="D84" s="16" t="s">
        <v>456</v>
      </c>
      <c r="E84" s="16" t="s">
        <v>19</v>
      </c>
      <c r="F84" s="16" t="s">
        <v>21</v>
      </c>
      <c r="G84" s="7" t="n">
        <v>170</v>
      </c>
      <c r="H84" s="6" t="n">
        <v>203.03</v>
      </c>
      <c r="I84" s="6" t="n">
        <v>-34515.1</v>
      </c>
      <c r="J84" s="6" t="n">
        <v>-0</v>
      </c>
      <c r="K84" s="6" t="n">
        <v>-103.54</v>
      </c>
      <c r="L84" s="6" t="n">
        <v>-3.21</v>
      </c>
      <c r="M84" s="6" t="s">
        <f>=I84+J84+K84+L84</f>
      </c>
      <c r="N84" s="6"/>
      <c r="O84" s="16"/>
      <c r="P84" s="16" t="s">
        <v>535</v>
      </c>
    </row>
    <row collapsed="false" customFormat="false" customHeight="false" hidden="false" ht="12.1" outlineLevel="0" r="85">
      <c r="A85" s="21" t="n">
        <v>43833.083333333</v>
      </c>
      <c r="B85" s="22" t="s">
        <v>525</v>
      </c>
      <c r="C85" s="22" t="s">
        <v>111</v>
      </c>
      <c r="D85" s="22" t="s">
        <v>525</v>
      </c>
      <c r="E85" s="22" t="s">
        <v>525</v>
      </c>
      <c r="F85" s="22" t="s">
        <v>21</v>
      </c>
      <c r="G85" s="23" t="n">
        <v>1</v>
      </c>
      <c r="H85" s="24" t="n">
        <v>100000</v>
      </c>
      <c r="I85" s="24" t="n">
        <v>100000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4"/>
      <c r="O85" s="22"/>
      <c r="P85" s="22" t="s">
        <v>535</v>
      </c>
    </row>
    <row collapsed="false" customFormat="false" customHeight="false" hidden="false" ht="12.1" outlineLevel="0" r="86">
      <c r="A86" s="20" t="n">
        <v>43833.535219907</v>
      </c>
      <c r="B86" s="16" t="s">
        <v>462</v>
      </c>
      <c r="C86" s="16" t="s">
        <v>554</v>
      </c>
      <c r="D86" s="16" t="s">
        <v>456</v>
      </c>
      <c r="E86" s="16" t="s">
        <v>19</v>
      </c>
      <c r="F86" s="16" t="s">
        <v>21</v>
      </c>
      <c r="G86" s="7" t="n">
        <v>80</v>
      </c>
      <c r="H86" s="6" t="n">
        <v>229.59</v>
      </c>
      <c r="I86" s="6" t="n">
        <v>-18367.2</v>
      </c>
      <c r="J86" s="6" t="n">
        <v>-0</v>
      </c>
      <c r="K86" s="6" t="n">
        <v>-55.1</v>
      </c>
      <c r="L86" s="6" t="n">
        <v>-1.71</v>
      </c>
      <c r="M86" s="6" t="s">
        <f>=I86+J86+K86+L86</f>
      </c>
      <c r="N86" s="6"/>
      <c r="O86" s="16"/>
      <c r="P86" s="16" t="s">
        <v>535</v>
      </c>
    </row>
    <row collapsed="false" customFormat="false" customHeight="false" hidden="false" ht="12.1" outlineLevel="0" r="87">
      <c r="A87" s="20" t="n">
        <v>43833.535671296</v>
      </c>
      <c r="B87" s="16" t="s">
        <v>61</v>
      </c>
      <c r="C87" s="16" t="s">
        <v>557</v>
      </c>
      <c r="D87" s="16" t="s">
        <v>456</v>
      </c>
      <c r="E87" s="16" t="s">
        <v>19</v>
      </c>
      <c r="F87" s="16" t="s">
        <v>21</v>
      </c>
      <c r="G87" s="7" t="n">
        <v>80</v>
      </c>
      <c r="H87" s="6" t="n">
        <v>70.9</v>
      </c>
      <c r="I87" s="6" t="n">
        <v>-5672</v>
      </c>
      <c r="J87" s="6" t="n">
        <v>-0</v>
      </c>
      <c r="K87" s="6" t="n">
        <v>-17.02</v>
      </c>
      <c r="L87" s="6" t="n">
        <v>-0.52</v>
      </c>
      <c r="M87" s="6" t="s">
        <f>=I87+J87+K87+L87</f>
      </c>
      <c r="N87" s="6"/>
      <c r="O87" s="16"/>
      <c r="P87" s="16" t="s">
        <v>535</v>
      </c>
    </row>
    <row collapsed="false" customFormat="false" customHeight="false" hidden="false" ht="12.1" outlineLevel="0" r="88">
      <c r="A88" s="20" t="n">
        <v>43833.536064815</v>
      </c>
      <c r="B88" s="16" t="s">
        <v>472</v>
      </c>
      <c r="C88" s="16" t="s">
        <v>541</v>
      </c>
      <c r="D88" s="16" t="s">
        <v>456</v>
      </c>
      <c r="E88" s="16" t="s">
        <v>19</v>
      </c>
      <c r="F88" s="16" t="s">
        <v>21</v>
      </c>
      <c r="G88" s="7" t="n">
        <v>5</v>
      </c>
      <c r="H88" s="6" t="n">
        <v>1730</v>
      </c>
      <c r="I88" s="6" t="n">
        <v>-8650</v>
      </c>
      <c r="J88" s="6" t="n">
        <v>-0</v>
      </c>
      <c r="K88" s="6" t="n">
        <v>-25.95</v>
      </c>
      <c r="L88" s="6" t="n">
        <v>-0.8</v>
      </c>
      <c r="M88" s="6" t="s">
        <f>=I88+J88+K88+L88</f>
      </c>
      <c r="N88" s="6"/>
      <c r="O88" s="16"/>
      <c r="P88" s="16" t="s">
        <v>535</v>
      </c>
    </row>
    <row collapsed="false" customFormat="false" customHeight="false" hidden="false" ht="12.1" outlineLevel="0" r="89">
      <c r="A89" s="20" t="n">
        <v>43833.536342593</v>
      </c>
      <c r="B89" s="16" t="s">
        <v>87</v>
      </c>
      <c r="C89" s="16" t="s">
        <v>528</v>
      </c>
      <c r="D89" s="16" t="s">
        <v>456</v>
      </c>
      <c r="E89" s="16" t="s">
        <v>19</v>
      </c>
      <c r="F89" s="16" t="s">
        <v>21</v>
      </c>
      <c r="G89" s="7" t="n">
        <v>30</v>
      </c>
      <c r="H89" s="6" t="n">
        <v>259.47</v>
      </c>
      <c r="I89" s="6" t="n">
        <v>-7784.1</v>
      </c>
      <c r="J89" s="6" t="n">
        <v>-0</v>
      </c>
      <c r="K89" s="6" t="n">
        <v>-23.35</v>
      </c>
      <c r="L89" s="6" t="n">
        <v>-0.73</v>
      </c>
      <c r="M89" s="6" t="s">
        <f>=I89+J89+K89+L89</f>
      </c>
      <c r="N89" s="6"/>
      <c r="O89" s="16"/>
      <c r="P89" s="16" t="s">
        <v>535</v>
      </c>
    </row>
    <row collapsed="false" customFormat="false" customHeight="false" hidden="false" ht="12.1" outlineLevel="0" r="90">
      <c r="A90" s="20" t="n">
        <v>43833.536655093</v>
      </c>
      <c r="B90" s="16" t="s">
        <v>48</v>
      </c>
      <c r="C90" s="16" t="s">
        <v>547</v>
      </c>
      <c r="D90" s="16" t="s">
        <v>456</v>
      </c>
      <c r="E90" s="16" t="s">
        <v>19</v>
      </c>
      <c r="F90" s="16" t="s">
        <v>21</v>
      </c>
      <c r="G90" s="7" t="n">
        <v>19</v>
      </c>
      <c r="H90" s="6" t="n">
        <v>738.2</v>
      </c>
      <c r="I90" s="6" t="n">
        <v>-14025.8</v>
      </c>
      <c r="J90" s="6" t="n">
        <v>-0</v>
      </c>
      <c r="K90" s="6" t="n">
        <v>-42.08</v>
      </c>
      <c r="L90" s="6" t="n">
        <v>-1.3</v>
      </c>
      <c r="M90" s="6" t="s">
        <f>=I90+J90+K90+L90</f>
      </c>
      <c r="N90" s="6"/>
      <c r="O90" s="16"/>
      <c r="P90" s="16" t="s">
        <v>535</v>
      </c>
    </row>
    <row collapsed="false" customFormat="false" customHeight="false" hidden="false" ht="12.1" outlineLevel="0" r="91">
      <c r="A91" s="20" t="n">
        <v>43833.537106481</v>
      </c>
      <c r="B91" s="16" t="s">
        <v>93</v>
      </c>
      <c r="C91" s="16" t="s">
        <v>546</v>
      </c>
      <c r="D91" s="16" t="s">
        <v>456</v>
      </c>
      <c r="E91" s="16" t="s">
        <v>19</v>
      </c>
      <c r="F91" s="16" t="s">
        <v>21</v>
      </c>
      <c r="G91" s="7" t="n">
        <v>100</v>
      </c>
      <c r="H91" s="6" t="n">
        <v>144.08</v>
      </c>
      <c r="I91" s="6" t="n">
        <v>-14408</v>
      </c>
      <c r="J91" s="6" t="n">
        <v>-0</v>
      </c>
      <c r="K91" s="6" t="n">
        <v>-43.23</v>
      </c>
      <c r="L91" s="6" t="n">
        <v>-1.34</v>
      </c>
      <c r="M91" s="6" t="s">
        <f>=I91+J91+K91+L91</f>
      </c>
      <c r="N91" s="6"/>
      <c r="O91" s="16"/>
      <c r="P91" s="16" t="s">
        <v>535</v>
      </c>
    </row>
    <row collapsed="false" customFormat="false" customHeight="false" hidden="false" ht="12.1" outlineLevel="0" r="92">
      <c r="A92" s="20" t="n">
        <v>43833.537303241</v>
      </c>
      <c r="B92" s="16" t="s">
        <v>90</v>
      </c>
      <c r="C92" s="16" t="s">
        <v>544</v>
      </c>
      <c r="D92" s="16" t="s">
        <v>456</v>
      </c>
      <c r="E92" s="16" t="s">
        <v>19</v>
      </c>
      <c r="F92" s="16" t="s">
        <v>21</v>
      </c>
      <c r="G92" s="7" t="n">
        <v>10</v>
      </c>
      <c r="H92" s="6" t="n">
        <v>944.4</v>
      </c>
      <c r="I92" s="6" t="n">
        <v>-9444</v>
      </c>
      <c r="J92" s="6" t="n">
        <v>-0</v>
      </c>
      <c r="K92" s="6" t="n">
        <v>-28.33</v>
      </c>
      <c r="L92" s="6" t="n">
        <v>-0.88</v>
      </c>
      <c r="M92" s="6" t="s">
        <f>=I92+J92+K92+L92</f>
      </c>
      <c r="N92" s="6"/>
      <c r="O92" s="16"/>
      <c r="P92" s="16" t="s">
        <v>535</v>
      </c>
    </row>
    <row collapsed="false" customFormat="false" customHeight="false" hidden="false" ht="12.1" outlineLevel="0" r="93">
      <c r="A93" s="20" t="n">
        <v>43833.537523148</v>
      </c>
      <c r="B93" s="16" t="s">
        <v>464</v>
      </c>
      <c r="C93" s="16" t="s">
        <v>560</v>
      </c>
      <c r="D93" s="16" t="s">
        <v>456</v>
      </c>
      <c r="E93" s="16" t="s">
        <v>19</v>
      </c>
      <c r="F93" s="16" t="s">
        <v>21</v>
      </c>
      <c r="G93" s="7" t="n">
        <v>12</v>
      </c>
      <c r="H93" s="6" t="n">
        <v>772</v>
      </c>
      <c r="I93" s="6" t="n">
        <v>-9264</v>
      </c>
      <c r="J93" s="6" t="n">
        <v>-0</v>
      </c>
      <c r="K93" s="6" t="n">
        <v>-27.79</v>
      </c>
      <c r="L93" s="6" t="n">
        <v>-0.87</v>
      </c>
      <c r="M93" s="6" t="s">
        <f>=I93+J93+K93+L93</f>
      </c>
      <c r="N93" s="6"/>
      <c r="O93" s="16"/>
      <c r="P93" s="16" t="s">
        <v>535</v>
      </c>
    </row>
    <row collapsed="false" customFormat="false" customHeight="false" hidden="false" ht="12.1" outlineLevel="0" r="94">
      <c r="A94" s="20" t="n">
        <v>43833.538113426</v>
      </c>
      <c r="B94" s="16" t="s">
        <v>478</v>
      </c>
      <c r="C94" s="16" t="s">
        <v>563</v>
      </c>
      <c r="D94" s="16" t="s">
        <v>456</v>
      </c>
      <c r="E94" s="16" t="s">
        <v>19</v>
      </c>
      <c r="F94" s="16" t="s">
        <v>21</v>
      </c>
      <c r="G94" s="7" t="n">
        <v>4000</v>
      </c>
      <c r="H94" s="6" t="n">
        <v>2.81</v>
      </c>
      <c r="I94" s="6" t="n">
        <v>-11240</v>
      </c>
      <c r="J94" s="6" t="n">
        <v>-0</v>
      </c>
      <c r="K94" s="6" t="n">
        <v>-33.72</v>
      </c>
      <c r="L94" s="6" t="n">
        <v>-1.04</v>
      </c>
      <c r="M94" s="6" t="s">
        <f>=I94+J94+K94+L94</f>
      </c>
      <c r="N94" s="6"/>
      <c r="O94" s="16"/>
      <c r="P94" s="16" t="s">
        <v>535</v>
      </c>
    </row>
    <row collapsed="false" customFormat="false" customHeight="false" hidden="false" ht="12.1" outlineLevel="0" r="95">
      <c r="A95" s="21" t="n">
        <v>43843.083333333</v>
      </c>
      <c r="B95" s="22" t="s">
        <v>525</v>
      </c>
      <c r="C95" s="22" t="s">
        <v>111</v>
      </c>
      <c r="D95" s="22" t="s">
        <v>525</v>
      </c>
      <c r="E95" s="22" t="s">
        <v>525</v>
      </c>
      <c r="F95" s="22" t="s">
        <v>21</v>
      </c>
      <c r="G95" s="23" t="n">
        <v>1</v>
      </c>
      <c r="H95" s="24" t="n">
        <v>2000</v>
      </c>
      <c r="I95" s="24" t="n">
        <v>2000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4"/>
      <c r="O95" s="22"/>
      <c r="P95" s="22" t="s">
        <v>527</v>
      </c>
    </row>
    <row collapsed="false" customFormat="false" customHeight="false" hidden="false" ht="12.1" outlineLevel="0" r="96">
      <c r="A96" s="20" t="n">
        <v>43866.705671296</v>
      </c>
      <c r="B96" s="16" t="s">
        <v>479</v>
      </c>
      <c r="C96" s="16" t="s">
        <v>564</v>
      </c>
      <c r="D96" s="16" t="s">
        <v>456</v>
      </c>
      <c r="E96" s="16" t="s">
        <v>537</v>
      </c>
      <c r="F96" s="16" t="s">
        <v>21</v>
      </c>
      <c r="G96" s="7" t="n">
        <v>1</v>
      </c>
      <c r="H96" s="6" t="n">
        <v>103.6</v>
      </c>
      <c r="I96" s="6" t="n">
        <v>-1036</v>
      </c>
      <c r="J96" s="6" t="n">
        <v>-0</v>
      </c>
      <c r="K96" s="6" t="n">
        <v>-3.11</v>
      </c>
      <c r="L96" s="6" t="n">
        <v>-0.07</v>
      </c>
      <c r="M96" s="6" t="s">
        <f>=I96+J96+K96+L96</f>
      </c>
      <c r="N96" s="6"/>
      <c r="O96" s="16"/>
      <c r="P96" s="16" t="s">
        <v>527</v>
      </c>
    </row>
    <row collapsed="false" customFormat="false" customHeight="false" hidden="false" ht="12.1" outlineLevel="0" r="97">
      <c r="A97" s="21" t="n">
        <v>43875.083333333</v>
      </c>
      <c r="B97" s="22" t="s">
        <v>525</v>
      </c>
      <c r="C97" s="22" t="s">
        <v>111</v>
      </c>
      <c r="D97" s="22" t="s">
        <v>525</v>
      </c>
      <c r="E97" s="22" t="s">
        <v>525</v>
      </c>
      <c r="F97" s="22" t="s">
        <v>21</v>
      </c>
      <c r="G97" s="23" t="n">
        <v>1</v>
      </c>
      <c r="H97" s="24" t="n">
        <v>3000</v>
      </c>
      <c r="I97" s="24" t="n">
        <v>3000</v>
      </c>
      <c r="J97" s="24" t="n">
        <v>0</v>
      </c>
      <c r="K97" s="24" t="n">
        <v>-0</v>
      </c>
      <c r="L97" s="24" t="n">
        <v>-0</v>
      </c>
      <c r="M97" s="6" t="s">
        <f>=I97+J97+K97+L97</f>
      </c>
      <c r="N97" s="24"/>
      <c r="O97" s="22"/>
      <c r="P97" s="22" t="s">
        <v>527</v>
      </c>
    </row>
    <row collapsed="false" customFormat="false" customHeight="false" hidden="false" ht="12.1" outlineLevel="0" r="98">
      <c r="A98" s="25" t="n">
        <v>43889.083333333</v>
      </c>
      <c r="B98" s="26" t="s">
        <v>533</v>
      </c>
      <c r="C98" s="26" t="s">
        <v>534</v>
      </c>
      <c r="D98" s="26" t="s">
        <v>533</v>
      </c>
      <c r="E98" s="26" t="s">
        <v>533</v>
      </c>
      <c r="F98" s="26" t="s">
        <v>21</v>
      </c>
      <c r="G98" s="27" t="n">
        <v>1</v>
      </c>
      <c r="H98" s="28" t="n">
        <v>-19.48</v>
      </c>
      <c r="I98" s="28" t="n">
        <v>-19.48</v>
      </c>
      <c r="J98" s="28" t="n">
        <v>0</v>
      </c>
      <c r="K98" s="28" t="n">
        <v>-0</v>
      </c>
      <c r="L98" s="28" t="n">
        <v>-0</v>
      </c>
      <c r="M98" s="6" t="s">
        <f>=I98+J98+K98+L98</f>
      </c>
      <c r="N98" s="28"/>
      <c r="O98" s="26"/>
      <c r="P98" s="26" t="s">
        <v>535</v>
      </c>
    </row>
    <row collapsed="false" customFormat="false" customHeight="false" hidden="false" ht="12.1" outlineLevel="0" r="99">
      <c r="A99" s="21" t="n">
        <v>43902.083333333</v>
      </c>
      <c r="B99" s="22" t="s">
        <v>525</v>
      </c>
      <c r="C99" s="22" t="s">
        <v>111</v>
      </c>
      <c r="D99" s="22" t="s">
        <v>525</v>
      </c>
      <c r="E99" s="22" t="s">
        <v>525</v>
      </c>
      <c r="F99" s="22" t="s">
        <v>21</v>
      </c>
      <c r="G99" s="23" t="n">
        <v>1</v>
      </c>
      <c r="H99" s="24" t="n">
        <v>100000</v>
      </c>
      <c r="I99" s="24" t="n">
        <v>100000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4"/>
      <c r="O99" s="22"/>
      <c r="P99" s="22" t="s">
        <v>535</v>
      </c>
    </row>
    <row collapsed="false" customFormat="false" customHeight="false" hidden="false" ht="12.1" outlineLevel="0" r="100">
      <c r="A100" s="29" t="n">
        <v>43902.649363426</v>
      </c>
      <c r="B100" s="30" t="s">
        <v>476</v>
      </c>
      <c r="C100" s="30" t="s">
        <v>548</v>
      </c>
      <c r="D100" s="30" t="s">
        <v>458</v>
      </c>
      <c r="E100" s="30" t="s">
        <v>537</v>
      </c>
      <c r="F100" s="30" t="s">
        <v>21</v>
      </c>
      <c r="G100" s="31" t="n">
        <v>-115</v>
      </c>
      <c r="H100" s="32" t="n">
        <v>101</v>
      </c>
      <c r="I100" s="32" t="n">
        <v>116150</v>
      </c>
      <c r="J100" s="32" t="n">
        <v>2316.1</v>
      </c>
      <c r="K100" s="32" t="n">
        <v>-348.45</v>
      </c>
      <c r="L100" s="32" t="n">
        <v>-14.52</v>
      </c>
      <c r="M100" s="6" t="s">
        <f>=I100+J100+K100+L100</f>
      </c>
      <c r="N100" s="32"/>
      <c r="O100" s="30"/>
      <c r="P100" s="30" t="s">
        <v>535</v>
      </c>
    </row>
    <row collapsed="false" customFormat="false" customHeight="false" hidden="false" ht="12.1" outlineLevel="0" r="101">
      <c r="A101" s="20" t="n">
        <v>43902.756689815</v>
      </c>
      <c r="B101" s="16" t="s">
        <v>478</v>
      </c>
      <c r="C101" s="16" t="s">
        <v>563</v>
      </c>
      <c r="D101" s="16" t="s">
        <v>456</v>
      </c>
      <c r="E101" s="16" t="s">
        <v>19</v>
      </c>
      <c r="F101" s="16" t="s">
        <v>21</v>
      </c>
      <c r="G101" s="7" t="n">
        <v>13000</v>
      </c>
      <c r="H101" s="6" t="n">
        <v>2.5706153846154</v>
      </c>
      <c r="I101" s="6" t="n">
        <v>-33418</v>
      </c>
      <c r="J101" s="6" t="n">
        <v>-0</v>
      </c>
      <c r="K101" s="6" t="n">
        <v>-100.25</v>
      </c>
      <c r="L101" s="6" t="n">
        <v>-3.09</v>
      </c>
      <c r="M101" s="6" t="s">
        <f>=I101+J101+K101+L101</f>
      </c>
      <c r="N101" s="6"/>
      <c r="O101" s="16"/>
      <c r="P101" s="16" t="s">
        <v>535</v>
      </c>
    </row>
    <row collapsed="false" customFormat="false" customHeight="false" hidden="false" ht="12.1" outlineLevel="0" r="102">
      <c r="A102" s="20" t="n">
        <v>43902.757106481</v>
      </c>
      <c r="B102" s="16" t="s">
        <v>477</v>
      </c>
      <c r="C102" s="16" t="s">
        <v>558</v>
      </c>
      <c r="D102" s="16" t="s">
        <v>456</v>
      </c>
      <c r="E102" s="16" t="s">
        <v>19</v>
      </c>
      <c r="F102" s="16" t="s">
        <v>21</v>
      </c>
      <c r="G102" s="7" t="n">
        <v>500</v>
      </c>
      <c r="H102" s="6" t="n">
        <v>70.74</v>
      </c>
      <c r="I102" s="6" t="n">
        <v>-35370</v>
      </c>
      <c r="J102" s="6" t="n">
        <v>-0</v>
      </c>
      <c r="K102" s="6" t="n">
        <v>-106.11</v>
      </c>
      <c r="L102" s="6" t="n">
        <v>-3.29</v>
      </c>
      <c r="M102" s="6" t="s">
        <f>=I102+J102+K102+L102</f>
      </c>
      <c r="N102" s="6"/>
      <c r="O102" s="16"/>
      <c r="P102" s="16" t="s">
        <v>535</v>
      </c>
    </row>
    <row collapsed="false" customFormat="false" customHeight="false" hidden="false" ht="12.1" outlineLevel="0" r="103">
      <c r="A103" s="20" t="n">
        <v>43902.757696759</v>
      </c>
      <c r="B103" s="16" t="s">
        <v>93</v>
      </c>
      <c r="C103" s="16" t="s">
        <v>546</v>
      </c>
      <c r="D103" s="16" t="s">
        <v>456</v>
      </c>
      <c r="E103" s="16" t="s">
        <v>19</v>
      </c>
      <c r="F103" s="16" t="s">
        <v>21</v>
      </c>
      <c r="G103" s="7" t="n">
        <v>150</v>
      </c>
      <c r="H103" s="6" t="n">
        <v>112.6</v>
      </c>
      <c r="I103" s="6" t="n">
        <v>-16890</v>
      </c>
      <c r="J103" s="6" t="n">
        <v>-0</v>
      </c>
      <c r="K103" s="6" t="n">
        <v>-50.67</v>
      </c>
      <c r="L103" s="6" t="n">
        <v>-1.57</v>
      </c>
      <c r="M103" s="6" t="s">
        <f>=I103+J103+K103+L103</f>
      </c>
      <c r="N103" s="6"/>
      <c r="O103" s="16"/>
      <c r="P103" s="16" t="s">
        <v>535</v>
      </c>
    </row>
    <row collapsed="false" customFormat="false" customHeight="false" hidden="false" ht="12.1" outlineLevel="0" r="104">
      <c r="A104" s="20" t="n">
        <v>43902.757986111</v>
      </c>
      <c r="B104" s="16" t="s">
        <v>90</v>
      </c>
      <c r="C104" s="16" t="s">
        <v>544</v>
      </c>
      <c r="D104" s="16" t="s">
        <v>456</v>
      </c>
      <c r="E104" s="16" t="s">
        <v>19</v>
      </c>
      <c r="F104" s="16" t="s">
        <v>21</v>
      </c>
      <c r="G104" s="7" t="n">
        <v>20</v>
      </c>
      <c r="H104" s="6" t="n">
        <v>790.8</v>
      </c>
      <c r="I104" s="6" t="n">
        <v>-15816</v>
      </c>
      <c r="J104" s="6" t="n">
        <v>-0</v>
      </c>
      <c r="K104" s="6" t="n">
        <v>-47.45</v>
      </c>
      <c r="L104" s="6" t="n">
        <v>-1.48</v>
      </c>
      <c r="M104" s="6" t="s">
        <f>=I104+J104+K104+L104</f>
      </c>
      <c r="N104" s="6"/>
      <c r="O104" s="16"/>
      <c r="P104" s="16" t="s">
        <v>535</v>
      </c>
    </row>
    <row collapsed="false" customFormat="false" customHeight="false" hidden="false" ht="12.1" outlineLevel="0" r="105">
      <c r="A105" s="20" t="n">
        <v>43902.758356481</v>
      </c>
      <c r="B105" s="16" t="s">
        <v>61</v>
      </c>
      <c r="C105" s="16" t="s">
        <v>557</v>
      </c>
      <c r="D105" s="16" t="s">
        <v>456</v>
      </c>
      <c r="E105" s="16" t="s">
        <v>19</v>
      </c>
      <c r="F105" s="16" t="s">
        <v>21</v>
      </c>
      <c r="G105" s="7" t="n">
        <v>300</v>
      </c>
      <c r="H105" s="6" t="n">
        <v>61.3</v>
      </c>
      <c r="I105" s="6" t="n">
        <v>-18390</v>
      </c>
      <c r="J105" s="6" t="n">
        <v>-0</v>
      </c>
      <c r="K105" s="6" t="n">
        <v>-55.17</v>
      </c>
      <c r="L105" s="6" t="n">
        <v>-1.7</v>
      </c>
      <c r="M105" s="6" t="s">
        <f>=I105+J105+K105+L105</f>
      </c>
      <c r="N105" s="6"/>
      <c r="O105" s="16"/>
      <c r="P105" s="16" t="s">
        <v>535</v>
      </c>
    </row>
    <row collapsed="false" customFormat="false" customHeight="false" hidden="false" ht="12.1" outlineLevel="0" r="106">
      <c r="A106" s="20" t="n">
        <v>43902.759490741</v>
      </c>
      <c r="B106" s="16" t="s">
        <v>84</v>
      </c>
      <c r="C106" s="16" t="s">
        <v>555</v>
      </c>
      <c r="D106" s="16" t="s">
        <v>456</v>
      </c>
      <c r="E106" s="16" t="s">
        <v>19</v>
      </c>
      <c r="F106" s="16" t="s">
        <v>21</v>
      </c>
      <c r="G106" s="7" t="n">
        <v>70</v>
      </c>
      <c r="H106" s="6" t="n">
        <v>286.65</v>
      </c>
      <c r="I106" s="6" t="n">
        <v>-20065.5</v>
      </c>
      <c r="J106" s="6" t="n">
        <v>-0</v>
      </c>
      <c r="K106" s="6" t="n">
        <v>-60.2</v>
      </c>
      <c r="L106" s="6" t="n">
        <v>-1.86</v>
      </c>
      <c r="M106" s="6" t="s">
        <f>=I106+J106+K106+L106</f>
      </c>
      <c r="N106" s="6"/>
      <c r="O106" s="16"/>
      <c r="P106" s="16" t="s">
        <v>535</v>
      </c>
    </row>
    <row collapsed="false" customFormat="false" customHeight="false" hidden="false" ht="12.1" outlineLevel="0" r="107">
      <c r="A107" s="20" t="n">
        <v>43902.759837963</v>
      </c>
      <c r="B107" s="16" t="s">
        <v>462</v>
      </c>
      <c r="C107" s="16" t="s">
        <v>554</v>
      </c>
      <c r="D107" s="16" t="s">
        <v>456</v>
      </c>
      <c r="E107" s="16" t="s">
        <v>19</v>
      </c>
      <c r="F107" s="16" t="s">
        <v>21</v>
      </c>
      <c r="G107" s="7" t="n">
        <v>100</v>
      </c>
      <c r="H107" s="6" t="n">
        <v>174.89</v>
      </c>
      <c r="I107" s="6" t="n">
        <v>-17489</v>
      </c>
      <c r="J107" s="6" t="n">
        <v>-0</v>
      </c>
      <c r="K107" s="6" t="n">
        <v>-52.47</v>
      </c>
      <c r="L107" s="6" t="n">
        <v>-1.63</v>
      </c>
      <c r="M107" s="6" t="s">
        <f>=I107+J107+K107+L107</f>
      </c>
      <c r="N107" s="6"/>
      <c r="O107" s="16"/>
      <c r="P107" s="16" t="s">
        <v>535</v>
      </c>
    </row>
    <row collapsed="false" customFormat="false" customHeight="false" hidden="false" ht="12.1" outlineLevel="0" r="108">
      <c r="A108" s="20" t="n">
        <v>43902.760335648</v>
      </c>
      <c r="B108" s="16" t="s">
        <v>96</v>
      </c>
      <c r="C108" s="16" t="s">
        <v>565</v>
      </c>
      <c r="D108" s="16" t="s">
        <v>456</v>
      </c>
      <c r="E108" s="16" t="s">
        <v>19</v>
      </c>
      <c r="F108" s="16" t="s">
        <v>21</v>
      </c>
      <c r="G108" s="7" t="n">
        <v>600000</v>
      </c>
      <c r="H108" s="6" t="n">
        <v>0.03317425</v>
      </c>
      <c r="I108" s="6" t="n">
        <v>-19904.55</v>
      </c>
      <c r="J108" s="6" t="n">
        <v>-0</v>
      </c>
      <c r="K108" s="6" t="n">
        <v>-59.71</v>
      </c>
      <c r="L108" s="6" t="n">
        <v>-1.85</v>
      </c>
      <c r="M108" s="6" t="s">
        <f>=I108+J108+K108+L108</f>
      </c>
      <c r="N108" s="6"/>
      <c r="O108" s="16"/>
      <c r="P108" s="16" t="s">
        <v>535</v>
      </c>
    </row>
    <row collapsed="false" customFormat="false" customHeight="false" hidden="false" ht="12.1" outlineLevel="0" r="109">
      <c r="A109" s="20" t="n">
        <v>43902.760717593</v>
      </c>
      <c r="B109" s="16" t="s">
        <v>48</v>
      </c>
      <c r="C109" s="16" t="s">
        <v>547</v>
      </c>
      <c r="D109" s="16" t="s">
        <v>456</v>
      </c>
      <c r="E109" s="16" t="s">
        <v>19</v>
      </c>
      <c r="F109" s="16" t="s">
        <v>21</v>
      </c>
      <c r="G109" s="7" t="n">
        <v>85</v>
      </c>
      <c r="H109" s="6" t="n">
        <v>475.4</v>
      </c>
      <c r="I109" s="6" t="n">
        <v>-40409</v>
      </c>
      <c r="J109" s="6" t="n">
        <v>-0</v>
      </c>
      <c r="K109" s="6" t="n">
        <v>-121.23</v>
      </c>
      <c r="L109" s="6" t="n">
        <v>-3.76</v>
      </c>
      <c r="M109" s="6" t="s">
        <f>=I109+J109+K109+L109</f>
      </c>
      <c r="N109" s="6"/>
      <c r="O109" s="16"/>
      <c r="P109" s="16" t="s">
        <v>535</v>
      </c>
    </row>
    <row collapsed="false" customFormat="false" customHeight="false" hidden="false" ht="12.1" outlineLevel="0" r="110">
      <c r="A110" s="21" t="n">
        <v>43935.083333333</v>
      </c>
      <c r="B110" s="22" t="s">
        <v>566</v>
      </c>
      <c r="C110" s="22" t="s">
        <v>567</v>
      </c>
      <c r="D110" s="22" t="s">
        <v>566</v>
      </c>
      <c r="E110" s="22" t="s">
        <v>566</v>
      </c>
      <c r="F110" s="22" t="s">
        <v>21</v>
      </c>
      <c r="G110" s="23" t="n">
        <v>1</v>
      </c>
      <c r="H110" s="24" t="n">
        <v>1000</v>
      </c>
      <c r="I110" s="24" t="n">
        <v>1000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4"/>
      <c r="O110" s="22"/>
      <c r="P110" s="22" t="s">
        <v>527</v>
      </c>
    </row>
    <row collapsed="false" customFormat="false" customHeight="false" hidden="false" ht="12.1" outlineLevel="0" r="111">
      <c r="A111" s="21" t="n">
        <v>43969.083333333</v>
      </c>
      <c r="B111" s="22" t="s">
        <v>525</v>
      </c>
      <c r="C111" s="22" t="s">
        <v>111</v>
      </c>
      <c r="D111" s="22" t="s">
        <v>525</v>
      </c>
      <c r="E111" s="22" t="s">
        <v>525</v>
      </c>
      <c r="F111" s="22" t="s">
        <v>21</v>
      </c>
      <c r="G111" s="23" t="n">
        <v>1</v>
      </c>
      <c r="H111" s="24" t="n">
        <v>100000</v>
      </c>
      <c r="I111" s="24" t="n">
        <v>100000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4"/>
      <c r="O111" s="22"/>
      <c r="P111" s="22" t="s">
        <v>535</v>
      </c>
    </row>
    <row collapsed="false" customFormat="false" customHeight="false" hidden="false" ht="12.1" outlineLevel="0" r="112">
      <c r="A112" s="20" t="n">
        <v>43969.760949074</v>
      </c>
      <c r="B112" s="16" t="s">
        <v>463</v>
      </c>
      <c r="C112" s="16" t="s">
        <v>540</v>
      </c>
      <c r="D112" s="16" t="s">
        <v>456</v>
      </c>
      <c r="E112" s="16" t="s">
        <v>19</v>
      </c>
      <c r="F112" s="16" t="s">
        <v>21</v>
      </c>
      <c r="G112" s="7" t="n">
        <v>2</v>
      </c>
      <c r="H112" s="6" t="n">
        <v>3616.5</v>
      </c>
      <c r="I112" s="6" t="n">
        <v>-7233</v>
      </c>
      <c r="J112" s="6" t="n">
        <v>-0</v>
      </c>
      <c r="K112" s="6" t="n">
        <v>-4.34</v>
      </c>
      <c r="L112" s="6" t="n">
        <v>-0.68</v>
      </c>
      <c r="M112" s="6" t="s">
        <f>=I112+J112+K112+L112</f>
      </c>
      <c r="N112" s="6"/>
      <c r="O112" s="16"/>
      <c r="P112" s="16" t="s">
        <v>535</v>
      </c>
    </row>
    <row collapsed="false" customFormat="false" customHeight="false" hidden="false" ht="12.1" outlineLevel="0" r="113">
      <c r="A113" s="20" t="n">
        <v>43969.761666667</v>
      </c>
      <c r="B113" s="16" t="s">
        <v>72</v>
      </c>
      <c r="C113" s="16" t="s">
        <v>556</v>
      </c>
      <c r="D113" s="16" t="s">
        <v>456</v>
      </c>
      <c r="E113" s="16" t="s">
        <v>19</v>
      </c>
      <c r="F113" s="16" t="s">
        <v>21</v>
      </c>
      <c r="G113" s="7" t="n">
        <v>1</v>
      </c>
      <c r="H113" s="6" t="n">
        <v>2201.5</v>
      </c>
      <c r="I113" s="6" t="n">
        <v>-2201.5</v>
      </c>
      <c r="J113" s="6" t="n">
        <v>-0</v>
      </c>
      <c r="K113" s="6" t="n">
        <v>-1.32</v>
      </c>
      <c r="L113" s="6" t="n">
        <v>-0.21</v>
      </c>
      <c r="M113" s="6" t="s">
        <f>=I113+J113+K113+L113</f>
      </c>
      <c r="N113" s="6"/>
      <c r="O113" s="16"/>
      <c r="P113" s="16" t="s">
        <v>535</v>
      </c>
    </row>
    <row collapsed="false" customFormat="false" customHeight="false" hidden="false" ht="12.1" outlineLevel="0" r="114">
      <c r="A114" s="20" t="n">
        <v>43969.762164352</v>
      </c>
      <c r="B114" s="16" t="s">
        <v>478</v>
      </c>
      <c r="C114" s="16" t="s">
        <v>563</v>
      </c>
      <c r="D114" s="16" t="s">
        <v>456</v>
      </c>
      <c r="E114" s="16" t="s">
        <v>19</v>
      </c>
      <c r="F114" s="16" t="s">
        <v>21</v>
      </c>
      <c r="G114" s="7" t="n">
        <v>2000</v>
      </c>
      <c r="H114" s="6" t="n">
        <v>2.658</v>
      </c>
      <c r="I114" s="6" t="n">
        <v>-5316</v>
      </c>
      <c r="J114" s="6" t="n">
        <v>-0</v>
      </c>
      <c r="K114" s="6" t="n">
        <v>-3.19</v>
      </c>
      <c r="L114" s="6" t="n">
        <v>-0.49</v>
      </c>
      <c r="M114" s="6" t="s">
        <f>=I114+J114+K114+L114</f>
      </c>
      <c r="N114" s="6"/>
      <c r="O114" s="16"/>
      <c r="P114" s="16" t="s">
        <v>535</v>
      </c>
    </row>
    <row collapsed="false" customFormat="false" customHeight="false" hidden="false" ht="12.1" outlineLevel="0" r="115">
      <c r="A115" s="20" t="n">
        <v>43969.7625</v>
      </c>
      <c r="B115" s="16" t="s">
        <v>48</v>
      </c>
      <c r="C115" s="16" t="s">
        <v>547</v>
      </c>
      <c r="D115" s="16" t="s">
        <v>456</v>
      </c>
      <c r="E115" s="16" t="s">
        <v>19</v>
      </c>
      <c r="F115" s="16" t="s">
        <v>21</v>
      </c>
      <c r="G115" s="7" t="n">
        <v>18</v>
      </c>
      <c r="H115" s="6" t="n">
        <v>517.3</v>
      </c>
      <c r="I115" s="6" t="n">
        <v>-9311.4</v>
      </c>
      <c r="J115" s="6" t="n">
        <v>-0</v>
      </c>
      <c r="K115" s="6" t="n">
        <v>-5.59</v>
      </c>
      <c r="L115" s="6" t="n">
        <v>-0.87</v>
      </c>
      <c r="M115" s="6" t="s">
        <f>=I115+J115+K115+L115</f>
      </c>
      <c r="N115" s="6"/>
      <c r="O115" s="16"/>
      <c r="P115" s="16" t="s">
        <v>535</v>
      </c>
    </row>
    <row collapsed="false" customFormat="false" customHeight="false" hidden="false" ht="12.1" outlineLevel="0" r="116">
      <c r="A116" s="20" t="n">
        <v>43969.762789352</v>
      </c>
      <c r="B116" s="16" t="s">
        <v>472</v>
      </c>
      <c r="C116" s="16" t="s">
        <v>541</v>
      </c>
      <c r="D116" s="16" t="s">
        <v>456</v>
      </c>
      <c r="E116" s="16" t="s">
        <v>19</v>
      </c>
      <c r="F116" s="16" t="s">
        <v>21</v>
      </c>
      <c r="G116" s="7" t="n">
        <v>3</v>
      </c>
      <c r="H116" s="6" t="n">
        <v>1397</v>
      </c>
      <c r="I116" s="6" t="n">
        <v>-4191</v>
      </c>
      <c r="J116" s="6" t="n">
        <v>-0</v>
      </c>
      <c r="K116" s="6" t="n">
        <v>-2.52</v>
      </c>
      <c r="L116" s="6" t="n">
        <v>-0.39</v>
      </c>
      <c r="M116" s="6" t="s">
        <f>=I116+J116+K116+L116</f>
      </c>
      <c r="N116" s="6"/>
      <c r="O116" s="16"/>
      <c r="P116" s="16" t="s">
        <v>535</v>
      </c>
    </row>
    <row collapsed="false" customFormat="false" customHeight="false" hidden="false" ht="12.1" outlineLevel="0" r="117">
      <c r="A117" s="20" t="n">
        <v>43969.763009259</v>
      </c>
      <c r="B117" s="16" t="s">
        <v>87</v>
      </c>
      <c r="C117" s="16" t="s">
        <v>528</v>
      </c>
      <c r="D117" s="16" t="s">
        <v>456</v>
      </c>
      <c r="E117" s="16" t="s">
        <v>19</v>
      </c>
      <c r="F117" s="16" t="s">
        <v>21</v>
      </c>
      <c r="G117" s="7" t="n">
        <v>20</v>
      </c>
      <c r="H117" s="6" t="n">
        <v>189.48</v>
      </c>
      <c r="I117" s="6" t="n">
        <v>-3789.6</v>
      </c>
      <c r="J117" s="6" t="n">
        <v>-0</v>
      </c>
      <c r="K117" s="6" t="n">
        <v>-2.27</v>
      </c>
      <c r="L117" s="6" t="n">
        <v>-0.35</v>
      </c>
      <c r="M117" s="6" t="s">
        <f>=I117+J117+K117+L117</f>
      </c>
      <c r="N117" s="6"/>
      <c r="O117" s="16"/>
      <c r="P117" s="16" t="s">
        <v>535</v>
      </c>
    </row>
    <row collapsed="false" customFormat="false" customHeight="false" hidden="false" ht="12.1" outlineLevel="0" r="118">
      <c r="A118" s="20" t="n">
        <v>43969.763356481</v>
      </c>
      <c r="B118" s="16" t="s">
        <v>462</v>
      </c>
      <c r="C118" s="16" t="s">
        <v>554</v>
      </c>
      <c r="D118" s="16" t="s">
        <v>456</v>
      </c>
      <c r="E118" s="16" t="s">
        <v>19</v>
      </c>
      <c r="F118" s="16" t="s">
        <v>21</v>
      </c>
      <c r="G118" s="7" t="n">
        <v>70</v>
      </c>
      <c r="H118" s="6" t="n">
        <v>175.31</v>
      </c>
      <c r="I118" s="6" t="n">
        <v>-12271.7</v>
      </c>
      <c r="J118" s="6" t="n">
        <v>-0</v>
      </c>
      <c r="K118" s="6" t="n">
        <v>-7.36</v>
      </c>
      <c r="L118" s="6" t="n">
        <v>-1.15</v>
      </c>
      <c r="M118" s="6" t="s">
        <f>=I118+J118+K118+L118</f>
      </c>
      <c r="N118" s="6"/>
      <c r="O118" s="16"/>
      <c r="P118" s="16" t="s">
        <v>535</v>
      </c>
    </row>
    <row collapsed="false" customFormat="false" customHeight="false" hidden="false" ht="12.1" outlineLevel="0" r="119">
      <c r="A119" s="20" t="n">
        <v>43969.764143519</v>
      </c>
      <c r="B119" s="16" t="s">
        <v>80</v>
      </c>
      <c r="C119" s="16" t="s">
        <v>559</v>
      </c>
      <c r="D119" s="16" t="s">
        <v>456</v>
      </c>
      <c r="E119" s="16" t="s">
        <v>19</v>
      </c>
      <c r="F119" s="16" t="s">
        <v>21</v>
      </c>
      <c r="G119" s="7" t="n">
        <v>30</v>
      </c>
      <c r="H119" s="6" t="n">
        <v>113.83</v>
      </c>
      <c r="I119" s="6" t="n">
        <v>-3414.9</v>
      </c>
      <c r="J119" s="6" t="n">
        <v>-0</v>
      </c>
      <c r="K119" s="6" t="n">
        <v>-2.05</v>
      </c>
      <c r="L119" s="6" t="n">
        <v>-0.31</v>
      </c>
      <c r="M119" s="6" t="s">
        <f>=I119+J119+K119+L119</f>
      </c>
      <c r="N119" s="6"/>
      <c r="O119" s="16"/>
      <c r="P119" s="16" t="s">
        <v>535</v>
      </c>
    </row>
    <row collapsed="false" customFormat="false" customHeight="false" hidden="false" ht="12.1" outlineLevel="0" r="120">
      <c r="A120" s="20" t="n">
        <v>43969.764363426</v>
      </c>
      <c r="B120" s="16" t="s">
        <v>96</v>
      </c>
      <c r="C120" s="16" t="s">
        <v>565</v>
      </c>
      <c r="D120" s="16" t="s">
        <v>456</v>
      </c>
      <c r="E120" s="16" t="s">
        <v>19</v>
      </c>
      <c r="F120" s="16" t="s">
        <v>21</v>
      </c>
      <c r="G120" s="7" t="n">
        <v>320000</v>
      </c>
      <c r="H120" s="6" t="n">
        <v>0.03494</v>
      </c>
      <c r="I120" s="6" t="n">
        <v>-11180.8</v>
      </c>
      <c r="J120" s="6" t="n">
        <v>-0</v>
      </c>
      <c r="K120" s="6" t="n">
        <v>-6.71</v>
      </c>
      <c r="L120" s="6" t="n">
        <v>-1.04</v>
      </c>
      <c r="M120" s="6" t="s">
        <f>=I120+J120+K120+L120</f>
      </c>
      <c r="N120" s="6"/>
      <c r="O120" s="16"/>
      <c r="P120" s="16" t="s">
        <v>535</v>
      </c>
    </row>
    <row collapsed="false" customFormat="false" customHeight="false" hidden="false" ht="12.1" outlineLevel="0" r="121">
      <c r="A121" s="20" t="n">
        <v>43969.764722222</v>
      </c>
      <c r="B121" s="16" t="s">
        <v>93</v>
      </c>
      <c r="C121" s="16" t="s">
        <v>546</v>
      </c>
      <c r="D121" s="16" t="s">
        <v>456</v>
      </c>
      <c r="E121" s="16" t="s">
        <v>19</v>
      </c>
      <c r="F121" s="16" t="s">
        <v>21</v>
      </c>
      <c r="G121" s="7" t="n">
        <v>60</v>
      </c>
      <c r="H121" s="6" t="n">
        <v>122.94</v>
      </c>
      <c r="I121" s="6" t="n">
        <v>-7376.4</v>
      </c>
      <c r="J121" s="6" t="n">
        <v>-0</v>
      </c>
      <c r="K121" s="6" t="n">
        <v>-4.43</v>
      </c>
      <c r="L121" s="6" t="n">
        <v>-0.69</v>
      </c>
      <c r="M121" s="6" t="s">
        <f>=I121+J121+K121+L121</f>
      </c>
      <c r="N121" s="6"/>
      <c r="O121" s="16"/>
      <c r="P121" s="16" t="s">
        <v>535</v>
      </c>
    </row>
    <row collapsed="false" customFormat="false" customHeight="false" hidden="false" ht="12.1" outlineLevel="0" r="122">
      <c r="A122" s="20" t="n">
        <v>43969.765486111</v>
      </c>
      <c r="B122" s="16" t="s">
        <v>90</v>
      </c>
      <c r="C122" s="16" t="s">
        <v>544</v>
      </c>
      <c r="D122" s="16" t="s">
        <v>456</v>
      </c>
      <c r="E122" s="16" t="s">
        <v>19</v>
      </c>
      <c r="F122" s="16" t="s">
        <v>21</v>
      </c>
      <c r="G122" s="7" t="n">
        <v>7</v>
      </c>
      <c r="H122" s="6" t="n">
        <v>854.6</v>
      </c>
      <c r="I122" s="6" t="n">
        <v>-5982.2</v>
      </c>
      <c r="J122" s="6" t="n">
        <v>-0</v>
      </c>
      <c r="K122" s="6" t="n">
        <v>-3.59</v>
      </c>
      <c r="L122" s="6" t="n">
        <v>-0.56</v>
      </c>
      <c r="M122" s="6" t="s">
        <f>=I122+J122+K122+L122</f>
      </c>
      <c r="N122" s="6"/>
      <c r="O122" s="16"/>
      <c r="P122" s="16" t="s">
        <v>535</v>
      </c>
    </row>
    <row collapsed="false" customFormat="false" customHeight="false" hidden="false" ht="12.1" outlineLevel="0" r="123">
      <c r="A123" s="20" t="n">
        <v>43969.765833333</v>
      </c>
      <c r="B123" s="16" t="s">
        <v>84</v>
      </c>
      <c r="C123" s="16" t="s">
        <v>555</v>
      </c>
      <c r="D123" s="16" t="s">
        <v>456</v>
      </c>
      <c r="E123" s="16" t="s">
        <v>19</v>
      </c>
      <c r="F123" s="16" t="s">
        <v>21</v>
      </c>
      <c r="G123" s="7" t="n">
        <v>40</v>
      </c>
      <c r="H123" s="6" t="n">
        <v>325.15</v>
      </c>
      <c r="I123" s="6" t="n">
        <v>-13006</v>
      </c>
      <c r="J123" s="6" t="n">
        <v>-0</v>
      </c>
      <c r="K123" s="6" t="n">
        <v>-7.8</v>
      </c>
      <c r="L123" s="6" t="n">
        <v>-1.21</v>
      </c>
      <c r="M123" s="6" t="s">
        <f>=I123+J123+K123+L123</f>
      </c>
      <c r="N123" s="6"/>
      <c r="O123" s="16"/>
      <c r="P123" s="16" t="s">
        <v>535</v>
      </c>
    </row>
    <row collapsed="false" customFormat="false" customHeight="false" hidden="false" ht="12.1" outlineLevel="0" r="124">
      <c r="A124" s="20" t="n">
        <v>43969.766053241</v>
      </c>
      <c r="B124" s="16" t="s">
        <v>61</v>
      </c>
      <c r="C124" s="16" t="s">
        <v>557</v>
      </c>
      <c r="D124" s="16" t="s">
        <v>456</v>
      </c>
      <c r="E124" s="16" t="s">
        <v>19</v>
      </c>
      <c r="F124" s="16" t="s">
        <v>21</v>
      </c>
      <c r="G124" s="7" t="n">
        <v>100</v>
      </c>
      <c r="H124" s="6" t="n">
        <v>71.71</v>
      </c>
      <c r="I124" s="6" t="n">
        <v>-7171</v>
      </c>
      <c r="J124" s="6" t="n">
        <v>-0</v>
      </c>
      <c r="K124" s="6" t="n">
        <v>-4.3</v>
      </c>
      <c r="L124" s="6" t="n">
        <v>-0.68</v>
      </c>
      <c r="M124" s="6" t="s">
        <f>=I124+J124+K124+L124</f>
      </c>
      <c r="N124" s="6"/>
      <c r="O124" s="16"/>
      <c r="P124" s="16" t="s">
        <v>535</v>
      </c>
    </row>
    <row collapsed="false" customFormat="false" customHeight="false" hidden="false" ht="12.1" outlineLevel="0" r="125">
      <c r="A125" s="20" t="n">
        <v>43969.766909722</v>
      </c>
      <c r="B125" s="16" t="s">
        <v>464</v>
      </c>
      <c r="C125" s="16" t="s">
        <v>560</v>
      </c>
      <c r="D125" s="16" t="s">
        <v>456</v>
      </c>
      <c r="E125" s="16" t="s">
        <v>19</v>
      </c>
      <c r="F125" s="16" t="s">
        <v>21</v>
      </c>
      <c r="G125" s="7" t="n">
        <v>15</v>
      </c>
      <c r="H125" s="6" t="n">
        <v>592.34666666667</v>
      </c>
      <c r="I125" s="6" t="n">
        <v>-8885.2</v>
      </c>
      <c r="J125" s="6" t="n">
        <v>-0</v>
      </c>
      <c r="K125" s="6" t="n">
        <v>-5.33</v>
      </c>
      <c r="L125" s="6" t="n">
        <v>-0.83</v>
      </c>
      <c r="M125" s="6" t="s">
        <f>=I125+J125+K125+L125</f>
      </c>
      <c r="N125" s="6"/>
      <c r="O125" s="16"/>
      <c r="P125" s="16" t="s">
        <v>535</v>
      </c>
    </row>
    <row collapsed="false" customFormat="false" customHeight="false" hidden="false" ht="12.1" outlineLevel="0" r="126">
      <c r="A126" s="25" t="n">
        <v>43987.083333333</v>
      </c>
      <c r="B126" s="26" t="s">
        <v>533</v>
      </c>
      <c r="C126" s="26" t="s">
        <v>534</v>
      </c>
      <c r="D126" s="26" t="s">
        <v>533</v>
      </c>
      <c r="E126" s="26" t="s">
        <v>533</v>
      </c>
      <c r="F126" s="26" t="s">
        <v>21</v>
      </c>
      <c r="G126" s="27" t="n">
        <v>1</v>
      </c>
      <c r="H126" s="28" t="n">
        <v>-6.15</v>
      </c>
      <c r="I126" s="28" t="n">
        <v>-6.15</v>
      </c>
      <c r="J126" s="28" t="n">
        <v>0</v>
      </c>
      <c r="K126" s="28" t="n">
        <v>-0</v>
      </c>
      <c r="L126" s="28" t="n">
        <v>-0</v>
      </c>
      <c r="M126" s="6" t="s">
        <f>=I126+J126+K126+L126</f>
      </c>
      <c r="N126" s="28"/>
      <c r="O126" s="26"/>
      <c r="P126" s="26" t="s">
        <v>535</v>
      </c>
    </row>
    <row collapsed="false" customFormat="false" customHeight="false" hidden="false" ht="12.1" outlineLevel="0" r="127">
      <c r="A127" s="21" t="n">
        <v>44000.083333333</v>
      </c>
      <c r="B127" s="22" t="s">
        <v>525</v>
      </c>
      <c r="C127" s="22" t="s">
        <v>111</v>
      </c>
      <c r="D127" s="22" t="s">
        <v>525</v>
      </c>
      <c r="E127" s="22" t="s">
        <v>525</v>
      </c>
      <c r="F127" s="22" t="s">
        <v>21</v>
      </c>
      <c r="G127" s="23" t="n">
        <v>1</v>
      </c>
      <c r="H127" s="24" t="n">
        <v>100000</v>
      </c>
      <c r="I127" s="24" t="n">
        <v>100000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4"/>
      <c r="O127" s="22"/>
      <c r="P127" s="22" t="s">
        <v>535</v>
      </c>
    </row>
    <row collapsed="false" customFormat="false" customHeight="false" hidden="false" ht="12.1" outlineLevel="0" r="128">
      <c r="A128" s="20" t="n">
        <v>44000.759212963</v>
      </c>
      <c r="B128" s="16" t="s">
        <v>463</v>
      </c>
      <c r="C128" s="16" t="s">
        <v>540</v>
      </c>
      <c r="D128" s="16" t="s">
        <v>456</v>
      </c>
      <c r="E128" s="16" t="s">
        <v>19</v>
      </c>
      <c r="F128" s="16" t="s">
        <v>21</v>
      </c>
      <c r="G128" s="7" t="n">
        <v>1</v>
      </c>
      <c r="H128" s="6" t="n">
        <v>3830.5</v>
      </c>
      <c r="I128" s="6" t="n">
        <v>-3830.5</v>
      </c>
      <c r="J128" s="6" t="n">
        <v>-0</v>
      </c>
      <c r="K128" s="6" t="n">
        <v>-2.3</v>
      </c>
      <c r="L128" s="6" t="n">
        <v>-0.35</v>
      </c>
      <c r="M128" s="6" t="s">
        <f>=I128+J128+K128+L128</f>
      </c>
      <c r="N128" s="6"/>
      <c r="O128" s="16"/>
      <c r="P128" s="16" t="s">
        <v>535</v>
      </c>
    </row>
    <row collapsed="false" customFormat="false" customHeight="false" hidden="false" ht="12.1" outlineLevel="0" r="129">
      <c r="A129" s="20" t="n">
        <v>44000.75962963</v>
      </c>
      <c r="B129" s="16" t="s">
        <v>72</v>
      </c>
      <c r="C129" s="16" t="s">
        <v>556</v>
      </c>
      <c r="D129" s="16" t="s">
        <v>456</v>
      </c>
      <c r="E129" s="16" t="s">
        <v>19</v>
      </c>
      <c r="F129" s="16" t="s">
        <v>21</v>
      </c>
      <c r="G129" s="7" t="n">
        <v>2</v>
      </c>
      <c r="H129" s="6" t="n">
        <v>2259.5</v>
      </c>
      <c r="I129" s="6" t="n">
        <v>-4519</v>
      </c>
      <c r="J129" s="6" t="n">
        <v>-0</v>
      </c>
      <c r="K129" s="6" t="n">
        <v>-2.71</v>
      </c>
      <c r="L129" s="6" t="n">
        <v>-0.42</v>
      </c>
      <c r="M129" s="6" t="s">
        <f>=I129+J129+K129+L129</f>
      </c>
      <c r="N129" s="6"/>
      <c r="O129" s="16"/>
      <c r="P129" s="16" t="s">
        <v>535</v>
      </c>
    </row>
    <row collapsed="false" customFormat="false" customHeight="false" hidden="false" ht="12.1" outlineLevel="0" r="130">
      <c r="A130" s="20" t="n">
        <v>44000.759895833</v>
      </c>
      <c r="B130" s="16" t="s">
        <v>478</v>
      </c>
      <c r="C130" s="16" t="s">
        <v>563</v>
      </c>
      <c r="D130" s="16" t="s">
        <v>456</v>
      </c>
      <c r="E130" s="16" t="s">
        <v>19</v>
      </c>
      <c r="F130" s="16" t="s">
        <v>21</v>
      </c>
      <c r="G130" s="7" t="n">
        <v>2000</v>
      </c>
      <c r="H130" s="6" t="n">
        <v>2.791</v>
      </c>
      <c r="I130" s="6" t="n">
        <v>-5582</v>
      </c>
      <c r="J130" s="6" t="n">
        <v>-0</v>
      </c>
      <c r="K130" s="6" t="n">
        <v>-3.35</v>
      </c>
      <c r="L130" s="6" t="n">
        <v>-0.52</v>
      </c>
      <c r="M130" s="6" t="s">
        <f>=I130+J130+K130+L130</f>
      </c>
      <c r="N130" s="6"/>
      <c r="O130" s="16"/>
      <c r="P130" s="16" t="s">
        <v>535</v>
      </c>
    </row>
    <row collapsed="false" customFormat="false" customHeight="false" hidden="false" ht="12.1" outlineLevel="0" r="131">
      <c r="A131" s="20" t="n">
        <v>44000.760196759</v>
      </c>
      <c r="B131" s="16" t="s">
        <v>48</v>
      </c>
      <c r="C131" s="16" t="s">
        <v>547</v>
      </c>
      <c r="D131" s="16" t="s">
        <v>456</v>
      </c>
      <c r="E131" s="16" t="s">
        <v>19</v>
      </c>
      <c r="F131" s="16" t="s">
        <v>21</v>
      </c>
      <c r="G131" s="7" t="n">
        <v>17</v>
      </c>
      <c r="H131" s="6" t="n">
        <v>545.9</v>
      </c>
      <c r="I131" s="6" t="n">
        <v>-9280.3</v>
      </c>
      <c r="J131" s="6" t="n">
        <v>-0</v>
      </c>
      <c r="K131" s="6" t="n">
        <v>-5.57</v>
      </c>
      <c r="L131" s="6" t="n">
        <v>-0.87</v>
      </c>
      <c r="M131" s="6" t="s">
        <f>=I131+J131+K131+L131</f>
      </c>
      <c r="N131" s="6"/>
      <c r="O131" s="16"/>
      <c r="P131" s="16" t="s">
        <v>535</v>
      </c>
    </row>
    <row collapsed="false" customFormat="false" customHeight="false" hidden="false" ht="12.1" outlineLevel="0" r="132">
      <c r="A132" s="20" t="n">
        <v>44000.760416667</v>
      </c>
      <c r="B132" s="16" t="s">
        <v>472</v>
      </c>
      <c r="C132" s="16" t="s">
        <v>541</v>
      </c>
      <c r="D132" s="16" t="s">
        <v>456</v>
      </c>
      <c r="E132" s="16" t="s">
        <v>19</v>
      </c>
      <c r="F132" s="16" t="s">
        <v>21</v>
      </c>
      <c r="G132" s="7" t="n">
        <v>3</v>
      </c>
      <c r="H132" s="6" t="n">
        <v>1466</v>
      </c>
      <c r="I132" s="6" t="n">
        <v>-4398</v>
      </c>
      <c r="J132" s="6" t="n">
        <v>-0</v>
      </c>
      <c r="K132" s="6" t="n">
        <v>-2.64</v>
      </c>
      <c r="L132" s="6" t="n">
        <v>-0.41</v>
      </c>
      <c r="M132" s="6" t="s">
        <f>=I132+J132+K132+L132</f>
      </c>
      <c r="N132" s="6"/>
      <c r="O132" s="16"/>
      <c r="P132" s="16" t="s">
        <v>535</v>
      </c>
    </row>
    <row collapsed="false" customFormat="false" customHeight="false" hidden="false" ht="12.1" outlineLevel="0" r="133">
      <c r="A133" s="20" t="n">
        <v>44000.760578704</v>
      </c>
      <c r="B133" s="16" t="s">
        <v>87</v>
      </c>
      <c r="C133" s="16" t="s">
        <v>528</v>
      </c>
      <c r="D133" s="16" t="s">
        <v>456</v>
      </c>
      <c r="E133" s="16" t="s">
        <v>19</v>
      </c>
      <c r="F133" s="16" t="s">
        <v>21</v>
      </c>
      <c r="G133" s="7" t="n">
        <v>20</v>
      </c>
      <c r="H133" s="6" t="n">
        <v>192.89</v>
      </c>
      <c r="I133" s="6" t="n">
        <v>-3857.8</v>
      </c>
      <c r="J133" s="6" t="n">
        <v>-0</v>
      </c>
      <c r="K133" s="6" t="n">
        <v>-2.31</v>
      </c>
      <c r="L133" s="6" t="n">
        <v>-0.36</v>
      </c>
      <c r="M133" s="6" t="s">
        <f>=I133+J133+K133+L133</f>
      </c>
      <c r="N133" s="6"/>
      <c r="O133" s="16"/>
      <c r="P133" s="16" t="s">
        <v>535</v>
      </c>
    </row>
    <row collapsed="false" customFormat="false" customHeight="false" hidden="false" ht="12.1" outlineLevel="0" r="134">
      <c r="A134" s="20" t="n">
        <v>44000.760810185</v>
      </c>
      <c r="B134" s="16" t="s">
        <v>462</v>
      </c>
      <c r="C134" s="16" t="s">
        <v>554</v>
      </c>
      <c r="D134" s="16" t="s">
        <v>456</v>
      </c>
      <c r="E134" s="16" t="s">
        <v>19</v>
      </c>
      <c r="F134" s="16" t="s">
        <v>21</v>
      </c>
      <c r="G134" s="7" t="n">
        <v>70</v>
      </c>
      <c r="H134" s="6" t="n">
        <v>188.69</v>
      </c>
      <c r="I134" s="6" t="n">
        <v>-13208.3</v>
      </c>
      <c r="J134" s="6" t="n">
        <v>-0</v>
      </c>
      <c r="K134" s="6" t="n">
        <v>-7.92</v>
      </c>
      <c r="L134" s="6" t="n">
        <v>-1.23</v>
      </c>
      <c r="M134" s="6" t="s">
        <f>=I134+J134+K134+L134</f>
      </c>
      <c r="N134" s="6"/>
      <c r="O134" s="16"/>
      <c r="P134" s="16" t="s">
        <v>535</v>
      </c>
    </row>
    <row collapsed="false" customFormat="false" customHeight="false" hidden="false" ht="12.1" outlineLevel="0" r="135">
      <c r="A135" s="20" t="n">
        <v>44000.760983796</v>
      </c>
      <c r="B135" s="16" t="s">
        <v>96</v>
      </c>
      <c r="C135" s="16" t="s">
        <v>565</v>
      </c>
      <c r="D135" s="16" t="s">
        <v>456</v>
      </c>
      <c r="E135" s="16" t="s">
        <v>19</v>
      </c>
      <c r="F135" s="16" t="s">
        <v>21</v>
      </c>
      <c r="G135" s="7" t="n">
        <v>130000</v>
      </c>
      <c r="H135" s="6" t="n">
        <v>0.03597</v>
      </c>
      <c r="I135" s="6" t="n">
        <v>-4676.1</v>
      </c>
      <c r="J135" s="6" t="n">
        <v>-0</v>
      </c>
      <c r="K135" s="6" t="n">
        <v>-2.81</v>
      </c>
      <c r="L135" s="6" t="n">
        <v>-0.43</v>
      </c>
      <c r="M135" s="6" t="s">
        <f>=I135+J135+K135+L135</f>
      </c>
      <c r="N135" s="6"/>
      <c r="O135" s="16"/>
      <c r="P135" s="16" t="s">
        <v>535</v>
      </c>
    </row>
    <row collapsed="false" customFormat="false" customHeight="false" hidden="false" ht="12.1" outlineLevel="0" r="136">
      <c r="A136" s="20" t="n">
        <v>44000.761180556</v>
      </c>
      <c r="B136" s="16" t="s">
        <v>80</v>
      </c>
      <c r="C136" s="16" t="s">
        <v>559</v>
      </c>
      <c r="D136" s="16" t="s">
        <v>456</v>
      </c>
      <c r="E136" s="16" t="s">
        <v>19</v>
      </c>
      <c r="F136" s="16" t="s">
        <v>21</v>
      </c>
      <c r="G136" s="7" t="n">
        <v>30</v>
      </c>
      <c r="H136" s="6" t="n">
        <v>115.8</v>
      </c>
      <c r="I136" s="6" t="n">
        <v>-3474</v>
      </c>
      <c r="J136" s="6" t="n">
        <v>-0</v>
      </c>
      <c r="K136" s="6" t="n">
        <v>-2.08</v>
      </c>
      <c r="L136" s="6" t="n">
        <v>-0.33</v>
      </c>
      <c r="M136" s="6" t="s">
        <f>=I136+J136+K136+L136</f>
      </c>
      <c r="N136" s="6"/>
      <c r="O136" s="16"/>
      <c r="P136" s="16" t="s">
        <v>535</v>
      </c>
    </row>
    <row collapsed="false" customFormat="false" customHeight="false" hidden="false" ht="12.1" outlineLevel="0" r="137">
      <c r="A137" s="20" t="n">
        <v>44000.761331019</v>
      </c>
      <c r="B137" s="16" t="s">
        <v>93</v>
      </c>
      <c r="C137" s="16" t="s">
        <v>546</v>
      </c>
      <c r="D137" s="16" t="s">
        <v>456</v>
      </c>
      <c r="E137" s="16" t="s">
        <v>19</v>
      </c>
      <c r="F137" s="16" t="s">
        <v>21</v>
      </c>
      <c r="G137" s="7" t="n">
        <v>60</v>
      </c>
      <c r="H137" s="6" t="n">
        <v>137.38</v>
      </c>
      <c r="I137" s="6" t="n">
        <v>-8242.8</v>
      </c>
      <c r="J137" s="6" t="n">
        <v>-0</v>
      </c>
      <c r="K137" s="6" t="n">
        <v>-4.95</v>
      </c>
      <c r="L137" s="6" t="n">
        <v>-0.77</v>
      </c>
      <c r="M137" s="6" t="s">
        <f>=I137+J137+K137+L137</f>
      </c>
      <c r="N137" s="6"/>
      <c r="O137" s="16"/>
      <c r="P137" s="16" t="s">
        <v>535</v>
      </c>
    </row>
    <row collapsed="false" customFormat="false" customHeight="false" hidden="false" ht="12.1" outlineLevel="0" r="138">
      <c r="A138" s="20" t="n">
        <v>44000.7615625</v>
      </c>
      <c r="B138" s="16" t="s">
        <v>90</v>
      </c>
      <c r="C138" s="16" t="s">
        <v>544</v>
      </c>
      <c r="D138" s="16" t="s">
        <v>456</v>
      </c>
      <c r="E138" s="16" t="s">
        <v>19</v>
      </c>
      <c r="F138" s="16" t="s">
        <v>21</v>
      </c>
      <c r="G138" s="7" t="n">
        <v>8</v>
      </c>
      <c r="H138" s="6" t="n">
        <v>872.8</v>
      </c>
      <c r="I138" s="6" t="n">
        <v>-6982.4</v>
      </c>
      <c r="J138" s="6" t="n">
        <v>-0</v>
      </c>
      <c r="K138" s="6" t="n">
        <v>-4.19</v>
      </c>
      <c r="L138" s="6" t="n">
        <v>-0.65</v>
      </c>
      <c r="M138" s="6" t="s">
        <f>=I138+J138+K138+L138</f>
      </c>
      <c r="N138" s="6"/>
      <c r="O138" s="16"/>
      <c r="P138" s="16" t="s">
        <v>535</v>
      </c>
    </row>
    <row collapsed="false" customFormat="false" customHeight="false" hidden="false" ht="12.1" outlineLevel="0" r="139">
      <c r="A139" s="20" t="n">
        <v>44000.761759259</v>
      </c>
      <c r="B139" s="16" t="s">
        <v>84</v>
      </c>
      <c r="C139" s="16" t="s">
        <v>555</v>
      </c>
      <c r="D139" s="16" t="s">
        <v>456</v>
      </c>
      <c r="E139" s="16" t="s">
        <v>19</v>
      </c>
      <c r="F139" s="16" t="s">
        <v>21</v>
      </c>
      <c r="G139" s="7" t="n">
        <v>50</v>
      </c>
      <c r="H139" s="6" t="n">
        <v>325.2</v>
      </c>
      <c r="I139" s="6" t="n">
        <v>-16260</v>
      </c>
      <c r="J139" s="6" t="n">
        <v>-0</v>
      </c>
      <c r="K139" s="6" t="n">
        <v>-9.76</v>
      </c>
      <c r="L139" s="6" t="n">
        <v>-1.51</v>
      </c>
      <c r="M139" s="6" t="s">
        <f>=I139+J139+K139+L139</f>
      </c>
      <c r="N139" s="6"/>
      <c r="O139" s="16"/>
      <c r="P139" s="16" t="s">
        <v>535</v>
      </c>
    </row>
    <row collapsed="false" customFormat="false" customHeight="false" hidden="false" ht="12.1" outlineLevel="0" r="140">
      <c r="A140" s="20" t="n">
        <v>44000.761979167</v>
      </c>
      <c r="B140" s="16" t="s">
        <v>61</v>
      </c>
      <c r="C140" s="16" t="s">
        <v>557</v>
      </c>
      <c r="D140" s="16" t="s">
        <v>456</v>
      </c>
      <c r="E140" s="16" t="s">
        <v>19</v>
      </c>
      <c r="F140" s="16" t="s">
        <v>21</v>
      </c>
      <c r="G140" s="7" t="n">
        <v>90</v>
      </c>
      <c r="H140" s="6" t="n">
        <v>75.5</v>
      </c>
      <c r="I140" s="6" t="n">
        <v>-6795</v>
      </c>
      <c r="J140" s="6" t="n">
        <v>-0</v>
      </c>
      <c r="K140" s="6" t="n">
        <v>-4.08</v>
      </c>
      <c r="L140" s="6" t="n">
        <v>-0.63</v>
      </c>
      <c r="M140" s="6" t="s">
        <f>=I140+J140+K140+L140</f>
      </c>
      <c r="N140" s="6"/>
      <c r="O140" s="16"/>
      <c r="P140" s="16" t="s">
        <v>535</v>
      </c>
    </row>
    <row collapsed="false" customFormat="false" customHeight="false" hidden="false" ht="12.1" outlineLevel="0" r="141">
      <c r="A141" s="20" t="n">
        <v>44000.762164352</v>
      </c>
      <c r="B141" s="16" t="s">
        <v>464</v>
      </c>
      <c r="C141" s="16" t="s">
        <v>560</v>
      </c>
      <c r="D141" s="16" t="s">
        <v>456</v>
      </c>
      <c r="E141" s="16" t="s">
        <v>19</v>
      </c>
      <c r="F141" s="16" t="s">
        <v>21</v>
      </c>
      <c r="G141" s="7" t="n">
        <v>7</v>
      </c>
      <c r="H141" s="6" t="n">
        <v>659.77142857143</v>
      </c>
      <c r="I141" s="6" t="n">
        <v>-4618.4</v>
      </c>
      <c r="J141" s="6" t="n">
        <v>-0</v>
      </c>
      <c r="K141" s="6" t="n">
        <v>-2.77</v>
      </c>
      <c r="L141" s="6" t="n">
        <v>-0.44</v>
      </c>
      <c r="M141" s="6" t="s">
        <f>=I141+J141+K141+L141</f>
      </c>
      <c r="N141" s="6"/>
      <c r="O141" s="16"/>
      <c r="P141" s="16" t="s">
        <v>535</v>
      </c>
    </row>
    <row collapsed="false" customFormat="false" customHeight="false" hidden="false" ht="12.1" outlineLevel="0" r="142">
      <c r="A142" s="20" t="n">
        <v>44000.762488426</v>
      </c>
      <c r="B142" s="16" t="s">
        <v>477</v>
      </c>
      <c r="C142" s="16" t="s">
        <v>558</v>
      </c>
      <c r="D142" s="16" t="s">
        <v>456</v>
      </c>
      <c r="E142" s="16" t="s">
        <v>19</v>
      </c>
      <c r="F142" s="16" t="s">
        <v>21</v>
      </c>
      <c r="G142" s="7" t="n">
        <v>50</v>
      </c>
      <c r="H142" s="6" t="n">
        <v>81.1</v>
      </c>
      <c r="I142" s="6" t="n">
        <v>-4055</v>
      </c>
      <c r="J142" s="6" t="n">
        <v>-0</v>
      </c>
      <c r="K142" s="6" t="n">
        <v>-2.43</v>
      </c>
      <c r="L142" s="6" t="n">
        <v>-0.38</v>
      </c>
      <c r="M142" s="6" t="s">
        <f>=I142+J142+K142+L142</f>
      </c>
      <c r="N142" s="6"/>
      <c r="O142" s="16"/>
      <c r="P142" s="16" t="s">
        <v>535</v>
      </c>
    </row>
    <row collapsed="false" customFormat="false" customHeight="false" hidden="false" ht="12.1" outlineLevel="0" r="143">
      <c r="A143" s="29" t="n">
        <v>44000.762916667</v>
      </c>
      <c r="B143" s="30" t="s">
        <v>470</v>
      </c>
      <c r="C143" s="30" t="s">
        <v>538</v>
      </c>
      <c r="D143" s="30" t="s">
        <v>458</v>
      </c>
      <c r="E143" s="30" t="s">
        <v>19</v>
      </c>
      <c r="F143" s="30" t="s">
        <v>21</v>
      </c>
      <c r="G143" s="31" t="n">
        <v>-3</v>
      </c>
      <c r="H143" s="32" t="n">
        <v>166.7</v>
      </c>
      <c r="I143" s="32" t="n">
        <v>500.1</v>
      </c>
      <c r="J143" s="32" t="n">
        <v>0</v>
      </c>
      <c r="K143" s="32" t="n">
        <v>-0.3</v>
      </c>
      <c r="L143" s="32" t="n">
        <v>-0.05</v>
      </c>
      <c r="M143" s="6" t="s">
        <f>=I143+J143+K143+L143</f>
      </c>
      <c r="N143" s="32"/>
      <c r="O143" s="30"/>
      <c r="P143" s="30" t="s">
        <v>535</v>
      </c>
    </row>
    <row collapsed="false" customFormat="false" customHeight="false" hidden="false" ht="12.1" outlineLevel="0" r="144">
      <c r="A144" s="29" t="n">
        <v>44000.763969907</v>
      </c>
      <c r="B144" s="30" t="s">
        <v>475</v>
      </c>
      <c r="C144" s="30" t="s">
        <v>545</v>
      </c>
      <c r="D144" s="30" t="s">
        <v>458</v>
      </c>
      <c r="E144" s="30" t="s">
        <v>537</v>
      </c>
      <c r="F144" s="30" t="s">
        <v>21</v>
      </c>
      <c r="G144" s="31" t="n">
        <v>-30</v>
      </c>
      <c r="H144" s="32" t="n">
        <v>103.5006</v>
      </c>
      <c r="I144" s="32" t="n">
        <v>31050.18</v>
      </c>
      <c r="J144" s="32" t="n">
        <v>745.8</v>
      </c>
      <c r="K144" s="32" t="n">
        <v>-18.63</v>
      </c>
      <c r="L144" s="32" t="n">
        <v>-3.1</v>
      </c>
      <c r="M144" s="6" t="s">
        <f>=I144+J144+K144+L144</f>
      </c>
      <c r="N144" s="32"/>
      <c r="O144" s="30"/>
      <c r="P144" s="30" t="s">
        <v>535</v>
      </c>
    </row>
    <row collapsed="false" customFormat="false" customHeight="false" hidden="false" ht="12.1" outlineLevel="0" r="145">
      <c r="A145" s="20" t="n">
        <v>44000.766099537</v>
      </c>
      <c r="B145" s="16" t="s">
        <v>465</v>
      </c>
      <c r="C145" s="16" t="s">
        <v>568</v>
      </c>
      <c r="D145" s="16" t="s">
        <v>456</v>
      </c>
      <c r="E145" s="16" t="s">
        <v>19</v>
      </c>
      <c r="F145" s="16" t="s">
        <v>21</v>
      </c>
      <c r="G145" s="7" t="n">
        <v>6</v>
      </c>
      <c r="H145" s="6" t="n">
        <v>5339</v>
      </c>
      <c r="I145" s="6" t="n">
        <v>-32034</v>
      </c>
      <c r="J145" s="6" t="n">
        <v>-0</v>
      </c>
      <c r="K145" s="6" t="n">
        <v>-19.22</v>
      </c>
      <c r="L145" s="6" t="n">
        <v>-2.99</v>
      </c>
      <c r="M145" s="6" t="s">
        <f>=I145+J145+K145+L145</f>
      </c>
      <c r="N145" s="6"/>
      <c r="O145" s="16"/>
      <c r="P145" s="16" t="s">
        <v>535</v>
      </c>
    </row>
    <row collapsed="false" customFormat="false" customHeight="false" hidden="false" ht="12.1" outlineLevel="0" r="146">
      <c r="A146" s="21" t="n">
        <v>44144.083333333</v>
      </c>
      <c r="B146" s="22" t="s">
        <v>525</v>
      </c>
      <c r="C146" s="22" t="s">
        <v>111</v>
      </c>
      <c r="D146" s="22" t="s">
        <v>525</v>
      </c>
      <c r="E146" s="22" t="s">
        <v>525</v>
      </c>
      <c r="F146" s="22" t="s">
        <v>21</v>
      </c>
      <c r="G146" s="23" t="n">
        <v>1</v>
      </c>
      <c r="H146" s="24" t="n">
        <v>100000</v>
      </c>
      <c r="I146" s="24" t="n">
        <v>100000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4"/>
      <c r="O146" s="22"/>
      <c r="P146" s="22" t="s">
        <v>527</v>
      </c>
    </row>
    <row collapsed="false" customFormat="false" customHeight="false" hidden="false" ht="12.1" outlineLevel="0" r="147">
      <c r="A147" s="29" t="n">
        <v>44144.724340278</v>
      </c>
      <c r="B147" s="30" t="s">
        <v>72</v>
      </c>
      <c r="C147" s="30" t="s">
        <v>556</v>
      </c>
      <c r="D147" s="30" t="s">
        <v>458</v>
      </c>
      <c r="E147" s="30" t="s">
        <v>19</v>
      </c>
      <c r="F147" s="30" t="s">
        <v>21</v>
      </c>
      <c r="G147" s="31" t="n">
        <v>-13</v>
      </c>
      <c r="H147" s="32" t="n">
        <v>2853.5</v>
      </c>
      <c r="I147" s="32" t="n">
        <v>37095.5</v>
      </c>
      <c r="J147" s="32" t="n">
        <v>0</v>
      </c>
      <c r="K147" s="32" t="n">
        <v>-22.26</v>
      </c>
      <c r="L147" s="32" t="n">
        <v>-3.45</v>
      </c>
      <c r="M147" s="6" t="s">
        <f>=I147+J147+K147+L147</f>
      </c>
      <c r="N147" s="32"/>
      <c r="O147" s="30"/>
      <c r="P147" s="30" t="s">
        <v>535</v>
      </c>
    </row>
    <row collapsed="false" customFormat="false" customHeight="false" hidden="false" ht="12.1" outlineLevel="0" r="148">
      <c r="A148" s="20" t="n">
        <v>44144.725810185</v>
      </c>
      <c r="B148" s="16" t="s">
        <v>465</v>
      </c>
      <c r="C148" s="16" t="s">
        <v>568</v>
      </c>
      <c r="D148" s="16" t="s">
        <v>456</v>
      </c>
      <c r="E148" s="16" t="s">
        <v>19</v>
      </c>
      <c r="F148" s="16" t="s">
        <v>21</v>
      </c>
      <c r="G148" s="7" t="n">
        <v>4</v>
      </c>
      <c r="H148" s="6" t="n">
        <v>4606</v>
      </c>
      <c r="I148" s="6" t="n">
        <v>-18424</v>
      </c>
      <c r="J148" s="6" t="n">
        <v>-0</v>
      </c>
      <c r="K148" s="6" t="n">
        <v>-11.05</v>
      </c>
      <c r="L148" s="6" t="n">
        <v>-1.72</v>
      </c>
      <c r="M148" s="6" t="s">
        <f>=I148+J148+K148+L148</f>
      </c>
      <c r="N148" s="6"/>
      <c r="O148" s="16"/>
      <c r="P148" s="16" t="s">
        <v>535</v>
      </c>
    </row>
    <row collapsed="false" customFormat="false" customHeight="false" hidden="false" ht="12.1" outlineLevel="0" r="149">
      <c r="A149" s="20" t="n">
        <v>44144.726180556</v>
      </c>
      <c r="B149" s="16" t="s">
        <v>87</v>
      </c>
      <c r="C149" s="16" t="s">
        <v>528</v>
      </c>
      <c r="D149" s="16" t="s">
        <v>456</v>
      </c>
      <c r="E149" s="16" t="s">
        <v>19</v>
      </c>
      <c r="F149" s="16" t="s">
        <v>21</v>
      </c>
      <c r="G149" s="7" t="n">
        <v>110</v>
      </c>
      <c r="H149" s="6" t="n">
        <v>168.58</v>
      </c>
      <c r="I149" s="6" t="n">
        <v>-18543.8</v>
      </c>
      <c r="J149" s="6" t="n">
        <v>-0</v>
      </c>
      <c r="K149" s="6" t="n">
        <v>-11.13</v>
      </c>
      <c r="L149" s="6" t="n">
        <v>-1.72</v>
      </c>
      <c r="M149" s="6" t="s">
        <f>=I149+J149+K149+L149</f>
      </c>
      <c r="N149" s="6"/>
      <c r="O149" s="16"/>
      <c r="P149" s="16" t="s">
        <v>535</v>
      </c>
    </row>
    <row collapsed="false" customFormat="false" customHeight="false" hidden="false" ht="12.1" outlineLevel="0" r="150">
      <c r="A150" s="20" t="n">
        <v>44144.72962963</v>
      </c>
      <c r="B150" s="16" t="s">
        <v>480</v>
      </c>
      <c r="C150" s="16" t="s">
        <v>569</v>
      </c>
      <c r="D150" s="16" t="s">
        <v>456</v>
      </c>
      <c r="E150" s="16" t="s">
        <v>537</v>
      </c>
      <c r="F150" s="16" t="s">
        <v>21</v>
      </c>
      <c r="G150" s="7" t="n">
        <v>10</v>
      </c>
      <c r="H150" s="6" t="n">
        <v>104.275</v>
      </c>
      <c r="I150" s="6" t="n">
        <v>-10427.5</v>
      </c>
      <c r="J150" s="6" t="n">
        <v>-599.3</v>
      </c>
      <c r="K150" s="6" t="n">
        <v>-6.26</v>
      </c>
      <c r="L150" s="6" t="n">
        <v>-1.3</v>
      </c>
      <c r="M150" s="6" t="s">
        <f>=I150+J150+K150+L150</f>
      </c>
      <c r="N150" s="6"/>
      <c r="O150" s="16"/>
      <c r="P150" s="16" t="s">
        <v>527</v>
      </c>
    </row>
    <row collapsed="false" customFormat="false" customHeight="false" hidden="false" ht="12.1" outlineLevel="0" r="151">
      <c r="A151" s="20" t="n">
        <v>44144.730358796</v>
      </c>
      <c r="B151" s="16" t="s">
        <v>481</v>
      </c>
      <c r="C151" s="16" t="s">
        <v>570</v>
      </c>
      <c r="D151" s="16" t="s">
        <v>456</v>
      </c>
      <c r="E151" s="16" t="s">
        <v>537</v>
      </c>
      <c r="F151" s="16" t="s">
        <v>21</v>
      </c>
      <c r="G151" s="7" t="n">
        <v>10</v>
      </c>
      <c r="H151" s="6" t="n">
        <v>100.95</v>
      </c>
      <c r="I151" s="6" t="n">
        <v>-10095</v>
      </c>
      <c r="J151" s="6" t="n">
        <v>-313.4</v>
      </c>
      <c r="K151" s="6" t="n">
        <v>-6.06</v>
      </c>
      <c r="L151" s="6" t="n">
        <v>-1.27</v>
      </c>
      <c r="M151" s="6" t="s">
        <f>=I151+J151+K151+L151</f>
      </c>
      <c r="N151" s="6"/>
      <c r="O151" s="16"/>
      <c r="P151" s="16" t="s">
        <v>527</v>
      </c>
    </row>
    <row collapsed="false" customFormat="false" customHeight="false" hidden="false" ht="12.1" outlineLevel="0" r="152">
      <c r="A152" s="20" t="n">
        <v>44144.730821759</v>
      </c>
      <c r="B152" s="16" t="s">
        <v>482</v>
      </c>
      <c r="C152" s="16" t="s">
        <v>571</v>
      </c>
      <c r="D152" s="16" t="s">
        <v>456</v>
      </c>
      <c r="E152" s="16" t="s">
        <v>537</v>
      </c>
      <c r="F152" s="16" t="s">
        <v>21</v>
      </c>
      <c r="G152" s="7" t="n">
        <v>10</v>
      </c>
      <c r="H152" s="6" t="n">
        <v>102</v>
      </c>
      <c r="I152" s="6" t="n">
        <v>-10200</v>
      </c>
      <c r="J152" s="6" t="n">
        <v>-138.1</v>
      </c>
      <c r="K152" s="6" t="n">
        <v>-6.12</v>
      </c>
      <c r="L152" s="6" t="n">
        <v>-1.27</v>
      </c>
      <c r="M152" s="6" t="s">
        <f>=I152+J152+K152+L152</f>
      </c>
      <c r="N152" s="6"/>
      <c r="O152" s="16"/>
      <c r="P152" s="16" t="s">
        <v>527</v>
      </c>
    </row>
    <row collapsed="false" customFormat="false" customHeight="false" hidden="false" ht="12.1" outlineLevel="0" r="153">
      <c r="A153" s="20" t="n">
        <v>44144.731527778</v>
      </c>
      <c r="B153" s="16" t="s">
        <v>483</v>
      </c>
      <c r="C153" s="16" t="s">
        <v>572</v>
      </c>
      <c r="D153" s="16" t="s">
        <v>456</v>
      </c>
      <c r="E153" s="16" t="s">
        <v>537</v>
      </c>
      <c r="F153" s="16" t="s">
        <v>21</v>
      </c>
      <c r="G153" s="7" t="n">
        <v>10</v>
      </c>
      <c r="H153" s="6" t="n">
        <v>102.14</v>
      </c>
      <c r="I153" s="6" t="n">
        <v>-10214</v>
      </c>
      <c r="J153" s="6" t="n">
        <v>-139.7</v>
      </c>
      <c r="K153" s="6" t="n">
        <v>-6.13</v>
      </c>
      <c r="L153" s="6" t="n">
        <v>-1.27</v>
      </c>
      <c r="M153" s="6" t="s">
        <f>=I153+J153+K153+L153</f>
      </c>
      <c r="N153" s="6"/>
      <c r="O153" s="16"/>
      <c r="P153" s="16" t="s">
        <v>527</v>
      </c>
    </row>
    <row collapsed="false" customFormat="false" customHeight="false" hidden="false" ht="12.1" outlineLevel="0" r="154">
      <c r="A154" s="20" t="n">
        <v>44144.732164352</v>
      </c>
      <c r="B154" s="16" t="s">
        <v>484</v>
      </c>
      <c r="C154" s="16" t="s">
        <v>573</v>
      </c>
      <c r="D154" s="16" t="s">
        <v>456</v>
      </c>
      <c r="E154" s="16" t="s">
        <v>537</v>
      </c>
      <c r="F154" s="16" t="s">
        <v>21</v>
      </c>
      <c r="G154" s="7" t="n">
        <v>10</v>
      </c>
      <c r="H154" s="6" t="n">
        <v>103.44</v>
      </c>
      <c r="I154" s="6" t="n">
        <v>-8275.2</v>
      </c>
      <c r="J154" s="6" t="n">
        <v>-62.5</v>
      </c>
      <c r="K154" s="6" t="n">
        <v>-4.97</v>
      </c>
      <c r="L154" s="6" t="n">
        <v>-1.03</v>
      </c>
      <c r="M154" s="6" t="s">
        <f>=I154+J154+K154+L154</f>
      </c>
      <c r="N154" s="6"/>
      <c r="O154" s="16"/>
      <c r="P154" s="16" t="s">
        <v>527</v>
      </c>
    </row>
    <row collapsed="false" customFormat="false" customHeight="false" hidden="false" ht="12.1" outlineLevel="0" r="155">
      <c r="A155" s="20" t="n">
        <v>44144.734976852</v>
      </c>
      <c r="B155" s="16" t="s">
        <v>485</v>
      </c>
      <c r="C155" s="16" t="s">
        <v>574</v>
      </c>
      <c r="D155" s="16" t="s">
        <v>456</v>
      </c>
      <c r="E155" s="16" t="s">
        <v>537</v>
      </c>
      <c r="F155" s="16" t="s">
        <v>21</v>
      </c>
      <c r="G155" s="7" t="n">
        <v>10</v>
      </c>
      <c r="H155" s="6" t="n">
        <v>103.09</v>
      </c>
      <c r="I155" s="6" t="n">
        <v>-10309</v>
      </c>
      <c r="J155" s="6" t="n">
        <v>-203.8</v>
      </c>
      <c r="K155" s="6" t="n">
        <v>-6.19</v>
      </c>
      <c r="L155" s="6" t="n">
        <v>-1.29</v>
      </c>
      <c r="M155" s="6" t="s">
        <f>=I155+J155+K155+L155</f>
      </c>
      <c r="N155" s="6"/>
      <c r="O155" s="16"/>
      <c r="P155" s="16" t="s">
        <v>527</v>
      </c>
    </row>
    <row collapsed="false" customFormat="false" customHeight="false" hidden="false" ht="12.1" outlineLevel="0" r="156">
      <c r="A156" s="20" t="n">
        <v>44144.735659722</v>
      </c>
      <c r="B156" s="16" t="s">
        <v>486</v>
      </c>
      <c r="C156" s="16" t="s">
        <v>575</v>
      </c>
      <c r="D156" s="16" t="s">
        <v>456</v>
      </c>
      <c r="E156" s="16" t="s">
        <v>537</v>
      </c>
      <c r="F156" s="16" t="s">
        <v>21</v>
      </c>
      <c r="G156" s="7" t="n">
        <v>10</v>
      </c>
      <c r="H156" s="6" t="n">
        <v>101.9</v>
      </c>
      <c r="I156" s="6" t="n">
        <v>-10190</v>
      </c>
      <c r="J156" s="6" t="n">
        <v>-12.1</v>
      </c>
      <c r="K156" s="6" t="n">
        <v>-6.11</v>
      </c>
      <c r="L156" s="6" t="n">
        <v>-1.27</v>
      </c>
      <c r="M156" s="6" t="s">
        <f>=I156+J156+K156+L156</f>
      </c>
      <c r="N156" s="6"/>
      <c r="O156" s="16"/>
      <c r="P156" s="16" t="s">
        <v>527</v>
      </c>
    </row>
    <row collapsed="false" customFormat="false" customHeight="false" hidden="false" ht="12.1" outlineLevel="0" r="157">
      <c r="A157" s="20" t="n">
        <v>44144.736851852</v>
      </c>
      <c r="B157" s="16" t="s">
        <v>487</v>
      </c>
      <c r="C157" s="16" t="s">
        <v>576</v>
      </c>
      <c r="D157" s="16" t="s">
        <v>456</v>
      </c>
      <c r="E157" s="16" t="s">
        <v>537</v>
      </c>
      <c r="F157" s="16" t="s">
        <v>21</v>
      </c>
      <c r="G157" s="7" t="n">
        <v>8</v>
      </c>
      <c r="H157" s="6" t="n">
        <v>94.9625</v>
      </c>
      <c r="I157" s="6" t="n">
        <v>-6829.7</v>
      </c>
      <c r="J157" s="6" t="n">
        <v>-41.52</v>
      </c>
      <c r="K157" s="6" t="n">
        <v>-4.09</v>
      </c>
      <c r="L157" s="6" t="n">
        <v>-0.86</v>
      </c>
      <c r="M157" s="6" t="s">
        <f>=I157+J157+K157+L157</f>
      </c>
      <c r="N157" s="6"/>
      <c r="O157" s="16"/>
      <c r="P157" s="16" t="s">
        <v>527</v>
      </c>
    </row>
    <row collapsed="false" customFormat="false" customHeight="false" hidden="false" ht="12.1" outlineLevel="0" r="158">
      <c r="A158" s="20" t="n">
        <v>44144.738275463</v>
      </c>
      <c r="B158" s="16" t="s">
        <v>476</v>
      </c>
      <c r="C158" s="16" t="s">
        <v>548</v>
      </c>
      <c r="D158" s="16" t="s">
        <v>456</v>
      </c>
      <c r="E158" s="16" t="s">
        <v>537</v>
      </c>
      <c r="F158" s="16" t="s">
        <v>21</v>
      </c>
      <c r="G158" s="7" t="n">
        <v>24</v>
      </c>
      <c r="H158" s="6" t="n">
        <v>102.1</v>
      </c>
      <c r="I158" s="6" t="n">
        <v>-24504</v>
      </c>
      <c r="J158" s="6" t="n">
        <v>-828.48</v>
      </c>
      <c r="K158" s="6" t="n">
        <v>-14.7</v>
      </c>
      <c r="L158" s="6" t="n">
        <v>-3.06</v>
      </c>
      <c r="M158" s="6" t="s">
        <f>=I158+J158+K158+L158</f>
      </c>
      <c r="N158" s="6"/>
      <c r="O158" s="16"/>
      <c r="P158" s="16" t="s">
        <v>527</v>
      </c>
    </row>
    <row collapsed="false" customFormat="false" customHeight="false" hidden="false" ht="12.1" outlineLevel="0" r="159">
      <c r="A159" s="21" t="n">
        <v>44175.083333333</v>
      </c>
      <c r="B159" s="22" t="s">
        <v>525</v>
      </c>
      <c r="C159" s="22" t="s">
        <v>111</v>
      </c>
      <c r="D159" s="22" t="s">
        <v>525</v>
      </c>
      <c r="E159" s="22" t="s">
        <v>525</v>
      </c>
      <c r="F159" s="22" t="s">
        <v>21</v>
      </c>
      <c r="G159" s="23" t="n">
        <v>1</v>
      </c>
      <c r="H159" s="24" t="n">
        <v>100000</v>
      </c>
      <c r="I159" s="24" t="n">
        <v>100000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4"/>
      <c r="O159" s="22"/>
      <c r="P159" s="22" t="s">
        <v>527</v>
      </c>
    </row>
    <row collapsed="false" customFormat="false" customHeight="false" hidden="false" ht="12.1" outlineLevel="0" r="160">
      <c r="A160" s="20" t="n">
        <v>44175.809826389</v>
      </c>
      <c r="B160" s="16" t="s">
        <v>476</v>
      </c>
      <c r="C160" s="16" t="s">
        <v>548</v>
      </c>
      <c r="D160" s="16" t="s">
        <v>456</v>
      </c>
      <c r="E160" s="16" t="s">
        <v>537</v>
      </c>
      <c r="F160" s="16" t="s">
        <v>21</v>
      </c>
      <c r="G160" s="7" t="n">
        <v>24</v>
      </c>
      <c r="H160" s="6" t="n">
        <v>101.9</v>
      </c>
      <c r="I160" s="6" t="n">
        <v>-24456</v>
      </c>
      <c r="J160" s="6" t="n">
        <v>-1006.8</v>
      </c>
      <c r="K160" s="6" t="n">
        <v>-14.67</v>
      </c>
      <c r="L160" s="6" t="n">
        <v>-3.06</v>
      </c>
      <c r="M160" s="6" t="s">
        <f>=I160+J160+K160+L160</f>
      </c>
      <c r="N160" s="6"/>
      <c r="O160" s="16"/>
      <c r="P160" s="16" t="s">
        <v>527</v>
      </c>
    </row>
    <row collapsed="false" customFormat="false" customHeight="false" hidden="false" ht="12.1" outlineLevel="0" r="161">
      <c r="A161" s="20" t="n">
        <v>44175.810497685</v>
      </c>
      <c r="B161" s="16" t="s">
        <v>480</v>
      </c>
      <c r="C161" s="16" t="s">
        <v>569</v>
      </c>
      <c r="D161" s="16" t="s">
        <v>456</v>
      </c>
      <c r="E161" s="16" t="s">
        <v>537</v>
      </c>
      <c r="F161" s="16" t="s">
        <v>21</v>
      </c>
      <c r="G161" s="7" t="n">
        <v>10</v>
      </c>
      <c r="H161" s="6" t="n">
        <v>104.99</v>
      </c>
      <c r="I161" s="6" t="n">
        <v>-10499</v>
      </c>
      <c r="J161" s="6" t="n">
        <v>-82.2</v>
      </c>
      <c r="K161" s="6" t="n">
        <v>-6.3</v>
      </c>
      <c r="L161" s="6" t="n">
        <v>-1.31</v>
      </c>
      <c r="M161" s="6" t="s">
        <f>=I161+J161+K161+L161</f>
      </c>
      <c r="N161" s="6"/>
      <c r="O161" s="16"/>
      <c r="P161" s="16" t="s">
        <v>527</v>
      </c>
    </row>
    <row collapsed="false" customFormat="false" customHeight="false" hidden="false" ht="12.1" outlineLevel="0" r="162">
      <c r="A162" s="20" t="n">
        <v>44175.810763889</v>
      </c>
      <c r="B162" s="16" t="s">
        <v>483</v>
      </c>
      <c r="C162" s="16" t="s">
        <v>572</v>
      </c>
      <c r="D162" s="16" t="s">
        <v>456</v>
      </c>
      <c r="E162" s="16" t="s">
        <v>537</v>
      </c>
      <c r="F162" s="16" t="s">
        <v>21</v>
      </c>
      <c r="G162" s="7" t="n">
        <v>10</v>
      </c>
      <c r="H162" s="6" t="n">
        <v>102.78</v>
      </c>
      <c r="I162" s="6" t="n">
        <v>-10278</v>
      </c>
      <c r="J162" s="6" t="n">
        <v>-267.1</v>
      </c>
      <c r="K162" s="6" t="n">
        <v>-6.17</v>
      </c>
      <c r="L162" s="6" t="n">
        <v>-1.29</v>
      </c>
      <c r="M162" s="6" t="s">
        <f>=I162+J162+K162+L162</f>
      </c>
      <c r="N162" s="6"/>
      <c r="O162" s="16"/>
      <c r="P162" s="16" t="s">
        <v>527</v>
      </c>
    </row>
    <row collapsed="false" customFormat="false" customHeight="false" hidden="false" ht="12.1" outlineLevel="0" r="163">
      <c r="A163" s="20" t="n">
        <v>44175.811006944</v>
      </c>
      <c r="B163" s="16" t="s">
        <v>481</v>
      </c>
      <c r="C163" s="16" t="s">
        <v>570</v>
      </c>
      <c r="D163" s="16" t="s">
        <v>456</v>
      </c>
      <c r="E163" s="16" t="s">
        <v>537</v>
      </c>
      <c r="F163" s="16" t="s">
        <v>21</v>
      </c>
      <c r="G163" s="7" t="n">
        <v>20</v>
      </c>
      <c r="H163" s="6" t="n">
        <v>103.958</v>
      </c>
      <c r="I163" s="6" t="n">
        <v>-20791.6</v>
      </c>
      <c r="J163" s="6" t="n">
        <v>-199.4</v>
      </c>
      <c r="K163" s="6" t="n">
        <v>-12.47</v>
      </c>
      <c r="L163" s="6" t="n">
        <v>-2.6</v>
      </c>
      <c r="M163" s="6" t="s">
        <f>=I163+J163+K163+L163</f>
      </c>
      <c r="N163" s="6"/>
      <c r="O163" s="16"/>
      <c r="P163" s="16" t="s">
        <v>527</v>
      </c>
    </row>
    <row collapsed="false" customFormat="false" customHeight="false" hidden="false" ht="12.1" outlineLevel="0" r="164">
      <c r="A164" s="20" t="n">
        <v>44175.811261574</v>
      </c>
      <c r="B164" s="16" t="s">
        <v>482</v>
      </c>
      <c r="C164" s="16" t="s">
        <v>571</v>
      </c>
      <c r="D164" s="16" t="s">
        <v>456</v>
      </c>
      <c r="E164" s="16" t="s">
        <v>537</v>
      </c>
      <c r="F164" s="16" t="s">
        <v>21</v>
      </c>
      <c r="G164" s="7" t="n">
        <v>20</v>
      </c>
      <c r="H164" s="6" t="n">
        <v>102.4865</v>
      </c>
      <c r="I164" s="6" t="n">
        <v>-20497.3</v>
      </c>
      <c r="J164" s="6" t="n">
        <v>-514</v>
      </c>
      <c r="K164" s="6" t="n">
        <v>-12.3</v>
      </c>
      <c r="L164" s="6" t="n">
        <v>-2.56</v>
      </c>
      <c r="M164" s="6" t="s">
        <f>=I164+J164+K164+L164</f>
      </c>
      <c r="N164" s="6"/>
      <c r="O164" s="16"/>
      <c r="P164" s="16" t="s">
        <v>527</v>
      </c>
    </row>
    <row collapsed="false" customFormat="false" customHeight="false" hidden="false" ht="12.1" outlineLevel="0" r="165">
      <c r="A165" s="20" t="n">
        <v>44175.813715278</v>
      </c>
      <c r="B165" s="16" t="s">
        <v>485</v>
      </c>
      <c r="C165" s="16" t="s">
        <v>574</v>
      </c>
      <c r="D165" s="16" t="s">
        <v>456</v>
      </c>
      <c r="E165" s="16" t="s">
        <v>537</v>
      </c>
      <c r="F165" s="16" t="s">
        <v>21</v>
      </c>
      <c r="G165" s="7" t="n">
        <v>10</v>
      </c>
      <c r="H165" s="6" t="n">
        <v>104.11</v>
      </c>
      <c r="I165" s="6" t="n">
        <v>-10411</v>
      </c>
      <c r="J165" s="6" t="n">
        <v>-6.6</v>
      </c>
      <c r="K165" s="6" t="n">
        <v>-6.25</v>
      </c>
      <c r="L165" s="6" t="n">
        <v>-1.3</v>
      </c>
      <c r="M165" s="6" t="s">
        <f>=I165+J165+K165+L165</f>
      </c>
      <c r="N165" s="6"/>
      <c r="O165" s="16"/>
      <c r="P165" s="16" t="s">
        <v>527</v>
      </c>
    </row>
    <row collapsed="false" customFormat="false" customHeight="false" hidden="false" ht="12.1" outlineLevel="0" r="166">
      <c r="A166" s="21" t="n">
        <v>44195.601481481</v>
      </c>
      <c r="B166" s="22" t="s">
        <v>525</v>
      </c>
      <c r="C166" s="22" t="s">
        <v>177</v>
      </c>
      <c r="D166" s="22" t="s">
        <v>525</v>
      </c>
      <c r="E166" s="22" t="s">
        <v>525</v>
      </c>
      <c r="F166" s="22" t="s">
        <v>21</v>
      </c>
      <c r="G166" s="23" t="n">
        <v>1</v>
      </c>
      <c r="H166" s="24" t="n">
        <v>100000</v>
      </c>
      <c r="I166" s="24" t="n">
        <v>100000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4"/>
      <c r="O166" s="22"/>
      <c r="P166" s="22" t="s">
        <v>527</v>
      </c>
    </row>
    <row collapsed="false" customFormat="false" customHeight="false" hidden="false" ht="12.1" outlineLevel="0" r="167">
      <c r="A167" s="20" t="n">
        <v>44195.604143519</v>
      </c>
      <c r="B167" s="16" t="s">
        <v>476</v>
      </c>
      <c r="C167" s="16" t="s">
        <v>548</v>
      </c>
      <c r="D167" s="16" t="s">
        <v>456</v>
      </c>
      <c r="E167" s="16" t="s">
        <v>537</v>
      </c>
      <c r="F167" s="16" t="s">
        <v>21</v>
      </c>
      <c r="G167" s="7" t="n">
        <v>20</v>
      </c>
      <c r="H167" s="6" t="n">
        <v>101.8</v>
      </c>
      <c r="I167" s="6" t="n">
        <v>-20360</v>
      </c>
      <c r="J167" s="6" t="n">
        <v>-81.6</v>
      </c>
      <c r="K167" s="6" t="n">
        <v>-12.22</v>
      </c>
      <c r="L167" s="6" t="n">
        <v>-2.54</v>
      </c>
      <c r="M167" s="6" t="s">
        <f>=I167+J167+K167+L167</f>
      </c>
      <c r="N167" s="6"/>
      <c r="O167" s="16"/>
      <c r="P167" s="16" t="s">
        <v>527</v>
      </c>
    </row>
    <row collapsed="false" customFormat="false" customHeight="false" hidden="false" ht="12.1" outlineLevel="0" r="168">
      <c r="A168" s="20" t="n">
        <v>44195.605138889</v>
      </c>
      <c r="B168" s="16" t="s">
        <v>487</v>
      </c>
      <c r="C168" s="16" t="s">
        <v>576</v>
      </c>
      <c r="D168" s="16" t="s">
        <v>456</v>
      </c>
      <c r="E168" s="16" t="s">
        <v>537</v>
      </c>
      <c r="F168" s="16" t="s">
        <v>21</v>
      </c>
      <c r="G168" s="7" t="n">
        <v>20</v>
      </c>
      <c r="H168" s="6" t="n">
        <v>94.5575</v>
      </c>
      <c r="I168" s="6" t="n">
        <v>-17001.44</v>
      </c>
      <c r="J168" s="6" t="n">
        <v>-282</v>
      </c>
      <c r="K168" s="6" t="n">
        <v>-10.2</v>
      </c>
      <c r="L168" s="6" t="n">
        <v>-2.13</v>
      </c>
      <c r="M168" s="6" t="s">
        <f>=I168+J168+K168+L168</f>
      </c>
      <c r="N168" s="6"/>
      <c r="O168" s="16"/>
      <c r="P168" s="16" t="s">
        <v>527</v>
      </c>
    </row>
    <row collapsed="false" customFormat="false" customHeight="false" hidden="false" ht="12.1" outlineLevel="0" r="169">
      <c r="A169" s="20" t="n">
        <v>44195.605474537</v>
      </c>
      <c r="B169" s="16" t="s">
        <v>484</v>
      </c>
      <c r="C169" s="16" t="s">
        <v>573</v>
      </c>
      <c r="D169" s="16" t="s">
        <v>456</v>
      </c>
      <c r="E169" s="16" t="s">
        <v>537</v>
      </c>
      <c r="F169" s="16" t="s">
        <v>21</v>
      </c>
      <c r="G169" s="7" t="n">
        <v>20</v>
      </c>
      <c r="H169" s="6" t="n">
        <v>103.88</v>
      </c>
      <c r="I169" s="6" t="n">
        <v>-16620.8</v>
      </c>
      <c r="J169" s="6" t="n">
        <v>-486.6</v>
      </c>
      <c r="K169" s="6" t="n">
        <v>-9.97</v>
      </c>
      <c r="L169" s="6" t="n">
        <v>-2.07</v>
      </c>
      <c r="M169" s="6" t="s">
        <f>=I169+J169+K169+L169</f>
      </c>
      <c r="N169" s="6"/>
      <c r="O169" s="16"/>
      <c r="P169" s="16" t="s">
        <v>527</v>
      </c>
    </row>
    <row collapsed="false" customFormat="false" customHeight="false" hidden="false" ht="12.1" outlineLevel="0" r="170">
      <c r="A170" s="20" t="n">
        <v>44195.605717593</v>
      </c>
      <c r="B170" s="16" t="s">
        <v>486</v>
      </c>
      <c r="C170" s="16" t="s">
        <v>575</v>
      </c>
      <c r="D170" s="16" t="s">
        <v>456</v>
      </c>
      <c r="E170" s="16" t="s">
        <v>537</v>
      </c>
      <c r="F170" s="16" t="s">
        <v>21</v>
      </c>
      <c r="G170" s="7" t="n">
        <v>20</v>
      </c>
      <c r="H170" s="6" t="n">
        <v>102.28</v>
      </c>
      <c r="I170" s="6" t="n">
        <v>-20456</v>
      </c>
      <c r="J170" s="6" t="n">
        <v>-355.6</v>
      </c>
      <c r="K170" s="6" t="n">
        <v>-12.27</v>
      </c>
      <c r="L170" s="6" t="n">
        <v>-2.56</v>
      </c>
      <c r="M170" s="6" t="s">
        <f>=I170+J170+K170+L170</f>
      </c>
      <c r="N170" s="6"/>
      <c r="O170" s="16"/>
      <c r="P170" s="16" t="s">
        <v>527</v>
      </c>
    </row>
    <row collapsed="false" customFormat="false" customHeight="false" hidden="false" ht="12.1" outlineLevel="0" r="171">
      <c r="A171" s="20" t="n">
        <v>44195.607048611</v>
      </c>
      <c r="B171" s="16" t="s">
        <v>483</v>
      </c>
      <c r="C171" s="16" t="s">
        <v>572</v>
      </c>
      <c r="D171" s="16" t="s">
        <v>456</v>
      </c>
      <c r="E171" s="16" t="s">
        <v>537</v>
      </c>
      <c r="F171" s="16" t="s">
        <v>21</v>
      </c>
      <c r="G171" s="7" t="n">
        <v>5</v>
      </c>
      <c r="H171" s="6" t="n">
        <v>103.3</v>
      </c>
      <c r="I171" s="6" t="n">
        <v>-5165</v>
      </c>
      <c r="J171" s="6" t="n">
        <v>-10.25</v>
      </c>
      <c r="K171" s="6" t="n">
        <v>-3.1</v>
      </c>
      <c r="L171" s="6" t="n">
        <v>-0.64</v>
      </c>
      <c r="M171" s="6" t="s">
        <f>=I171+J171+K171+L171</f>
      </c>
      <c r="N171" s="6"/>
      <c r="O171" s="16"/>
      <c r="P171" s="16" t="s">
        <v>527</v>
      </c>
    </row>
    <row collapsed="false" customFormat="false" customHeight="false" hidden="false" ht="12.1" outlineLevel="0" r="172">
      <c r="A172" s="20" t="n">
        <v>44195.607256944</v>
      </c>
      <c r="B172" s="16" t="s">
        <v>485</v>
      </c>
      <c r="C172" s="16" t="s">
        <v>574</v>
      </c>
      <c r="D172" s="16" t="s">
        <v>456</v>
      </c>
      <c r="E172" s="16" t="s">
        <v>537</v>
      </c>
      <c r="F172" s="16" t="s">
        <v>21</v>
      </c>
      <c r="G172" s="7" t="n">
        <v>5</v>
      </c>
      <c r="H172" s="6" t="n">
        <v>105.08</v>
      </c>
      <c r="I172" s="6" t="n">
        <v>-5254</v>
      </c>
      <c r="J172" s="6" t="n">
        <v>-42.75</v>
      </c>
      <c r="K172" s="6" t="n">
        <v>-3.15</v>
      </c>
      <c r="L172" s="6" t="n">
        <v>-0.66</v>
      </c>
      <c r="M172" s="6" t="s">
        <f>=I172+J172+K172+L172</f>
      </c>
      <c r="N172" s="6"/>
      <c r="O172" s="16"/>
      <c r="P172" s="16" t="s">
        <v>527</v>
      </c>
    </row>
    <row collapsed="false" customFormat="false" customHeight="false" hidden="false" ht="12.1" outlineLevel="0" r="173">
      <c r="A173" s="20" t="n">
        <v>44195.60744213</v>
      </c>
      <c r="B173" s="16" t="s">
        <v>480</v>
      </c>
      <c r="C173" s="16" t="s">
        <v>569</v>
      </c>
      <c r="D173" s="16" t="s">
        <v>456</v>
      </c>
      <c r="E173" s="16" t="s">
        <v>537</v>
      </c>
      <c r="F173" s="16" t="s">
        <v>21</v>
      </c>
      <c r="G173" s="7" t="n">
        <v>5</v>
      </c>
      <c r="H173" s="6" t="n">
        <v>105.552</v>
      </c>
      <c r="I173" s="6" t="n">
        <v>-5277.6</v>
      </c>
      <c r="J173" s="6" t="n">
        <v>-82.2</v>
      </c>
      <c r="K173" s="6" t="n">
        <v>-3.17</v>
      </c>
      <c r="L173" s="6" t="n">
        <v>-0.66</v>
      </c>
      <c r="M173" s="6" t="s">
        <f>=I173+J173+K173+L173</f>
      </c>
      <c r="N173" s="6"/>
      <c r="O173" s="16"/>
      <c r="P173" s="16" t="s">
        <v>527</v>
      </c>
    </row>
    <row collapsed="false" customFormat="false" customHeight="false" hidden="false" ht="12.1" outlineLevel="0" r="174">
      <c r="A174" s="20" t="n">
        <v>44195.607685185</v>
      </c>
      <c r="B174" s="16" t="s">
        <v>482</v>
      </c>
      <c r="C174" s="16" t="s">
        <v>571</v>
      </c>
      <c r="D174" s="16" t="s">
        <v>456</v>
      </c>
      <c r="E174" s="16" t="s">
        <v>537</v>
      </c>
      <c r="F174" s="16" t="s">
        <v>21</v>
      </c>
      <c r="G174" s="7" t="n">
        <v>5</v>
      </c>
      <c r="H174" s="6" t="n">
        <v>102.19</v>
      </c>
      <c r="I174" s="6" t="n">
        <v>-5109.5</v>
      </c>
      <c r="J174" s="6" t="n">
        <v>-174.5</v>
      </c>
      <c r="K174" s="6" t="n">
        <v>-3.07</v>
      </c>
      <c r="L174" s="6" t="n">
        <v>-0.64</v>
      </c>
      <c r="M174" s="6" t="s">
        <f>=I174+J174+K174+L174</f>
      </c>
      <c r="N174" s="6"/>
      <c r="O174" s="16"/>
      <c r="P174" s="16" t="s">
        <v>527</v>
      </c>
    </row>
    <row collapsed="false" customFormat="false" customHeight="false" hidden="false" ht="12.1" outlineLevel="0" r="175">
      <c r="A175" s="20" t="n">
        <v>44195.608032407</v>
      </c>
      <c r="B175" s="16" t="s">
        <v>481</v>
      </c>
      <c r="C175" s="16" t="s">
        <v>570</v>
      </c>
      <c r="D175" s="16" t="s">
        <v>456</v>
      </c>
      <c r="E175" s="16" t="s">
        <v>537</v>
      </c>
      <c r="F175" s="16" t="s">
        <v>21</v>
      </c>
      <c r="G175" s="7" t="n">
        <v>4</v>
      </c>
      <c r="H175" s="6" t="n">
        <v>104.78</v>
      </c>
      <c r="I175" s="6" t="n">
        <v>-4191.2</v>
      </c>
      <c r="J175" s="6" t="n">
        <v>-74.08</v>
      </c>
      <c r="K175" s="6" t="n">
        <v>-2.51</v>
      </c>
      <c r="L175" s="6" t="n">
        <v>-0.52</v>
      </c>
      <c r="M175" s="6" t="s">
        <f>=I175+J175+K175+L175</f>
      </c>
      <c r="N175" s="6"/>
      <c r="O175" s="16"/>
      <c r="P175" s="16" t="s">
        <v>527</v>
      </c>
    </row>
    <row collapsed="false" customFormat="false" customHeight="false" hidden="false" ht="12.1" outlineLevel="0" r="176">
      <c r="A176" s="21" t="n">
        <v>44214.083333333</v>
      </c>
      <c r="B176" s="22" t="s">
        <v>525</v>
      </c>
      <c r="C176" s="22" t="s">
        <v>111</v>
      </c>
      <c r="D176" s="22" t="s">
        <v>525</v>
      </c>
      <c r="E176" s="22" t="s">
        <v>525</v>
      </c>
      <c r="F176" s="22" t="s">
        <v>21</v>
      </c>
      <c r="G176" s="23" t="n">
        <v>1</v>
      </c>
      <c r="H176" s="24" t="n">
        <v>100000</v>
      </c>
      <c r="I176" s="24" t="n">
        <v>100000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4"/>
      <c r="O176" s="22"/>
      <c r="P176" s="22" t="s">
        <v>527</v>
      </c>
    </row>
    <row collapsed="false" customFormat="false" customHeight="false" hidden="false" ht="12.1" outlineLevel="0" r="177">
      <c r="A177" s="20" t="n">
        <v>44214.504768519</v>
      </c>
      <c r="B177" s="16" t="s">
        <v>466</v>
      </c>
      <c r="C177" s="16" t="s">
        <v>577</v>
      </c>
      <c r="D177" s="16" t="s">
        <v>456</v>
      </c>
      <c r="E177" s="16" t="s">
        <v>578</v>
      </c>
      <c r="F177" s="16" t="s">
        <v>21</v>
      </c>
      <c r="G177" s="7" t="n">
        <v>18</v>
      </c>
      <c r="H177" s="6" t="n">
        <v>2769.5</v>
      </c>
      <c r="I177" s="6" t="n">
        <v>-49851</v>
      </c>
      <c r="J177" s="6" t="n">
        <v>-0</v>
      </c>
      <c r="K177" s="6" t="n">
        <v>-29.91</v>
      </c>
      <c r="L177" s="6" t="n">
        <v>-4.64</v>
      </c>
      <c r="M177" s="6" t="s">
        <f>=I177+J177+K177+L177</f>
      </c>
      <c r="N177" s="6"/>
      <c r="O177" s="16"/>
      <c r="P177" s="16" t="s">
        <v>527</v>
      </c>
    </row>
    <row collapsed="false" customFormat="false" customHeight="false" hidden="false" ht="12.1" outlineLevel="0" r="178">
      <c r="A178" s="20" t="n">
        <v>44214.505462963</v>
      </c>
      <c r="B178" s="16" t="s">
        <v>488</v>
      </c>
      <c r="C178" s="16" t="s">
        <v>579</v>
      </c>
      <c r="D178" s="16" t="s">
        <v>456</v>
      </c>
      <c r="E178" s="16" t="s">
        <v>578</v>
      </c>
      <c r="F178" s="16" t="s">
        <v>21</v>
      </c>
      <c r="G178" s="7" t="n">
        <v>11</v>
      </c>
      <c r="H178" s="6" t="n">
        <v>4193.6363636364</v>
      </c>
      <c r="I178" s="6" t="n">
        <v>-46130</v>
      </c>
      <c r="J178" s="6" t="n">
        <v>-0</v>
      </c>
      <c r="K178" s="6" t="n">
        <v>-27.68</v>
      </c>
      <c r="L178" s="6" t="n">
        <v>-4.29</v>
      </c>
      <c r="M178" s="6" t="s">
        <f>=I178+J178+K178+L178</f>
      </c>
      <c r="N178" s="6"/>
      <c r="O178" s="16"/>
      <c r="P178" s="16" t="s">
        <v>527</v>
      </c>
    </row>
    <row collapsed="false" customFormat="false" customHeight="false" hidden="false" ht="12.1" outlineLevel="0" r="179">
      <c r="A179" s="21" t="n">
        <v>44239.083333333</v>
      </c>
      <c r="B179" s="22" t="s">
        <v>525</v>
      </c>
      <c r="C179" s="22" t="s">
        <v>111</v>
      </c>
      <c r="D179" s="22" t="s">
        <v>525</v>
      </c>
      <c r="E179" s="22" t="s">
        <v>525</v>
      </c>
      <c r="F179" s="22" t="s">
        <v>21</v>
      </c>
      <c r="G179" s="23" t="n">
        <v>1</v>
      </c>
      <c r="H179" s="24" t="n">
        <v>100000</v>
      </c>
      <c r="I179" s="24" t="n">
        <v>100000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4"/>
      <c r="O179" s="22"/>
      <c r="P179" s="22" t="s">
        <v>535</v>
      </c>
    </row>
    <row collapsed="false" customFormat="false" customHeight="false" hidden="false" ht="12.1" outlineLevel="0" r="180">
      <c r="A180" s="20" t="n">
        <v>44239.787604167</v>
      </c>
      <c r="B180" s="16" t="s">
        <v>466</v>
      </c>
      <c r="C180" s="16" t="s">
        <v>577</v>
      </c>
      <c r="D180" s="16" t="s">
        <v>456</v>
      </c>
      <c r="E180" s="16" t="s">
        <v>578</v>
      </c>
      <c r="F180" s="16" t="s">
        <v>21</v>
      </c>
      <c r="G180" s="7" t="n">
        <v>18</v>
      </c>
      <c r="H180" s="6" t="n">
        <v>2866.5</v>
      </c>
      <c r="I180" s="6" t="n">
        <v>-51597</v>
      </c>
      <c r="J180" s="6" t="n">
        <v>-0</v>
      </c>
      <c r="K180" s="6" t="n">
        <v>-30.96</v>
      </c>
      <c r="L180" s="6" t="n">
        <v>-4.8</v>
      </c>
      <c r="M180" s="6" t="s">
        <f>=I180+J180+K180+L180</f>
      </c>
      <c r="N180" s="6"/>
      <c r="O180" s="16"/>
      <c r="P180" s="16" t="s">
        <v>535</v>
      </c>
    </row>
    <row collapsed="false" customFormat="false" customHeight="false" hidden="false" ht="12.1" outlineLevel="0" r="181">
      <c r="A181" s="20" t="n">
        <v>44239.788055556</v>
      </c>
      <c r="B181" s="16" t="s">
        <v>488</v>
      </c>
      <c r="C181" s="16" t="s">
        <v>579</v>
      </c>
      <c r="D181" s="16" t="s">
        <v>456</v>
      </c>
      <c r="E181" s="16" t="s">
        <v>578</v>
      </c>
      <c r="F181" s="16" t="s">
        <v>21</v>
      </c>
      <c r="G181" s="7" t="n">
        <v>10</v>
      </c>
      <c r="H181" s="6" t="n">
        <v>4778</v>
      </c>
      <c r="I181" s="6" t="n">
        <v>-47780</v>
      </c>
      <c r="J181" s="6" t="n">
        <v>-0</v>
      </c>
      <c r="K181" s="6" t="n">
        <v>-28.67</v>
      </c>
      <c r="L181" s="6" t="n">
        <v>-4.45</v>
      </c>
      <c r="M181" s="6" t="s">
        <f>=I181+J181+K181+L181</f>
      </c>
      <c r="N181" s="6"/>
      <c r="O181" s="16"/>
      <c r="P181" s="16" t="s">
        <v>535</v>
      </c>
    </row>
    <row collapsed="false" customFormat="false" customHeight="false" hidden="false" ht="12.1" outlineLevel="0" r="182">
      <c r="A182" s="21" t="n">
        <v>44266.756944444</v>
      </c>
      <c r="B182" s="22" t="s">
        <v>566</v>
      </c>
      <c r="C182" s="22" t="s">
        <v>580</v>
      </c>
      <c r="D182" s="22" t="s">
        <v>566</v>
      </c>
      <c r="E182" s="22" t="s">
        <v>566</v>
      </c>
      <c r="F182" s="22" t="s">
        <v>21</v>
      </c>
      <c r="G182" s="23" t="n">
        <v>1</v>
      </c>
      <c r="H182" s="24" t="n">
        <v>2500</v>
      </c>
      <c r="I182" s="24" t="n">
        <v>2500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4"/>
      <c r="O182" s="22"/>
      <c r="P182" s="22" t="s">
        <v>527</v>
      </c>
    </row>
    <row collapsed="false" customFormat="false" customHeight="false" hidden="false" ht="12.1" outlineLevel="0" r="183">
      <c r="A183" s="21" t="n">
        <v>44309.716666667</v>
      </c>
      <c r="B183" s="22" t="s">
        <v>566</v>
      </c>
      <c r="C183" s="22" t="s">
        <v>581</v>
      </c>
      <c r="D183" s="22" t="s">
        <v>566</v>
      </c>
      <c r="E183" s="22" t="s">
        <v>566</v>
      </c>
      <c r="F183" s="22" t="s">
        <v>21</v>
      </c>
      <c r="G183" s="23" t="n">
        <v>1</v>
      </c>
      <c r="H183" s="24" t="n">
        <v>9000</v>
      </c>
      <c r="I183" s="24" t="n">
        <v>9000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4"/>
      <c r="O183" s="22"/>
      <c r="P183" s="22" t="s">
        <v>527</v>
      </c>
    </row>
    <row collapsed="false" customFormat="false" customHeight="false" hidden="false" ht="12.1" outlineLevel="0" r="184">
      <c r="A184" s="21" t="n">
        <v>44357.083333333</v>
      </c>
      <c r="B184" s="22" t="s">
        <v>566</v>
      </c>
      <c r="C184" s="22" t="s">
        <v>582</v>
      </c>
      <c r="D184" s="22" t="s">
        <v>566</v>
      </c>
      <c r="E184" s="22" t="s">
        <v>566</v>
      </c>
      <c r="F184" s="22" t="s">
        <v>21</v>
      </c>
      <c r="G184" s="23" t="n">
        <v>1</v>
      </c>
      <c r="H184" s="24" t="n">
        <v>2500</v>
      </c>
      <c r="I184" s="24" t="n">
        <v>2500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4"/>
      <c r="O184" s="22"/>
      <c r="P184" s="22" t="s">
        <v>527</v>
      </c>
    </row>
    <row collapsed="false" customFormat="false" customHeight="false" hidden="false" ht="12.1" outlineLevel="0" r="185">
      <c r="A185" s="21" t="n">
        <v>44357.083333333</v>
      </c>
      <c r="B185" s="22" t="s">
        <v>525</v>
      </c>
      <c r="C185" s="22" t="s">
        <v>111</v>
      </c>
      <c r="D185" s="22" t="s">
        <v>525</v>
      </c>
      <c r="E185" s="22" t="s">
        <v>525</v>
      </c>
      <c r="F185" s="22" t="s">
        <v>21</v>
      </c>
      <c r="G185" s="23" t="n">
        <v>1</v>
      </c>
      <c r="H185" s="24" t="n">
        <v>100000</v>
      </c>
      <c r="I185" s="24" t="n">
        <v>100000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4"/>
      <c r="O185" s="22"/>
      <c r="P185" s="22" t="s">
        <v>535</v>
      </c>
    </row>
    <row collapsed="false" customFormat="false" customHeight="false" hidden="false" ht="12.1" outlineLevel="0" r="186">
      <c r="A186" s="21" t="n">
        <v>44368.694444444</v>
      </c>
      <c r="B186" s="22" t="s">
        <v>566</v>
      </c>
      <c r="C186" s="22" t="s">
        <v>583</v>
      </c>
      <c r="D186" s="22" t="s">
        <v>566</v>
      </c>
      <c r="E186" s="22" t="s">
        <v>566</v>
      </c>
      <c r="F186" s="22" t="s">
        <v>21</v>
      </c>
      <c r="G186" s="23" t="n">
        <v>1</v>
      </c>
      <c r="H186" s="24" t="n">
        <v>68000</v>
      </c>
      <c r="I186" s="24" t="n">
        <v>68000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4"/>
      <c r="O186" s="22"/>
      <c r="P186" s="22" t="s">
        <v>527</v>
      </c>
    </row>
    <row collapsed="false" customFormat="false" customHeight="false" hidden="false" ht="12.1" outlineLevel="0" r="187">
      <c r="A187" s="21" t="n">
        <v>44419.083333333</v>
      </c>
      <c r="B187" s="22" t="s">
        <v>525</v>
      </c>
      <c r="C187" s="22" t="s">
        <v>111</v>
      </c>
      <c r="D187" s="22" t="s">
        <v>525</v>
      </c>
      <c r="E187" s="22" t="s">
        <v>525</v>
      </c>
      <c r="F187" s="22" t="s">
        <v>21</v>
      </c>
      <c r="G187" s="23" t="n">
        <v>1</v>
      </c>
      <c r="H187" s="24" t="n">
        <v>200000</v>
      </c>
      <c r="I187" s="24" t="n">
        <v>200000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4"/>
      <c r="O187" s="22"/>
      <c r="P187" s="22" t="s">
        <v>535</v>
      </c>
    </row>
    <row collapsed="false" customFormat="false" customHeight="false" hidden="false" ht="12.1" outlineLevel="0" r="188">
      <c r="A188" s="33" t="n">
        <v>44419.083333333</v>
      </c>
      <c r="B188" s="34" t="s">
        <v>561</v>
      </c>
      <c r="C188" s="34" t="s">
        <v>138</v>
      </c>
      <c r="D188" s="34" t="s">
        <v>561</v>
      </c>
      <c r="E188" s="34" t="s">
        <v>561</v>
      </c>
      <c r="F188" s="34" t="s">
        <v>21</v>
      </c>
      <c r="G188" s="35" t="n">
        <v>1</v>
      </c>
      <c r="H188" s="36" t="n">
        <v>-80000</v>
      </c>
      <c r="I188" s="36" t="n">
        <v>-80000</v>
      </c>
      <c r="J188" s="36" t="n">
        <v>0</v>
      </c>
      <c r="K188" s="36" t="n">
        <v>-0</v>
      </c>
      <c r="L188" s="36" t="n">
        <v>-0</v>
      </c>
      <c r="M188" s="6" t="s">
        <f>=I188+J188+K188+L188</f>
      </c>
      <c r="N188" s="36"/>
      <c r="O188" s="34"/>
      <c r="P188" s="34" t="s">
        <v>527</v>
      </c>
    </row>
    <row collapsed="false" customFormat="false" customHeight="false" hidden="false" ht="12.1" outlineLevel="0" r="189">
      <c r="A189" s="29" t="n">
        <v>44431.51255787</v>
      </c>
      <c r="B189" s="30" t="s">
        <v>48</v>
      </c>
      <c r="C189" s="30" t="s">
        <v>547</v>
      </c>
      <c r="D189" s="30" t="s">
        <v>458</v>
      </c>
      <c r="E189" s="30" t="s">
        <v>19</v>
      </c>
      <c r="F189" s="30" t="s">
        <v>21</v>
      </c>
      <c r="G189" s="31" t="n">
        <v>-159</v>
      </c>
      <c r="H189" s="32" t="n">
        <v>462.4</v>
      </c>
      <c r="I189" s="32" t="n">
        <v>73521.6</v>
      </c>
      <c r="J189" s="32" t="n">
        <v>0</v>
      </c>
      <c r="K189" s="32" t="n">
        <v>-44.11</v>
      </c>
      <c r="L189" s="32" t="n">
        <v>-6.83</v>
      </c>
      <c r="M189" s="6" t="s">
        <f>=I189+J189+K189+L189</f>
      </c>
      <c r="N189" s="32"/>
      <c r="O189" s="30"/>
      <c r="P189" s="30" t="s">
        <v>535</v>
      </c>
    </row>
    <row collapsed="false" customFormat="false" customHeight="false" hidden="false" ht="12.1" outlineLevel="0" r="190">
      <c r="A190" s="29" t="n">
        <v>44431.51380787</v>
      </c>
      <c r="B190" s="30" t="s">
        <v>478</v>
      </c>
      <c r="C190" s="30" t="s">
        <v>563</v>
      </c>
      <c r="D190" s="30" t="s">
        <v>458</v>
      </c>
      <c r="E190" s="30" t="s">
        <v>19</v>
      </c>
      <c r="F190" s="30" t="s">
        <v>21</v>
      </c>
      <c r="G190" s="31" t="n">
        <v>-21000</v>
      </c>
      <c r="H190" s="32" t="n">
        <v>2.814</v>
      </c>
      <c r="I190" s="32" t="n">
        <v>59094</v>
      </c>
      <c r="J190" s="32" t="n">
        <v>0</v>
      </c>
      <c r="K190" s="32" t="n">
        <v>-35.46</v>
      </c>
      <c r="L190" s="32" t="n">
        <v>-5.5</v>
      </c>
      <c r="M190" s="6" t="s">
        <f>=I190+J190+K190+L190</f>
      </c>
      <c r="N190" s="32"/>
      <c r="O190" s="30"/>
      <c r="P190" s="30" t="s">
        <v>535</v>
      </c>
    </row>
    <row collapsed="false" customFormat="false" customHeight="false" hidden="false" ht="12.1" outlineLevel="0" r="191">
      <c r="A191" s="29" t="n">
        <v>44431.514398148</v>
      </c>
      <c r="B191" s="30" t="s">
        <v>477</v>
      </c>
      <c r="C191" s="30" t="s">
        <v>558</v>
      </c>
      <c r="D191" s="30" t="s">
        <v>458</v>
      </c>
      <c r="E191" s="30" t="s">
        <v>19</v>
      </c>
      <c r="F191" s="30" t="s">
        <v>21</v>
      </c>
      <c r="G191" s="31" t="n">
        <v>-730</v>
      </c>
      <c r="H191" s="32" t="n">
        <v>67.72</v>
      </c>
      <c r="I191" s="32" t="n">
        <v>49435.6</v>
      </c>
      <c r="J191" s="32" t="n">
        <v>0</v>
      </c>
      <c r="K191" s="32" t="n">
        <v>-29.67</v>
      </c>
      <c r="L191" s="32" t="n">
        <v>-4.6</v>
      </c>
      <c r="M191" s="6" t="s">
        <f>=I191+J191+K191+L191</f>
      </c>
      <c r="N191" s="32"/>
      <c r="O191" s="30"/>
      <c r="P191" s="30" t="s">
        <v>535</v>
      </c>
    </row>
    <row collapsed="false" customFormat="false" customHeight="false" hidden="false" ht="12.1" outlineLevel="0" r="192">
      <c r="A192" s="29" t="n">
        <v>44431.51505787</v>
      </c>
      <c r="B192" s="30" t="s">
        <v>472</v>
      </c>
      <c r="C192" s="30" t="s">
        <v>541</v>
      </c>
      <c r="D192" s="30" t="s">
        <v>458</v>
      </c>
      <c r="E192" s="30" t="s">
        <v>19</v>
      </c>
      <c r="F192" s="30" t="s">
        <v>21</v>
      </c>
      <c r="G192" s="31" t="n">
        <v>-26</v>
      </c>
      <c r="H192" s="32" t="n">
        <v>1075.3269230769</v>
      </c>
      <c r="I192" s="32" t="n">
        <v>27958.5</v>
      </c>
      <c r="J192" s="32" t="n">
        <v>0</v>
      </c>
      <c r="K192" s="32" t="n">
        <v>-16.77</v>
      </c>
      <c r="L192" s="32" t="n">
        <v>-2.6</v>
      </c>
      <c r="M192" s="6" t="s">
        <f>=I192+J192+K192+L192</f>
      </c>
      <c r="N192" s="32"/>
      <c r="O192" s="30"/>
      <c r="P192" s="30" t="s">
        <v>535</v>
      </c>
    </row>
    <row collapsed="false" customFormat="false" customHeight="false" hidden="false" ht="12.1" outlineLevel="0" r="193">
      <c r="A193" s="29" t="n">
        <v>44431.516122685</v>
      </c>
      <c r="B193" s="30" t="s">
        <v>488</v>
      </c>
      <c r="C193" s="30" t="s">
        <v>579</v>
      </c>
      <c r="D193" s="30" t="s">
        <v>458</v>
      </c>
      <c r="E193" s="30" t="s">
        <v>578</v>
      </c>
      <c r="F193" s="30" t="s">
        <v>21</v>
      </c>
      <c r="G193" s="31" t="n">
        <v>-10</v>
      </c>
      <c r="H193" s="32" t="n">
        <v>3074</v>
      </c>
      <c r="I193" s="32" t="n">
        <v>30740</v>
      </c>
      <c r="J193" s="32" t="n">
        <v>0</v>
      </c>
      <c r="K193" s="32" t="n">
        <v>-0</v>
      </c>
      <c r="L193" s="32" t="n">
        <v>-2.85</v>
      </c>
      <c r="M193" s="6" t="s">
        <f>=I193+J193+K193+L193</f>
      </c>
      <c r="N193" s="32"/>
      <c r="O193" s="30"/>
      <c r="P193" s="30" t="s">
        <v>535</v>
      </c>
    </row>
    <row collapsed="false" customFormat="false" customHeight="false" hidden="false" ht="12.1" outlineLevel="0" r="194">
      <c r="A194" s="37" t="n">
        <v>44434.458333333</v>
      </c>
      <c r="B194" s="38" t="s">
        <v>464</v>
      </c>
      <c r="C194" s="38" t="s">
        <v>212</v>
      </c>
      <c r="D194" s="38" t="s">
        <v>584</v>
      </c>
      <c r="E194" s="38" t="s">
        <v>19</v>
      </c>
      <c r="F194" s="38" t="s">
        <v>21</v>
      </c>
      <c r="G194" s="39" t="n">
        <v>-64</v>
      </c>
      <c r="H194" s="40" t="n">
        <v>774</v>
      </c>
      <c r="I194" s="40" t="n">
        <v>0</v>
      </c>
      <c r="J194" s="40" t="n">
        <v>0</v>
      </c>
      <c r="K194" s="40" t="n">
        <v>-0</v>
      </c>
      <c r="L194" s="40" t="n">
        <v>-0</v>
      </c>
      <c r="M194" s="6" t="s">
        <f>=I194+J194+K194+L194</f>
      </c>
      <c r="N194" s="40"/>
      <c r="O194" s="38"/>
      <c r="P194" s="38" t="s">
        <v>535</v>
      </c>
    </row>
    <row collapsed="false" customFormat="false" customHeight="false" hidden="false" ht="12.1" outlineLevel="0" r="195">
      <c r="A195" s="37" t="n">
        <v>44434.458333333</v>
      </c>
      <c r="B195" s="38" t="s">
        <v>84</v>
      </c>
      <c r="C195" s="38" t="s">
        <v>213</v>
      </c>
      <c r="D195" s="38" t="s">
        <v>584</v>
      </c>
      <c r="E195" s="38" t="s">
        <v>19</v>
      </c>
      <c r="F195" s="38" t="s">
        <v>21</v>
      </c>
      <c r="G195" s="39" t="n">
        <v>-360</v>
      </c>
      <c r="H195" s="40" t="n">
        <v>327.2</v>
      </c>
      <c r="I195" s="40" t="n">
        <v>0</v>
      </c>
      <c r="J195" s="40" t="n">
        <v>0</v>
      </c>
      <c r="K195" s="40" t="n">
        <v>-0</v>
      </c>
      <c r="L195" s="40" t="n">
        <v>-0</v>
      </c>
      <c r="M195" s="6" t="s">
        <f>=I195+J195+K195+L195</f>
      </c>
      <c r="N195" s="40"/>
      <c r="O195" s="38"/>
      <c r="P195" s="38" t="s">
        <v>535</v>
      </c>
    </row>
    <row collapsed="false" customFormat="false" customHeight="false" hidden="false" ht="12.1" outlineLevel="0" r="196">
      <c r="A196" s="37" t="n">
        <v>44434.458333333</v>
      </c>
      <c r="B196" s="38" t="s">
        <v>90</v>
      </c>
      <c r="C196" s="38" t="s">
        <v>214</v>
      </c>
      <c r="D196" s="38" t="s">
        <v>584</v>
      </c>
      <c r="E196" s="38" t="s">
        <v>19</v>
      </c>
      <c r="F196" s="38" t="s">
        <v>21</v>
      </c>
      <c r="G196" s="39" t="n">
        <v>-65</v>
      </c>
      <c r="H196" s="40" t="n">
        <v>1680.2</v>
      </c>
      <c r="I196" s="40" t="n">
        <v>0</v>
      </c>
      <c r="J196" s="40" t="n">
        <v>0</v>
      </c>
      <c r="K196" s="40" t="n">
        <v>-0</v>
      </c>
      <c r="L196" s="40" t="n">
        <v>-0</v>
      </c>
      <c r="M196" s="6" t="s">
        <f>=I196+J196+K196+L196</f>
      </c>
      <c r="N196" s="40"/>
      <c r="O196" s="38"/>
      <c r="P196" s="38" t="s">
        <v>535</v>
      </c>
    </row>
    <row collapsed="false" customFormat="false" customHeight="false" hidden="false" ht="12.1" outlineLevel="0" r="197">
      <c r="A197" s="37" t="n">
        <v>44434.458333333</v>
      </c>
      <c r="B197" s="38" t="s">
        <v>80</v>
      </c>
      <c r="C197" s="38" t="s">
        <v>215</v>
      </c>
      <c r="D197" s="38" t="s">
        <v>584</v>
      </c>
      <c r="E197" s="38" t="s">
        <v>19</v>
      </c>
      <c r="F197" s="38" t="s">
        <v>21</v>
      </c>
      <c r="G197" s="39" t="n">
        <v>-260</v>
      </c>
      <c r="H197" s="40" t="n">
        <v>189.21</v>
      </c>
      <c r="I197" s="40" t="n">
        <v>0</v>
      </c>
      <c r="J197" s="40" t="n">
        <v>0</v>
      </c>
      <c r="K197" s="40" t="n">
        <v>-0</v>
      </c>
      <c r="L197" s="40" t="n">
        <v>-0</v>
      </c>
      <c r="M197" s="6" t="s">
        <f>=I197+J197+K197+L197</f>
      </c>
      <c r="N197" s="40"/>
      <c r="O197" s="38"/>
      <c r="P197" s="38" t="s">
        <v>535</v>
      </c>
    </row>
    <row collapsed="false" customFormat="false" customHeight="false" hidden="false" ht="12.1" outlineLevel="0" r="198">
      <c r="A198" s="37" t="n">
        <v>44434.458333333</v>
      </c>
      <c r="B198" s="38" t="s">
        <v>61</v>
      </c>
      <c r="C198" s="38" t="s">
        <v>216</v>
      </c>
      <c r="D198" s="38" t="s">
        <v>584</v>
      </c>
      <c r="E198" s="38" t="s">
        <v>19</v>
      </c>
      <c r="F198" s="38" t="s">
        <v>21</v>
      </c>
      <c r="G198" s="39" t="n">
        <v>-870</v>
      </c>
      <c r="H198" s="40" t="n">
        <v>85.6</v>
      </c>
      <c r="I198" s="40" t="n">
        <v>0</v>
      </c>
      <c r="J198" s="40" t="n">
        <v>0</v>
      </c>
      <c r="K198" s="40" t="n">
        <v>-0</v>
      </c>
      <c r="L198" s="40" t="n">
        <v>-0</v>
      </c>
      <c r="M198" s="6" t="s">
        <f>=I198+J198+K198+L198</f>
      </c>
      <c r="N198" s="40"/>
      <c r="O198" s="38"/>
      <c r="P198" s="38" t="s">
        <v>535</v>
      </c>
    </row>
    <row collapsed="false" customFormat="false" customHeight="false" hidden="false" ht="12.1" outlineLevel="0" r="199">
      <c r="A199" s="37" t="n">
        <v>44434.458333333</v>
      </c>
      <c r="B199" s="38" t="s">
        <v>462</v>
      </c>
      <c r="C199" s="38" t="s">
        <v>217</v>
      </c>
      <c r="D199" s="38" t="s">
        <v>584</v>
      </c>
      <c r="E199" s="38" t="s">
        <v>19</v>
      </c>
      <c r="F199" s="38" t="s">
        <v>21</v>
      </c>
      <c r="G199" s="39" t="n">
        <v>-660</v>
      </c>
      <c r="H199" s="40" t="n">
        <v>310.13</v>
      </c>
      <c r="I199" s="40" t="n">
        <v>0</v>
      </c>
      <c r="J199" s="40" t="n">
        <v>0</v>
      </c>
      <c r="K199" s="40" t="n">
        <v>-0</v>
      </c>
      <c r="L199" s="40" t="n">
        <v>-0</v>
      </c>
      <c r="M199" s="6" t="s">
        <f>=I199+J199+K199+L199</f>
      </c>
      <c r="N199" s="40"/>
      <c r="O199" s="38"/>
      <c r="P199" s="38" t="s">
        <v>535</v>
      </c>
    </row>
    <row collapsed="false" customFormat="false" customHeight="false" hidden="false" ht="12.1" outlineLevel="0" r="200">
      <c r="A200" s="37" t="n">
        <v>44434.458333333</v>
      </c>
      <c r="B200" s="38" t="s">
        <v>465</v>
      </c>
      <c r="C200" s="38" t="s">
        <v>218</v>
      </c>
      <c r="D200" s="38" t="s">
        <v>584</v>
      </c>
      <c r="E200" s="38" t="s">
        <v>19</v>
      </c>
      <c r="F200" s="38" t="s">
        <v>21</v>
      </c>
      <c r="G200" s="39" t="n">
        <v>-10</v>
      </c>
      <c r="H200" s="40" t="n">
        <v>6402</v>
      </c>
      <c r="I200" s="40" t="n">
        <v>0</v>
      </c>
      <c r="J200" s="40" t="n">
        <v>0</v>
      </c>
      <c r="K200" s="40" t="n">
        <v>-0</v>
      </c>
      <c r="L200" s="40" t="n">
        <v>-0</v>
      </c>
      <c r="M200" s="6" t="s">
        <f>=I200+J200+K200+L200</f>
      </c>
      <c r="N200" s="40"/>
      <c r="O200" s="38"/>
      <c r="P200" s="38" t="s">
        <v>535</v>
      </c>
    </row>
    <row collapsed="false" customFormat="false" customHeight="false" hidden="false" ht="12.1" outlineLevel="0" r="201">
      <c r="A201" s="37" t="n">
        <v>44434.458333333</v>
      </c>
      <c r="B201" s="38" t="s">
        <v>93</v>
      </c>
      <c r="C201" s="38" t="s">
        <v>219</v>
      </c>
      <c r="D201" s="38" t="s">
        <v>584</v>
      </c>
      <c r="E201" s="38" t="s">
        <v>19</v>
      </c>
      <c r="F201" s="38" t="s">
        <v>21</v>
      </c>
      <c r="G201" s="39" t="n">
        <v>-540</v>
      </c>
      <c r="H201" s="40" t="n">
        <v>245.72</v>
      </c>
      <c r="I201" s="40" t="n">
        <v>0</v>
      </c>
      <c r="J201" s="40" t="n">
        <v>0</v>
      </c>
      <c r="K201" s="40" t="n">
        <v>-0</v>
      </c>
      <c r="L201" s="40" t="n">
        <v>-0</v>
      </c>
      <c r="M201" s="6" t="s">
        <f>=I201+J201+K201+L201</f>
      </c>
      <c r="N201" s="40"/>
      <c r="O201" s="38"/>
      <c r="P201" s="38" t="s">
        <v>535</v>
      </c>
    </row>
    <row collapsed="false" customFormat="false" customHeight="false" hidden="false" ht="12.1" outlineLevel="0" r="202">
      <c r="A202" s="37" t="n">
        <v>44434.458333333</v>
      </c>
      <c r="B202" s="38" t="s">
        <v>466</v>
      </c>
      <c r="C202" s="38" t="s">
        <v>220</v>
      </c>
      <c r="D202" s="38" t="s">
        <v>584</v>
      </c>
      <c r="E202" s="38" t="s">
        <v>578</v>
      </c>
      <c r="F202" s="38" t="s">
        <v>21</v>
      </c>
      <c r="G202" s="39" t="n">
        <v>-18</v>
      </c>
      <c r="H202" s="40" t="n">
        <v>3118</v>
      </c>
      <c r="I202" s="40" t="n">
        <v>0</v>
      </c>
      <c r="J202" s="40" t="n">
        <v>0</v>
      </c>
      <c r="K202" s="40" t="n">
        <v>-0</v>
      </c>
      <c r="L202" s="40" t="n">
        <v>-0</v>
      </c>
      <c r="M202" s="6" t="s">
        <f>=I202+J202+K202+L202</f>
      </c>
      <c r="N202" s="40"/>
      <c r="O202" s="38"/>
      <c r="P202" s="38" t="s">
        <v>535</v>
      </c>
    </row>
    <row collapsed="false" customFormat="false" customHeight="false" hidden="false" ht="12.1" outlineLevel="0" r="203">
      <c r="A203" s="37" t="n">
        <v>44434.458333333</v>
      </c>
      <c r="B203" s="38" t="s">
        <v>87</v>
      </c>
      <c r="C203" s="38" t="s">
        <v>221</v>
      </c>
      <c r="D203" s="38" t="s">
        <v>584</v>
      </c>
      <c r="E203" s="38" t="s">
        <v>19</v>
      </c>
      <c r="F203" s="38" t="s">
        <v>21</v>
      </c>
      <c r="G203" s="39" t="n">
        <v>-270</v>
      </c>
      <c r="H203" s="40" t="n">
        <v>313.86</v>
      </c>
      <c r="I203" s="40" t="n">
        <v>0</v>
      </c>
      <c r="J203" s="40" t="n">
        <v>0</v>
      </c>
      <c r="K203" s="40" t="n">
        <v>-0</v>
      </c>
      <c r="L203" s="40" t="n">
        <v>-0</v>
      </c>
      <c r="M203" s="6" t="s">
        <f>=I203+J203+K203+L203</f>
      </c>
      <c r="N203" s="40"/>
      <c r="O203" s="38"/>
      <c r="P203" s="38" t="s">
        <v>535</v>
      </c>
    </row>
    <row collapsed="false" customFormat="false" customHeight="false" hidden="false" ht="12.1" outlineLevel="0" r="204">
      <c r="A204" s="37" t="n">
        <v>44434.458333333</v>
      </c>
      <c r="B204" s="38" t="s">
        <v>463</v>
      </c>
      <c r="C204" s="38" t="s">
        <v>222</v>
      </c>
      <c r="D204" s="38" t="s">
        <v>584</v>
      </c>
      <c r="E204" s="38" t="s">
        <v>19</v>
      </c>
      <c r="F204" s="38" t="s">
        <v>21</v>
      </c>
      <c r="G204" s="39" t="n">
        <v>-14</v>
      </c>
      <c r="H204" s="40" t="n">
        <v>5568.5</v>
      </c>
      <c r="I204" s="40" t="n">
        <v>0</v>
      </c>
      <c r="J204" s="40" t="n">
        <v>0</v>
      </c>
      <c r="K204" s="40" t="n">
        <v>-0</v>
      </c>
      <c r="L204" s="40" t="n">
        <v>-0</v>
      </c>
      <c r="M204" s="6" t="s">
        <f>=I204+J204+K204+L204</f>
      </c>
      <c r="N204" s="40"/>
      <c r="O204" s="38"/>
      <c r="P204" s="38" t="s">
        <v>535</v>
      </c>
    </row>
    <row collapsed="false" customFormat="false" customHeight="false" hidden="false" ht="12.1" outlineLevel="0" r="205">
      <c r="A205" s="37" t="n">
        <v>44434.458333333</v>
      </c>
      <c r="B205" s="38" t="s">
        <v>96</v>
      </c>
      <c r="C205" s="38" t="s">
        <v>223</v>
      </c>
      <c r="D205" s="38" t="s">
        <v>584</v>
      </c>
      <c r="E205" s="38" t="s">
        <v>19</v>
      </c>
      <c r="F205" s="38" t="s">
        <v>21</v>
      </c>
      <c r="G205" s="39" t="n">
        <v>-1050000</v>
      </c>
      <c r="H205" s="40" t="n">
        <v>0.052785</v>
      </c>
      <c r="I205" s="40" t="n">
        <v>0</v>
      </c>
      <c r="J205" s="40" t="n">
        <v>0</v>
      </c>
      <c r="K205" s="40" t="n">
        <v>-0</v>
      </c>
      <c r="L205" s="40" t="n">
        <v>-0</v>
      </c>
      <c r="M205" s="6" t="s">
        <f>=I205+J205+K205+L205</f>
      </c>
      <c r="N205" s="40"/>
      <c r="O205" s="38"/>
      <c r="P205" s="38" t="s">
        <v>535</v>
      </c>
    </row>
    <row collapsed="false" customFormat="false" customHeight="false" hidden="false" ht="12.1" outlineLevel="0" r="206">
      <c r="A206" s="41" t="n">
        <v>44434.458333333</v>
      </c>
      <c r="B206" s="42" t="s">
        <v>464</v>
      </c>
      <c r="C206" s="42" t="s">
        <v>224</v>
      </c>
      <c r="D206" s="42" t="s">
        <v>585</v>
      </c>
      <c r="E206" s="42" t="s">
        <v>19</v>
      </c>
      <c r="F206" s="42" t="s">
        <v>21</v>
      </c>
      <c r="G206" s="43" t="n">
        <v>64</v>
      </c>
      <c r="H206" s="44" t="n">
        <v>773.6</v>
      </c>
      <c r="I206" s="44" t="n">
        <v>0</v>
      </c>
      <c r="J206" s="44" t="n">
        <v>0</v>
      </c>
      <c r="K206" s="44" t="n">
        <v>-0</v>
      </c>
      <c r="L206" s="44" t="n">
        <v>-0</v>
      </c>
      <c r="M206" s="6" t="s">
        <f>=I206+J206+K206+L206</f>
      </c>
      <c r="N206" s="44"/>
      <c r="O206" s="42"/>
      <c r="P206" s="42" t="s">
        <v>527</v>
      </c>
    </row>
    <row collapsed="false" customFormat="false" customHeight="false" hidden="false" ht="12.1" outlineLevel="0" r="207">
      <c r="A207" s="41" t="n">
        <v>44434.458333333</v>
      </c>
      <c r="B207" s="42" t="s">
        <v>463</v>
      </c>
      <c r="C207" s="42" t="s">
        <v>225</v>
      </c>
      <c r="D207" s="42" t="s">
        <v>585</v>
      </c>
      <c r="E207" s="42" t="s">
        <v>19</v>
      </c>
      <c r="F207" s="42" t="s">
        <v>21</v>
      </c>
      <c r="G207" s="43" t="n">
        <v>14</v>
      </c>
      <c r="H207" s="44" t="n">
        <v>5575.5</v>
      </c>
      <c r="I207" s="44" t="n">
        <v>0</v>
      </c>
      <c r="J207" s="44" t="n">
        <v>0</v>
      </c>
      <c r="K207" s="44" t="n">
        <v>-0</v>
      </c>
      <c r="L207" s="44" t="n">
        <v>-0</v>
      </c>
      <c r="M207" s="6" t="s">
        <f>=I207+J207+K207+L207</f>
      </c>
      <c r="N207" s="44"/>
      <c r="O207" s="42"/>
      <c r="P207" s="42" t="s">
        <v>527</v>
      </c>
    </row>
    <row collapsed="false" customFormat="false" customHeight="false" hidden="false" ht="12.1" outlineLevel="0" r="208">
      <c r="A208" s="41" t="n">
        <v>44434.458333333</v>
      </c>
      <c r="B208" s="42" t="s">
        <v>466</v>
      </c>
      <c r="C208" s="42" t="s">
        <v>226</v>
      </c>
      <c r="D208" s="42" t="s">
        <v>585</v>
      </c>
      <c r="E208" s="42" t="s">
        <v>578</v>
      </c>
      <c r="F208" s="42" t="s">
        <v>21</v>
      </c>
      <c r="G208" s="43" t="n">
        <v>18</v>
      </c>
      <c r="H208" s="44" t="n">
        <v>3117</v>
      </c>
      <c r="I208" s="44" t="n">
        <v>0</v>
      </c>
      <c r="J208" s="44" t="n">
        <v>0</v>
      </c>
      <c r="K208" s="44" t="n">
        <v>-0</v>
      </c>
      <c r="L208" s="44" t="n">
        <v>-0</v>
      </c>
      <c r="M208" s="6" t="s">
        <f>=I208+J208+K208+L208</f>
      </c>
      <c r="N208" s="44"/>
      <c r="O208" s="42"/>
      <c r="P208" s="42" t="s">
        <v>527</v>
      </c>
    </row>
    <row collapsed="false" customFormat="false" customHeight="false" hidden="false" ht="12.1" outlineLevel="0" r="209">
      <c r="A209" s="41" t="n">
        <v>44434.458333333</v>
      </c>
      <c r="B209" s="42" t="s">
        <v>465</v>
      </c>
      <c r="C209" s="42" t="s">
        <v>227</v>
      </c>
      <c r="D209" s="42" t="s">
        <v>585</v>
      </c>
      <c r="E209" s="42" t="s">
        <v>19</v>
      </c>
      <c r="F209" s="42" t="s">
        <v>21</v>
      </c>
      <c r="G209" s="43" t="n">
        <v>10</v>
      </c>
      <c r="H209" s="44" t="n">
        <v>6400</v>
      </c>
      <c r="I209" s="44" t="n">
        <v>0</v>
      </c>
      <c r="J209" s="44" t="n">
        <v>0</v>
      </c>
      <c r="K209" s="44" t="n">
        <v>-0</v>
      </c>
      <c r="L209" s="44" t="n">
        <v>-0</v>
      </c>
      <c r="M209" s="6" t="s">
        <f>=I209+J209+K209+L209</f>
      </c>
      <c r="N209" s="44"/>
      <c r="O209" s="42"/>
      <c r="P209" s="42" t="s">
        <v>527</v>
      </c>
    </row>
    <row collapsed="false" customFormat="false" customHeight="false" hidden="false" ht="12.1" outlineLevel="0" r="210">
      <c r="A210" s="41" t="n">
        <v>44434.458333333</v>
      </c>
      <c r="B210" s="42" t="s">
        <v>61</v>
      </c>
      <c r="C210" s="42" t="s">
        <v>228</v>
      </c>
      <c r="D210" s="42" t="s">
        <v>585</v>
      </c>
      <c r="E210" s="42" t="s">
        <v>19</v>
      </c>
      <c r="F210" s="42" t="s">
        <v>21</v>
      </c>
      <c r="G210" s="43" t="n">
        <v>870</v>
      </c>
      <c r="H210" s="44" t="n">
        <v>85.65</v>
      </c>
      <c r="I210" s="44" t="n">
        <v>0</v>
      </c>
      <c r="J210" s="44" t="n">
        <v>0</v>
      </c>
      <c r="K210" s="44" t="n">
        <v>-0</v>
      </c>
      <c r="L210" s="44" t="n">
        <v>-0</v>
      </c>
      <c r="M210" s="6" t="s">
        <f>=I210+J210+K210+L210</f>
      </c>
      <c r="N210" s="44"/>
      <c r="O210" s="42"/>
      <c r="P210" s="42" t="s">
        <v>527</v>
      </c>
    </row>
    <row collapsed="false" customFormat="false" customHeight="false" hidden="false" ht="12.1" outlineLevel="0" r="211">
      <c r="A211" s="41" t="n">
        <v>44434.458333333</v>
      </c>
      <c r="B211" s="42" t="s">
        <v>93</v>
      </c>
      <c r="C211" s="42" t="s">
        <v>229</v>
      </c>
      <c r="D211" s="42" t="s">
        <v>585</v>
      </c>
      <c r="E211" s="42" t="s">
        <v>19</v>
      </c>
      <c r="F211" s="42" t="s">
        <v>21</v>
      </c>
      <c r="G211" s="43" t="n">
        <v>540</v>
      </c>
      <c r="H211" s="44" t="n">
        <v>245.52</v>
      </c>
      <c r="I211" s="44" t="n">
        <v>0</v>
      </c>
      <c r="J211" s="44" t="n">
        <v>0</v>
      </c>
      <c r="K211" s="44" t="n">
        <v>-0</v>
      </c>
      <c r="L211" s="44" t="n">
        <v>-0</v>
      </c>
      <c r="M211" s="6" t="s">
        <f>=I211+J211+K211+L211</f>
      </c>
      <c r="N211" s="44"/>
      <c r="O211" s="42"/>
      <c r="P211" s="42" t="s">
        <v>527</v>
      </c>
    </row>
    <row collapsed="false" customFormat="false" customHeight="false" hidden="false" ht="12.1" outlineLevel="0" r="212">
      <c r="A212" s="41" t="n">
        <v>44434.458333333</v>
      </c>
      <c r="B212" s="42" t="s">
        <v>80</v>
      </c>
      <c r="C212" s="42" t="s">
        <v>230</v>
      </c>
      <c r="D212" s="42" t="s">
        <v>585</v>
      </c>
      <c r="E212" s="42" t="s">
        <v>19</v>
      </c>
      <c r="F212" s="42" t="s">
        <v>21</v>
      </c>
      <c r="G212" s="43" t="n">
        <v>260</v>
      </c>
      <c r="H212" s="44" t="n">
        <v>190.85</v>
      </c>
      <c r="I212" s="44" t="n">
        <v>0</v>
      </c>
      <c r="J212" s="44" t="n">
        <v>0</v>
      </c>
      <c r="K212" s="44" t="n">
        <v>-0</v>
      </c>
      <c r="L212" s="44" t="n">
        <v>-0</v>
      </c>
      <c r="M212" s="6" t="s">
        <f>=I212+J212+K212+L212</f>
      </c>
      <c r="N212" s="44"/>
      <c r="O212" s="42"/>
      <c r="P212" s="42" t="s">
        <v>527</v>
      </c>
    </row>
    <row collapsed="false" customFormat="false" customHeight="false" hidden="false" ht="12.1" outlineLevel="0" r="213">
      <c r="A213" s="41" t="n">
        <v>44434.458333333</v>
      </c>
      <c r="B213" s="42" t="s">
        <v>462</v>
      </c>
      <c r="C213" s="42" t="s">
        <v>231</v>
      </c>
      <c r="D213" s="42" t="s">
        <v>585</v>
      </c>
      <c r="E213" s="42" t="s">
        <v>19</v>
      </c>
      <c r="F213" s="42" t="s">
        <v>21</v>
      </c>
      <c r="G213" s="43" t="n">
        <v>660</v>
      </c>
      <c r="H213" s="44" t="n">
        <v>309.92</v>
      </c>
      <c r="I213" s="44" t="n">
        <v>0</v>
      </c>
      <c r="J213" s="44" t="n">
        <v>0</v>
      </c>
      <c r="K213" s="44" t="n">
        <v>-0</v>
      </c>
      <c r="L213" s="44" t="n">
        <v>-0</v>
      </c>
      <c r="M213" s="6" t="s">
        <f>=I213+J213+K213+L213</f>
      </c>
      <c r="N213" s="44"/>
      <c r="O213" s="42"/>
      <c r="P213" s="42" t="s">
        <v>527</v>
      </c>
    </row>
    <row collapsed="false" customFormat="false" customHeight="false" hidden="false" ht="12.1" outlineLevel="0" r="214">
      <c r="A214" s="41" t="n">
        <v>44434.458333333</v>
      </c>
      <c r="B214" s="42" t="s">
        <v>90</v>
      </c>
      <c r="C214" s="42" t="s">
        <v>232</v>
      </c>
      <c r="D214" s="42" t="s">
        <v>585</v>
      </c>
      <c r="E214" s="42" t="s">
        <v>19</v>
      </c>
      <c r="F214" s="42" t="s">
        <v>21</v>
      </c>
      <c r="G214" s="43" t="n">
        <v>65</v>
      </c>
      <c r="H214" s="44" t="n">
        <v>1684</v>
      </c>
      <c r="I214" s="44" t="n">
        <v>0</v>
      </c>
      <c r="J214" s="44" t="n">
        <v>0</v>
      </c>
      <c r="K214" s="44" t="n">
        <v>-0</v>
      </c>
      <c r="L214" s="44" t="n">
        <v>-0</v>
      </c>
      <c r="M214" s="6" t="s">
        <f>=I214+J214+K214+L214</f>
      </c>
      <c r="N214" s="44"/>
      <c r="O214" s="42"/>
      <c r="P214" s="42" t="s">
        <v>527</v>
      </c>
    </row>
    <row collapsed="false" customFormat="false" customHeight="false" hidden="false" ht="12.1" outlineLevel="0" r="215">
      <c r="A215" s="41" t="n">
        <v>44434.458333333</v>
      </c>
      <c r="B215" s="42" t="s">
        <v>96</v>
      </c>
      <c r="C215" s="42" t="s">
        <v>233</v>
      </c>
      <c r="D215" s="42" t="s">
        <v>585</v>
      </c>
      <c r="E215" s="42" t="s">
        <v>19</v>
      </c>
      <c r="F215" s="42" t="s">
        <v>21</v>
      </c>
      <c r="G215" s="43" t="n">
        <v>1050000</v>
      </c>
      <c r="H215" s="44" t="n">
        <v>0.05279</v>
      </c>
      <c r="I215" s="44" t="n">
        <v>0</v>
      </c>
      <c r="J215" s="44" t="n">
        <v>0</v>
      </c>
      <c r="K215" s="44" t="n">
        <v>-0</v>
      </c>
      <c r="L215" s="44" t="n">
        <v>-0</v>
      </c>
      <c r="M215" s="6" t="s">
        <f>=I215+J215+K215+L215</f>
      </c>
      <c r="N215" s="44"/>
      <c r="O215" s="42"/>
      <c r="P215" s="42" t="s">
        <v>527</v>
      </c>
    </row>
    <row collapsed="false" customFormat="false" customHeight="false" hidden="false" ht="12.1" outlineLevel="0" r="216">
      <c r="A216" s="41" t="n">
        <v>44434.458333333</v>
      </c>
      <c r="B216" s="42" t="s">
        <v>84</v>
      </c>
      <c r="C216" s="42" t="s">
        <v>234</v>
      </c>
      <c r="D216" s="42" t="s">
        <v>585</v>
      </c>
      <c r="E216" s="42" t="s">
        <v>19</v>
      </c>
      <c r="F216" s="42" t="s">
        <v>21</v>
      </c>
      <c r="G216" s="43" t="n">
        <v>360</v>
      </c>
      <c r="H216" s="44" t="n">
        <v>327.25</v>
      </c>
      <c r="I216" s="44" t="n">
        <v>0</v>
      </c>
      <c r="J216" s="44" t="n">
        <v>0</v>
      </c>
      <c r="K216" s="44" t="n">
        <v>-0</v>
      </c>
      <c r="L216" s="44" t="n">
        <v>-0</v>
      </c>
      <c r="M216" s="6" t="s">
        <f>=I216+J216+K216+L216</f>
      </c>
      <c r="N216" s="44"/>
      <c r="O216" s="42"/>
      <c r="P216" s="42" t="s">
        <v>527</v>
      </c>
    </row>
    <row collapsed="false" customFormat="false" customHeight="false" hidden="false" ht="12.1" outlineLevel="0" r="217">
      <c r="A217" s="41" t="n">
        <v>44434.458333333</v>
      </c>
      <c r="B217" s="42" t="s">
        <v>87</v>
      </c>
      <c r="C217" s="42" t="s">
        <v>235</v>
      </c>
      <c r="D217" s="42" t="s">
        <v>585</v>
      </c>
      <c r="E217" s="42" t="s">
        <v>19</v>
      </c>
      <c r="F217" s="42" t="s">
        <v>21</v>
      </c>
      <c r="G217" s="43" t="n">
        <v>270</v>
      </c>
      <c r="H217" s="44" t="n">
        <v>313.83</v>
      </c>
      <c r="I217" s="44" t="n">
        <v>0</v>
      </c>
      <c r="J217" s="44" t="n">
        <v>0</v>
      </c>
      <c r="K217" s="44" t="n">
        <v>-0</v>
      </c>
      <c r="L217" s="44" t="n">
        <v>-0</v>
      </c>
      <c r="M217" s="6" t="s">
        <f>=I217+J217+K217+L217</f>
      </c>
      <c r="N217" s="44"/>
      <c r="O217" s="42"/>
      <c r="P217" s="42" t="s">
        <v>527</v>
      </c>
    </row>
    <row collapsed="false" customFormat="false" customHeight="false" hidden="false" ht="12.1" outlineLevel="0" r="218">
      <c r="A218" s="33" t="n">
        <v>44435.083333333</v>
      </c>
      <c r="B218" s="34" t="s">
        <v>561</v>
      </c>
      <c r="C218" s="34" t="s">
        <v>138</v>
      </c>
      <c r="D218" s="34" t="s">
        <v>561</v>
      </c>
      <c r="E218" s="34" t="s">
        <v>561</v>
      </c>
      <c r="F218" s="34" t="s">
        <v>21</v>
      </c>
      <c r="G218" s="35" t="n">
        <v>1</v>
      </c>
      <c r="H218" s="36" t="n">
        <v>-542360.24</v>
      </c>
      <c r="I218" s="36" t="n">
        <v>-542360.24</v>
      </c>
      <c r="J218" s="36" t="n">
        <v>0</v>
      </c>
      <c r="K218" s="36" t="n">
        <v>-0</v>
      </c>
      <c r="L218" s="36" t="n">
        <v>-0</v>
      </c>
      <c r="M218" s="6" t="s">
        <f>=I218+J218+K218+L218</f>
      </c>
      <c r="N218" s="36"/>
      <c r="O218" s="34"/>
      <c r="P218" s="34" t="s">
        <v>535</v>
      </c>
    </row>
    <row collapsed="false" customFormat="false" customHeight="false" hidden="false" ht="12.1" outlineLevel="0" r="219">
      <c r="A219" s="21" t="n">
        <v>44445.083333333</v>
      </c>
      <c r="B219" s="22" t="s">
        <v>525</v>
      </c>
      <c r="C219" s="22" t="s">
        <v>111</v>
      </c>
      <c r="D219" s="22" t="s">
        <v>525</v>
      </c>
      <c r="E219" s="22" t="s">
        <v>525</v>
      </c>
      <c r="F219" s="22" t="s">
        <v>21</v>
      </c>
      <c r="G219" s="23" t="n">
        <v>1</v>
      </c>
      <c r="H219" s="24" t="n">
        <v>1000</v>
      </c>
      <c r="I219" s="24" t="n">
        <v>1000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4"/>
      <c r="O219" s="22"/>
      <c r="P219" s="22" t="s">
        <v>586</v>
      </c>
    </row>
    <row collapsed="false" customFormat="false" customHeight="false" hidden="false" ht="12.1" outlineLevel="0" r="220">
      <c r="A220" s="21" t="n">
        <v>44445.083333333</v>
      </c>
      <c r="B220" s="22" t="s">
        <v>525</v>
      </c>
      <c r="C220" s="22" t="s">
        <v>111</v>
      </c>
      <c r="D220" s="22" t="s">
        <v>525</v>
      </c>
      <c r="E220" s="22" t="s">
        <v>525</v>
      </c>
      <c r="F220" s="22" t="s">
        <v>21</v>
      </c>
      <c r="G220" s="23" t="n">
        <v>1</v>
      </c>
      <c r="H220" s="24" t="n">
        <v>350000</v>
      </c>
      <c r="I220" s="24" t="n">
        <v>350000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2"/>
      <c r="P220" s="22" t="s">
        <v>527</v>
      </c>
    </row>
    <row collapsed="false" customFormat="false" customHeight="false" hidden="false" ht="12.1" outlineLevel="0" r="221">
      <c r="A221" s="20" t="n">
        <v>44445.701724537</v>
      </c>
      <c r="B221" s="16" t="s">
        <v>48</v>
      </c>
      <c r="C221" s="16" t="s">
        <v>547</v>
      </c>
      <c r="D221" s="16" t="s">
        <v>456</v>
      </c>
      <c r="E221" s="16" t="s">
        <v>19</v>
      </c>
      <c r="F221" s="16" t="s">
        <v>21</v>
      </c>
      <c r="G221" s="7" t="n">
        <v>84</v>
      </c>
      <c r="H221" s="6" t="n">
        <v>455.8</v>
      </c>
      <c r="I221" s="6" t="n">
        <v>-38287.2</v>
      </c>
      <c r="J221" s="6" t="n">
        <v>-0</v>
      </c>
      <c r="K221" s="6" t="n">
        <v>-0</v>
      </c>
      <c r="L221" s="6" t="n">
        <v>-0</v>
      </c>
      <c r="M221" s="6" t="s">
        <f>=I221+J221+K221+L221</f>
      </c>
      <c r="N221" s="6"/>
      <c r="O221" s="16"/>
      <c r="P221" s="16" t="s">
        <v>527</v>
      </c>
    </row>
    <row collapsed="false" customFormat="false" customHeight="false" hidden="false" ht="12.1" outlineLevel="0" r="222">
      <c r="A222" s="20" t="n">
        <v>44445.702546296</v>
      </c>
      <c r="B222" s="16" t="s">
        <v>18</v>
      </c>
      <c r="C222" s="16" t="s">
        <v>529</v>
      </c>
      <c r="D222" s="16" t="s">
        <v>456</v>
      </c>
      <c r="E222" s="16" t="s">
        <v>19</v>
      </c>
      <c r="F222" s="16" t="s">
        <v>21</v>
      </c>
      <c r="G222" s="7" t="n">
        <v>69</v>
      </c>
      <c r="H222" s="6" t="n">
        <v>553.2</v>
      </c>
      <c r="I222" s="6" t="n">
        <v>-38170.8</v>
      </c>
      <c r="J222" s="6" t="n">
        <v>-0</v>
      </c>
      <c r="K222" s="6" t="n">
        <v>-0</v>
      </c>
      <c r="L222" s="6" t="n">
        <v>-0</v>
      </c>
      <c r="M222" s="6" t="s">
        <f>=I222+J222+K222+L222</f>
      </c>
      <c r="N222" s="6"/>
      <c r="O222" s="16"/>
      <c r="P222" s="16" t="s">
        <v>527</v>
      </c>
    </row>
    <row collapsed="false" customFormat="false" customHeight="false" hidden="false" ht="12.1" outlineLevel="0" r="223">
      <c r="A223" s="20" t="n">
        <v>44445.703530093</v>
      </c>
      <c r="B223" s="16" t="s">
        <v>466</v>
      </c>
      <c r="C223" s="16" t="s">
        <v>577</v>
      </c>
      <c r="D223" s="16" t="s">
        <v>456</v>
      </c>
      <c r="E223" s="16" t="s">
        <v>578</v>
      </c>
      <c r="F223" s="16" t="s">
        <v>21</v>
      </c>
      <c r="G223" s="7" t="n">
        <v>14</v>
      </c>
      <c r="H223" s="6" t="n">
        <v>3135</v>
      </c>
      <c r="I223" s="6" t="n">
        <v>-43890</v>
      </c>
      <c r="J223" s="6" t="n">
        <v>-0</v>
      </c>
      <c r="K223" s="6" t="n">
        <v>-0</v>
      </c>
      <c r="L223" s="6" t="n">
        <v>-0</v>
      </c>
      <c r="M223" s="6" t="s">
        <f>=I223+J223+K223+L223</f>
      </c>
      <c r="N223" s="6"/>
      <c r="O223" s="16"/>
      <c r="P223" s="16" t="s">
        <v>527</v>
      </c>
    </row>
    <row collapsed="false" customFormat="false" customHeight="false" hidden="false" ht="12.1" outlineLevel="0" r="224">
      <c r="A224" s="20" t="n">
        <v>44445.703900463</v>
      </c>
      <c r="B224" s="16" t="s">
        <v>488</v>
      </c>
      <c r="C224" s="16" t="s">
        <v>579</v>
      </c>
      <c r="D224" s="16" t="s">
        <v>456</v>
      </c>
      <c r="E224" s="16" t="s">
        <v>578</v>
      </c>
      <c r="F224" s="16" t="s">
        <v>21</v>
      </c>
      <c r="G224" s="7" t="n">
        <v>35</v>
      </c>
      <c r="H224" s="6" t="n">
        <v>3399.0714285714</v>
      </c>
      <c r="I224" s="6" t="n">
        <v>-118967.5</v>
      </c>
      <c r="J224" s="6" t="n">
        <v>-0</v>
      </c>
      <c r="K224" s="6" t="n">
        <v>-0</v>
      </c>
      <c r="L224" s="6" t="n">
        <v>-0</v>
      </c>
      <c r="M224" s="6" t="s">
        <f>=I224+J224+K224+L224</f>
      </c>
      <c r="N224" s="6"/>
      <c r="O224" s="16"/>
      <c r="P224" s="16" t="s">
        <v>527</v>
      </c>
    </row>
    <row collapsed="false" customFormat="false" customHeight="false" hidden="false" ht="12.1" outlineLevel="0" r="225">
      <c r="A225" s="20" t="n">
        <v>44445.715555556</v>
      </c>
      <c r="B225" s="16" t="s">
        <v>489</v>
      </c>
      <c r="C225" s="16" t="s">
        <v>587</v>
      </c>
      <c r="D225" s="16" t="s">
        <v>456</v>
      </c>
      <c r="E225" s="16" t="s">
        <v>537</v>
      </c>
      <c r="F225" s="16" t="s">
        <v>21</v>
      </c>
      <c r="G225" s="7" t="n">
        <v>30</v>
      </c>
      <c r="H225" s="6" t="n">
        <v>100.62</v>
      </c>
      <c r="I225" s="6" t="n">
        <v>-30186</v>
      </c>
      <c r="J225" s="6" t="n">
        <v>-700.2</v>
      </c>
      <c r="K225" s="6" t="n">
        <v>-0</v>
      </c>
      <c r="L225" s="6" t="n">
        <v>-0</v>
      </c>
      <c r="M225" s="6" t="s">
        <f>=I225+J225+K225+L225</f>
      </c>
      <c r="N225" s="6"/>
      <c r="O225" s="16"/>
      <c r="P225" s="16" t="s">
        <v>527</v>
      </c>
    </row>
    <row collapsed="false" customFormat="false" customHeight="false" hidden="false" ht="12.1" outlineLevel="0" r="226">
      <c r="A226" s="20" t="n">
        <v>44445.736550926</v>
      </c>
      <c r="B226" s="16" t="s">
        <v>87</v>
      </c>
      <c r="C226" s="16" t="s">
        <v>528</v>
      </c>
      <c r="D226" s="16" t="s">
        <v>456</v>
      </c>
      <c r="E226" s="16" t="s">
        <v>19</v>
      </c>
      <c r="F226" s="16" t="s">
        <v>21</v>
      </c>
      <c r="G226" s="7" t="n">
        <v>120</v>
      </c>
      <c r="H226" s="6" t="n">
        <v>323.36</v>
      </c>
      <c r="I226" s="6" t="n">
        <v>-38803.2</v>
      </c>
      <c r="J226" s="6" t="n">
        <v>-0</v>
      </c>
      <c r="K226" s="6" t="n">
        <v>-0</v>
      </c>
      <c r="L226" s="6" t="n">
        <v>-0</v>
      </c>
      <c r="M226" s="6" t="s">
        <f>=I226+J226+K226+L226</f>
      </c>
      <c r="N226" s="6"/>
      <c r="O226" s="16"/>
      <c r="P226" s="16" t="s">
        <v>527</v>
      </c>
    </row>
    <row collapsed="false" customFormat="false" customHeight="false" hidden="false" ht="12.1" outlineLevel="0" r="227">
      <c r="A227" s="20" t="n">
        <v>44445.73724537</v>
      </c>
      <c r="B227" s="16" t="s">
        <v>465</v>
      </c>
      <c r="C227" s="16" t="s">
        <v>568</v>
      </c>
      <c r="D227" s="16" t="s">
        <v>456</v>
      </c>
      <c r="E227" s="16" t="s">
        <v>19</v>
      </c>
      <c r="F227" s="16" t="s">
        <v>21</v>
      </c>
      <c r="G227" s="7" t="n">
        <v>7</v>
      </c>
      <c r="H227" s="6" t="n">
        <v>6327</v>
      </c>
      <c r="I227" s="6" t="n">
        <v>-44289</v>
      </c>
      <c r="J227" s="6" t="n">
        <v>-0</v>
      </c>
      <c r="K227" s="6" t="n">
        <v>-0</v>
      </c>
      <c r="L227" s="6" t="n">
        <v>-0</v>
      </c>
      <c r="M227" s="6" t="s">
        <f>=I227+J227+K227+L227</f>
      </c>
      <c r="N227" s="6"/>
      <c r="O227" s="16"/>
      <c r="P227" s="16" t="s">
        <v>527</v>
      </c>
    </row>
    <row collapsed="false" customFormat="false" customHeight="false" hidden="false" ht="12.1" outlineLevel="0" r="228">
      <c r="A228" s="21" t="n">
        <v>44447.083333333</v>
      </c>
      <c r="B228" s="22" t="s">
        <v>566</v>
      </c>
      <c r="C228" s="22" t="s">
        <v>582</v>
      </c>
      <c r="D228" s="22" t="s">
        <v>566</v>
      </c>
      <c r="E228" s="22" t="s">
        <v>566</v>
      </c>
      <c r="F228" s="22" t="s">
        <v>21</v>
      </c>
      <c r="G228" s="23" t="n">
        <v>1</v>
      </c>
      <c r="H228" s="24" t="n">
        <v>2500</v>
      </c>
      <c r="I228" s="24" t="n">
        <v>2500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4"/>
      <c r="O228" s="22"/>
      <c r="P228" s="22" t="s">
        <v>527</v>
      </c>
    </row>
    <row collapsed="false" customFormat="false" customHeight="false" hidden="false" ht="12.1" outlineLevel="0" r="229">
      <c r="A229" s="21" t="n">
        <v>44459.083333333</v>
      </c>
      <c r="B229" s="22" t="s">
        <v>525</v>
      </c>
      <c r="C229" s="22" t="s">
        <v>111</v>
      </c>
      <c r="D229" s="22" t="s">
        <v>525</v>
      </c>
      <c r="E229" s="22" t="s">
        <v>525</v>
      </c>
      <c r="F229" s="22" t="s">
        <v>21</v>
      </c>
      <c r="G229" s="23" t="n">
        <v>1</v>
      </c>
      <c r="H229" s="24" t="n">
        <v>100000</v>
      </c>
      <c r="I229" s="24" t="n">
        <v>100000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4"/>
      <c r="O229" s="22"/>
      <c r="P229" s="22" t="s">
        <v>527</v>
      </c>
    </row>
    <row collapsed="false" customFormat="false" customHeight="false" hidden="false" ht="12.1" outlineLevel="0" r="230">
      <c r="A230" s="20" t="n">
        <v>44459.717002315</v>
      </c>
      <c r="B230" s="16" t="s">
        <v>68</v>
      </c>
      <c r="C230" s="16" t="s">
        <v>588</v>
      </c>
      <c r="D230" s="16" t="s">
        <v>456</v>
      </c>
      <c r="E230" s="16" t="s">
        <v>19</v>
      </c>
      <c r="F230" s="16" t="s">
        <v>21</v>
      </c>
      <c r="G230" s="7" t="n">
        <v>11200</v>
      </c>
      <c r="H230" s="6" t="n">
        <v>8.0041071428571</v>
      </c>
      <c r="I230" s="6" t="n">
        <v>-89646</v>
      </c>
      <c r="J230" s="6" t="n">
        <v>-0</v>
      </c>
      <c r="K230" s="6" t="n">
        <v>-53.79</v>
      </c>
      <c r="L230" s="6" t="n">
        <v>-8.35</v>
      </c>
      <c r="M230" s="6" t="s">
        <f>=I230+J230+K230+L230</f>
      </c>
      <c r="N230" s="6"/>
      <c r="O230" s="16"/>
      <c r="P230" s="16" t="s">
        <v>527</v>
      </c>
    </row>
    <row collapsed="false" customFormat="false" customHeight="false" hidden="false" ht="12.1" outlineLevel="0" r="231">
      <c r="A231" s="20" t="n">
        <v>44459.719444444</v>
      </c>
      <c r="B231" s="16" t="s">
        <v>80</v>
      </c>
      <c r="C231" s="16" t="s">
        <v>559</v>
      </c>
      <c r="D231" s="16" t="s">
        <v>456</v>
      </c>
      <c r="E231" s="16" t="s">
        <v>19</v>
      </c>
      <c r="F231" s="16" t="s">
        <v>21</v>
      </c>
      <c r="G231" s="7" t="n">
        <v>90</v>
      </c>
      <c r="H231" s="6" t="n">
        <v>181.12</v>
      </c>
      <c r="I231" s="6" t="n">
        <v>-16300.8</v>
      </c>
      <c r="J231" s="6" t="n">
        <v>-0</v>
      </c>
      <c r="K231" s="6" t="n">
        <v>-9.78</v>
      </c>
      <c r="L231" s="6" t="n">
        <v>-1.51</v>
      </c>
      <c r="M231" s="6" t="s">
        <f>=I231+J231+K231+L231</f>
      </c>
      <c r="N231" s="6"/>
      <c r="O231" s="16"/>
      <c r="P231" s="16" t="s">
        <v>527</v>
      </c>
    </row>
    <row collapsed="false" customFormat="false" customHeight="false" hidden="false" ht="12.1" outlineLevel="0" r="232">
      <c r="A232" s="21" t="n">
        <v>44473.083333333</v>
      </c>
      <c r="B232" s="22" t="s">
        <v>566</v>
      </c>
      <c r="C232" s="22" t="s">
        <v>589</v>
      </c>
      <c r="D232" s="22" t="s">
        <v>566</v>
      </c>
      <c r="E232" s="22" t="s">
        <v>566</v>
      </c>
      <c r="F232" s="22" t="s">
        <v>21</v>
      </c>
      <c r="G232" s="23" t="n">
        <v>1</v>
      </c>
      <c r="H232" s="24" t="n">
        <v>35000</v>
      </c>
      <c r="I232" s="24" t="n">
        <v>35000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4"/>
      <c r="O232" s="22"/>
      <c r="P232" s="22" t="s">
        <v>527</v>
      </c>
    </row>
    <row collapsed="false" customFormat="false" customHeight="false" hidden="false" ht="12.1" outlineLevel="0" r="233">
      <c r="A233" s="21" t="n">
        <v>44475.083333333</v>
      </c>
      <c r="B233" s="22" t="s">
        <v>566</v>
      </c>
      <c r="C233" s="22" t="s">
        <v>590</v>
      </c>
      <c r="D233" s="22" t="s">
        <v>566</v>
      </c>
      <c r="E233" s="22" t="s">
        <v>566</v>
      </c>
      <c r="F233" s="22" t="s">
        <v>21</v>
      </c>
      <c r="G233" s="23" t="n">
        <v>1</v>
      </c>
      <c r="H233" s="24" t="n">
        <v>6250</v>
      </c>
      <c r="I233" s="24" t="n">
        <v>6250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4"/>
      <c r="O233" s="22"/>
      <c r="P233" s="22" t="s">
        <v>527</v>
      </c>
    </row>
    <row collapsed="false" customFormat="false" customHeight="false" hidden="false" ht="12.1" outlineLevel="0" r="234">
      <c r="A234" s="21" t="n">
        <v>44482.083333333</v>
      </c>
      <c r="B234" s="22" t="s">
        <v>566</v>
      </c>
      <c r="C234" s="22" t="s">
        <v>591</v>
      </c>
      <c r="D234" s="22" t="s">
        <v>566</v>
      </c>
      <c r="E234" s="22" t="s">
        <v>566</v>
      </c>
      <c r="F234" s="22" t="s">
        <v>21</v>
      </c>
      <c r="G234" s="23" t="n">
        <v>1</v>
      </c>
      <c r="H234" s="24" t="n">
        <v>700</v>
      </c>
      <c r="I234" s="24" t="n">
        <v>700</v>
      </c>
      <c r="J234" s="24" t="n">
        <v>0</v>
      </c>
      <c r="K234" s="24" t="n">
        <v>-0</v>
      </c>
      <c r="L234" s="24" t="n">
        <v>-0</v>
      </c>
      <c r="M234" s="6" t="s">
        <f>=I234+J234+K234+L234</f>
      </c>
      <c r="N234" s="24"/>
      <c r="O234" s="22"/>
      <c r="P234" s="22" t="s">
        <v>527</v>
      </c>
    </row>
    <row collapsed="false" customFormat="false" customHeight="false" hidden="false" ht="12.1" outlineLevel="0" r="235">
      <c r="A235" s="20" t="n">
        <v>44494.772141204</v>
      </c>
      <c r="B235" s="16" t="s">
        <v>490</v>
      </c>
      <c r="C235" s="16" t="s">
        <v>592</v>
      </c>
      <c r="D235" s="16" t="s">
        <v>456</v>
      </c>
      <c r="E235" s="16" t="s">
        <v>537</v>
      </c>
      <c r="F235" s="16" t="s">
        <v>21</v>
      </c>
      <c r="G235" s="7" t="n">
        <v>19</v>
      </c>
      <c r="H235" s="6" t="n">
        <v>100.6</v>
      </c>
      <c r="I235" s="6" t="n">
        <v>-19114</v>
      </c>
      <c r="J235" s="6" t="n">
        <v>-230.09</v>
      </c>
      <c r="K235" s="6" t="n">
        <v>-11.47</v>
      </c>
      <c r="L235" s="6" t="n">
        <v>-2.39</v>
      </c>
      <c r="M235" s="6" t="s">
        <f>=I235+J235+K235+L235</f>
      </c>
      <c r="N235" s="6"/>
      <c r="O235" s="16"/>
      <c r="P235" s="16" t="s">
        <v>527</v>
      </c>
    </row>
    <row collapsed="false" customFormat="false" customHeight="false" hidden="false" ht="12.1" outlineLevel="0" r="236">
      <c r="A236" s="20" t="n">
        <v>44494.774837963</v>
      </c>
      <c r="B236" s="16" t="s">
        <v>491</v>
      </c>
      <c r="C236" s="16" t="s">
        <v>593</v>
      </c>
      <c r="D236" s="16" t="s">
        <v>456</v>
      </c>
      <c r="E236" s="16" t="s">
        <v>537</v>
      </c>
      <c r="F236" s="16" t="s">
        <v>21</v>
      </c>
      <c r="G236" s="7" t="n">
        <v>22</v>
      </c>
      <c r="H236" s="6" t="n">
        <v>100.30136363636</v>
      </c>
      <c r="I236" s="6" t="n">
        <v>-22066.3</v>
      </c>
      <c r="J236" s="6" t="n">
        <v>-97.9</v>
      </c>
      <c r="K236" s="6" t="n">
        <v>-13.24</v>
      </c>
      <c r="L236" s="6" t="n">
        <v>-2.75</v>
      </c>
      <c r="M236" s="6" t="s">
        <f>=I236+J236+K236+L236</f>
      </c>
      <c r="N236" s="6"/>
      <c r="O236" s="16"/>
      <c r="P236" s="16" t="s">
        <v>527</v>
      </c>
    </row>
    <row collapsed="false" customFormat="false" customHeight="false" hidden="false" ht="12.1" outlineLevel="0" r="237">
      <c r="A237" s="21" t="n">
        <v>44538.083333333</v>
      </c>
      <c r="B237" s="22" t="s">
        <v>566</v>
      </c>
      <c r="C237" s="22" t="s">
        <v>582</v>
      </c>
      <c r="D237" s="22" t="s">
        <v>566</v>
      </c>
      <c r="E237" s="22" t="s">
        <v>566</v>
      </c>
      <c r="F237" s="22" t="s">
        <v>21</v>
      </c>
      <c r="G237" s="23" t="n">
        <v>1</v>
      </c>
      <c r="H237" s="24" t="n">
        <v>2500</v>
      </c>
      <c r="I237" s="24" t="n">
        <v>2500</v>
      </c>
      <c r="J237" s="24" t="n">
        <v>0</v>
      </c>
      <c r="K237" s="24" t="n">
        <v>-0</v>
      </c>
      <c r="L237" s="24" t="n">
        <v>-0</v>
      </c>
      <c r="M237" s="6" t="s">
        <f>=I237+J237+K237+L237</f>
      </c>
      <c r="N237" s="24"/>
      <c r="O237" s="22"/>
      <c r="P237" s="22" t="s">
        <v>527</v>
      </c>
    </row>
    <row collapsed="false" customFormat="false" customHeight="false" hidden="false" ht="12.1" outlineLevel="0" r="238">
      <c r="A238" s="21" t="n">
        <v>44571.083333333</v>
      </c>
      <c r="B238" s="22" t="s">
        <v>525</v>
      </c>
      <c r="C238" s="22" t="s">
        <v>111</v>
      </c>
      <c r="D238" s="22" t="s">
        <v>525</v>
      </c>
      <c r="E238" s="22" t="s">
        <v>525</v>
      </c>
      <c r="F238" s="22" t="s">
        <v>21</v>
      </c>
      <c r="G238" s="23" t="n">
        <v>1</v>
      </c>
      <c r="H238" s="24" t="n">
        <v>100000</v>
      </c>
      <c r="I238" s="24" t="n">
        <v>100000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4"/>
      <c r="O238" s="22"/>
      <c r="P238" s="22" t="s">
        <v>586</v>
      </c>
    </row>
    <row collapsed="false" customFormat="false" customHeight="false" hidden="false" ht="12.1" outlineLevel="0" r="239">
      <c r="A239" s="21" t="n">
        <v>44571.083333333</v>
      </c>
      <c r="B239" s="22" t="s">
        <v>566</v>
      </c>
      <c r="C239" s="22" t="s">
        <v>590</v>
      </c>
      <c r="D239" s="22" t="s">
        <v>566</v>
      </c>
      <c r="E239" s="22" t="s">
        <v>566</v>
      </c>
      <c r="F239" s="22" t="s">
        <v>21</v>
      </c>
      <c r="G239" s="23" t="n">
        <v>1</v>
      </c>
      <c r="H239" s="24" t="n">
        <v>6250</v>
      </c>
      <c r="I239" s="24" t="n">
        <v>6250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4"/>
      <c r="O239" s="22"/>
      <c r="P239" s="22" t="s">
        <v>527</v>
      </c>
    </row>
    <row collapsed="false" customFormat="false" customHeight="false" hidden="false" ht="12.1" outlineLevel="0" r="240">
      <c r="A240" s="20" t="n">
        <v>44571.841944444</v>
      </c>
      <c r="B240" s="16" t="s">
        <v>481</v>
      </c>
      <c r="C240" s="16" t="s">
        <v>570</v>
      </c>
      <c r="D240" s="16" t="s">
        <v>456</v>
      </c>
      <c r="E240" s="16" t="s">
        <v>537</v>
      </c>
      <c r="F240" s="16" t="s">
        <v>21</v>
      </c>
      <c r="G240" s="7" t="n">
        <v>10</v>
      </c>
      <c r="H240" s="6" t="n">
        <v>101.13</v>
      </c>
      <c r="I240" s="6" t="n">
        <v>-10113</v>
      </c>
      <c r="J240" s="6" t="n">
        <v>-213.7</v>
      </c>
      <c r="K240" s="6" t="n">
        <v>-6.07</v>
      </c>
      <c r="L240" s="6" t="n">
        <v>-1.27</v>
      </c>
      <c r="M240" s="6" t="s">
        <f>=I240+J240+K240+L240</f>
      </c>
      <c r="N240" s="6"/>
      <c r="O240" s="16"/>
      <c r="P240" s="16" t="s">
        <v>586</v>
      </c>
    </row>
    <row collapsed="false" customFormat="false" customHeight="false" hidden="false" ht="12.1" outlineLevel="0" r="241">
      <c r="A241" s="20" t="n">
        <v>44571.842685185</v>
      </c>
      <c r="B241" s="16" t="s">
        <v>489</v>
      </c>
      <c r="C241" s="16" t="s">
        <v>587</v>
      </c>
      <c r="D241" s="16" t="s">
        <v>456</v>
      </c>
      <c r="E241" s="16" t="s">
        <v>537</v>
      </c>
      <c r="F241" s="16" t="s">
        <v>21</v>
      </c>
      <c r="G241" s="7" t="n">
        <v>10</v>
      </c>
      <c r="H241" s="6" t="n">
        <v>99.56</v>
      </c>
      <c r="I241" s="6" t="n">
        <v>-9956</v>
      </c>
      <c r="J241" s="6" t="n">
        <v>-49.3</v>
      </c>
      <c r="K241" s="6" t="n">
        <v>-5.98</v>
      </c>
      <c r="L241" s="6" t="n">
        <v>-1.24</v>
      </c>
      <c r="M241" s="6" t="s">
        <f>=I241+J241+K241+L241</f>
      </c>
      <c r="N241" s="6"/>
      <c r="O241" s="16"/>
      <c r="P241" s="16" t="s">
        <v>586</v>
      </c>
    </row>
    <row collapsed="false" customFormat="false" customHeight="false" hidden="false" ht="12.1" outlineLevel="0" r="242">
      <c r="A242" s="20" t="n">
        <v>44571.844363426</v>
      </c>
      <c r="B242" s="16" t="s">
        <v>480</v>
      </c>
      <c r="C242" s="16" t="s">
        <v>569</v>
      </c>
      <c r="D242" s="16" t="s">
        <v>456</v>
      </c>
      <c r="E242" s="16" t="s">
        <v>537</v>
      </c>
      <c r="F242" s="16" t="s">
        <v>21</v>
      </c>
      <c r="G242" s="7" t="n">
        <v>10</v>
      </c>
      <c r="H242" s="6" t="n">
        <v>101.628</v>
      </c>
      <c r="I242" s="6" t="n">
        <v>-10162.8</v>
      </c>
      <c r="J242" s="6" t="n">
        <v>-191.8</v>
      </c>
      <c r="K242" s="6" t="n">
        <v>-6.1</v>
      </c>
      <c r="L242" s="6" t="n">
        <v>-1.27</v>
      </c>
      <c r="M242" s="6" t="s">
        <f>=I242+J242+K242+L242</f>
      </c>
      <c r="N242" s="6"/>
      <c r="O242" s="16"/>
      <c r="P242" s="16" t="s">
        <v>586</v>
      </c>
    </row>
    <row collapsed="false" customFormat="false" customHeight="false" hidden="false" ht="12.1" outlineLevel="0" r="243">
      <c r="A243" s="20" t="n">
        <v>44571.845821759</v>
      </c>
      <c r="B243" s="16" t="s">
        <v>491</v>
      </c>
      <c r="C243" s="16" t="s">
        <v>593</v>
      </c>
      <c r="D243" s="16" t="s">
        <v>456</v>
      </c>
      <c r="E243" s="16" t="s">
        <v>537</v>
      </c>
      <c r="F243" s="16" t="s">
        <v>21</v>
      </c>
      <c r="G243" s="7" t="n">
        <v>10</v>
      </c>
      <c r="H243" s="6" t="n">
        <v>99.885</v>
      </c>
      <c r="I243" s="6" t="n">
        <v>-9988.5</v>
      </c>
      <c r="J243" s="6" t="n">
        <v>-0</v>
      </c>
      <c r="K243" s="6" t="n">
        <v>-5.99</v>
      </c>
      <c r="L243" s="6" t="n">
        <v>-1.23</v>
      </c>
      <c r="M243" s="6" t="s">
        <f>=I243+J243+K243+L243</f>
      </c>
      <c r="N243" s="6"/>
      <c r="O243" s="16"/>
      <c r="P243" s="16" t="s">
        <v>586</v>
      </c>
    </row>
    <row collapsed="false" customFormat="false" customHeight="false" hidden="false" ht="12.1" outlineLevel="0" r="244">
      <c r="A244" s="20" t="n">
        <v>44571.846458333</v>
      </c>
      <c r="B244" s="16" t="s">
        <v>490</v>
      </c>
      <c r="C244" s="16" t="s">
        <v>592</v>
      </c>
      <c r="D244" s="16" t="s">
        <v>456</v>
      </c>
      <c r="E244" s="16" t="s">
        <v>537</v>
      </c>
      <c r="F244" s="16" t="s">
        <v>21</v>
      </c>
      <c r="G244" s="7" t="n">
        <v>10</v>
      </c>
      <c r="H244" s="6" t="n">
        <v>99.69</v>
      </c>
      <c r="I244" s="6" t="n">
        <v>-9969</v>
      </c>
      <c r="J244" s="6" t="n">
        <v>-71.2</v>
      </c>
      <c r="K244" s="6" t="n">
        <v>-5.98</v>
      </c>
      <c r="L244" s="6" t="n">
        <v>-1.25</v>
      </c>
      <c r="M244" s="6" t="s">
        <f>=I244+J244+K244+L244</f>
      </c>
      <c r="N244" s="6"/>
      <c r="O244" s="16"/>
      <c r="P244" s="16" t="s">
        <v>586</v>
      </c>
    </row>
    <row collapsed="false" customFormat="false" customHeight="false" hidden="false" ht="12.1" outlineLevel="0" r="245">
      <c r="A245" s="20" t="n">
        <v>44571.847175926</v>
      </c>
      <c r="B245" s="16" t="s">
        <v>484</v>
      </c>
      <c r="C245" s="16" t="s">
        <v>573</v>
      </c>
      <c r="D245" s="16" t="s">
        <v>456</v>
      </c>
      <c r="E245" s="16" t="s">
        <v>537</v>
      </c>
      <c r="F245" s="16" t="s">
        <v>21</v>
      </c>
      <c r="G245" s="7" t="n">
        <v>20</v>
      </c>
      <c r="H245" s="6" t="n">
        <v>101.2</v>
      </c>
      <c r="I245" s="6" t="n">
        <v>-10120</v>
      </c>
      <c r="J245" s="6" t="n">
        <v>-337</v>
      </c>
      <c r="K245" s="6" t="n">
        <v>-6.07</v>
      </c>
      <c r="L245" s="6" t="n">
        <v>-1.02</v>
      </c>
      <c r="M245" s="6" t="s">
        <f>=I245+J245+K245+L245</f>
      </c>
      <c r="N245" s="6"/>
      <c r="O245" s="16"/>
      <c r="P245" s="16" t="s">
        <v>586</v>
      </c>
    </row>
    <row collapsed="false" customFormat="false" customHeight="false" hidden="false" ht="12.1" outlineLevel="0" r="246">
      <c r="A246" s="20" t="n">
        <v>44571.848055556</v>
      </c>
      <c r="B246" s="16" t="s">
        <v>483</v>
      </c>
      <c r="C246" s="16" t="s">
        <v>572</v>
      </c>
      <c r="D246" s="16" t="s">
        <v>456</v>
      </c>
      <c r="E246" s="16" t="s">
        <v>537</v>
      </c>
      <c r="F246" s="16" t="s">
        <v>21</v>
      </c>
      <c r="G246" s="7" t="n">
        <v>20</v>
      </c>
      <c r="H246" s="6" t="n">
        <v>101.82</v>
      </c>
      <c r="I246" s="6" t="n">
        <v>-10182</v>
      </c>
      <c r="J246" s="6" t="n">
        <v>-24.6</v>
      </c>
      <c r="K246" s="6" t="n">
        <v>-6.1</v>
      </c>
      <c r="L246" s="6" t="n">
        <v>-1.28</v>
      </c>
      <c r="M246" s="6" t="s">
        <f>=I246+J246+K246+L246</f>
      </c>
      <c r="N246" s="6"/>
      <c r="O246" s="16"/>
      <c r="P246" s="16" t="s">
        <v>586</v>
      </c>
    </row>
    <row collapsed="false" customFormat="false" customHeight="false" hidden="false" ht="12.1" outlineLevel="0" r="247">
      <c r="A247" s="20" t="n">
        <v>44571.852835648</v>
      </c>
      <c r="B247" s="16" t="s">
        <v>492</v>
      </c>
      <c r="C247" s="16" t="s">
        <v>594</v>
      </c>
      <c r="D247" s="16" t="s">
        <v>456</v>
      </c>
      <c r="E247" s="16" t="s">
        <v>537</v>
      </c>
      <c r="F247" s="16" t="s">
        <v>21</v>
      </c>
      <c r="G247" s="7" t="n">
        <v>11</v>
      </c>
      <c r="H247" s="6" t="n">
        <v>99.04</v>
      </c>
      <c r="I247" s="6" t="n">
        <v>-10894.4</v>
      </c>
      <c r="J247" s="6" t="n">
        <v>-134.53</v>
      </c>
      <c r="K247" s="6" t="n">
        <v>-6.54</v>
      </c>
      <c r="L247" s="6" t="n">
        <v>-1.36</v>
      </c>
      <c r="M247" s="6" t="s">
        <f>=I247+J247+K247+L247</f>
      </c>
      <c r="N247" s="6"/>
      <c r="O247" s="16"/>
      <c r="P247" s="16" t="s">
        <v>586</v>
      </c>
    </row>
    <row collapsed="false" customFormat="false" customHeight="false" hidden="false" ht="12.1" outlineLevel="0" r="248">
      <c r="A248" s="20" t="n">
        <v>44572.889861111</v>
      </c>
      <c r="B248" s="16" t="s">
        <v>465</v>
      </c>
      <c r="C248" s="16" t="s">
        <v>568</v>
      </c>
      <c r="D248" s="16" t="s">
        <v>456</v>
      </c>
      <c r="E248" s="16" t="s">
        <v>19</v>
      </c>
      <c r="F248" s="16" t="s">
        <v>21</v>
      </c>
      <c r="G248" s="7" t="n">
        <v>2</v>
      </c>
      <c r="H248" s="6" t="n">
        <v>6806.75</v>
      </c>
      <c r="I248" s="6" t="n">
        <v>-13613.5</v>
      </c>
      <c r="J248" s="6" t="n">
        <v>-0</v>
      </c>
      <c r="K248" s="6" t="n">
        <v>-8.17</v>
      </c>
      <c r="L248" s="6" t="n">
        <v>-1.26</v>
      </c>
      <c r="M248" s="6" t="s">
        <f>=I248+J248+K248+L248</f>
      </c>
      <c r="N248" s="6"/>
      <c r="O248" s="16"/>
      <c r="P248" s="16" t="s">
        <v>586</v>
      </c>
    </row>
    <row collapsed="false" customFormat="false" customHeight="false" hidden="false" ht="12.1" outlineLevel="0" r="249">
      <c r="A249" s="20" t="n">
        <v>44572.890636574</v>
      </c>
      <c r="B249" s="16" t="s">
        <v>462</v>
      </c>
      <c r="C249" s="16" t="s">
        <v>554</v>
      </c>
      <c r="D249" s="16" t="s">
        <v>456</v>
      </c>
      <c r="E249" s="16" t="s">
        <v>19</v>
      </c>
      <c r="F249" s="16" t="s">
        <v>21</v>
      </c>
      <c r="G249" s="7" t="n">
        <v>10</v>
      </c>
      <c r="H249" s="6" t="n">
        <v>276.84</v>
      </c>
      <c r="I249" s="6" t="n">
        <v>-2768.4</v>
      </c>
      <c r="J249" s="6" t="n">
        <v>-0</v>
      </c>
      <c r="K249" s="6" t="n">
        <v>-1.66</v>
      </c>
      <c r="L249" s="6" t="n">
        <v>-0.26</v>
      </c>
      <c r="M249" s="6" t="s">
        <f>=I249+J249+K249+L249</f>
      </c>
      <c r="N249" s="6"/>
      <c r="O249" s="16"/>
      <c r="P249" s="16" t="s">
        <v>586</v>
      </c>
    </row>
    <row collapsed="false" customFormat="false" customHeight="false" hidden="false" ht="12.1" outlineLevel="0" r="250">
      <c r="A250" s="20" t="n">
        <v>44572.891886574</v>
      </c>
      <c r="B250" s="16" t="s">
        <v>488</v>
      </c>
      <c r="C250" s="16" t="s">
        <v>579</v>
      </c>
      <c r="D250" s="16" t="s">
        <v>456</v>
      </c>
      <c r="E250" s="16" t="s">
        <v>578</v>
      </c>
      <c r="F250" s="16" t="s">
        <v>21</v>
      </c>
      <c r="G250" s="7" t="n">
        <v>3</v>
      </c>
      <c r="H250" s="6" t="n">
        <v>2985.5</v>
      </c>
      <c r="I250" s="6" t="n">
        <v>-8956.5</v>
      </c>
      <c r="J250" s="6" t="n">
        <v>-0</v>
      </c>
      <c r="K250" s="6" t="n">
        <v>-5.37</v>
      </c>
      <c r="L250" s="6" t="n">
        <v>-0.83</v>
      </c>
      <c r="M250" s="6" t="s">
        <f>=I250+J250+K250+L250</f>
      </c>
      <c r="N250" s="6"/>
      <c r="O250" s="16"/>
      <c r="P250" s="16" t="s">
        <v>527</v>
      </c>
    </row>
    <row collapsed="false" customFormat="false" customHeight="false" hidden="false" ht="12.1" outlineLevel="0" r="251">
      <c r="A251" s="21" t="n">
        <v>44579.083333333</v>
      </c>
      <c r="B251" s="22" t="s">
        <v>525</v>
      </c>
      <c r="C251" s="22" t="s">
        <v>111</v>
      </c>
      <c r="D251" s="22" t="s">
        <v>525</v>
      </c>
      <c r="E251" s="22" t="s">
        <v>525</v>
      </c>
      <c r="F251" s="22" t="s">
        <v>21</v>
      </c>
      <c r="G251" s="23" t="n">
        <v>1</v>
      </c>
      <c r="H251" s="24" t="n">
        <v>100000</v>
      </c>
      <c r="I251" s="24" t="n">
        <v>100000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4"/>
      <c r="O251" s="22"/>
      <c r="P251" s="22" t="s">
        <v>586</v>
      </c>
    </row>
    <row collapsed="false" customFormat="false" customHeight="false" hidden="false" ht="12.1" outlineLevel="0" r="252">
      <c r="A252" s="20" t="n">
        <v>44579.909861111</v>
      </c>
      <c r="B252" s="16" t="s">
        <v>87</v>
      </c>
      <c r="C252" s="16" t="s">
        <v>528</v>
      </c>
      <c r="D252" s="16" t="s">
        <v>456</v>
      </c>
      <c r="E252" s="16" t="s">
        <v>19</v>
      </c>
      <c r="F252" s="16" t="s">
        <v>21</v>
      </c>
      <c r="G252" s="7" t="n">
        <v>110</v>
      </c>
      <c r="H252" s="6" t="n">
        <v>304.57</v>
      </c>
      <c r="I252" s="6" t="n">
        <v>-33502.7</v>
      </c>
      <c r="J252" s="6" t="n">
        <v>-0</v>
      </c>
      <c r="K252" s="6" t="n">
        <v>-20.1</v>
      </c>
      <c r="L252" s="6" t="n">
        <v>-3.11</v>
      </c>
      <c r="M252" s="6" t="s">
        <f>=I252+J252+K252+L252</f>
      </c>
      <c r="N252" s="6"/>
      <c r="O252" s="16"/>
      <c r="P252" s="16" t="s">
        <v>586</v>
      </c>
    </row>
    <row collapsed="false" customFormat="false" customHeight="false" hidden="false" ht="12.1" outlineLevel="0" r="253">
      <c r="A253" s="20" t="n">
        <v>44579.910509259</v>
      </c>
      <c r="B253" s="16" t="s">
        <v>465</v>
      </c>
      <c r="C253" s="16" t="s">
        <v>568</v>
      </c>
      <c r="D253" s="16" t="s">
        <v>456</v>
      </c>
      <c r="E253" s="16" t="s">
        <v>19</v>
      </c>
      <c r="F253" s="16" t="s">
        <v>21</v>
      </c>
      <c r="G253" s="7" t="n">
        <v>5</v>
      </c>
      <c r="H253" s="6" t="n">
        <v>6287.5</v>
      </c>
      <c r="I253" s="6" t="n">
        <v>-31437.5</v>
      </c>
      <c r="J253" s="6" t="n">
        <v>-0</v>
      </c>
      <c r="K253" s="6" t="n">
        <v>-18.86</v>
      </c>
      <c r="L253" s="6" t="n">
        <v>-2.92</v>
      </c>
      <c r="M253" s="6" t="s">
        <f>=I253+J253+K253+L253</f>
      </c>
      <c r="N253" s="6"/>
      <c r="O253" s="16"/>
      <c r="P253" s="16" t="s">
        <v>586</v>
      </c>
    </row>
    <row collapsed="false" customFormat="false" customHeight="false" hidden="false" ht="12.1" outlineLevel="0" r="254">
      <c r="A254" s="20" t="n">
        <v>44579.912314815</v>
      </c>
      <c r="B254" s="16" t="s">
        <v>462</v>
      </c>
      <c r="C254" s="16" t="s">
        <v>554</v>
      </c>
      <c r="D254" s="16" t="s">
        <v>456</v>
      </c>
      <c r="E254" s="16" t="s">
        <v>19</v>
      </c>
      <c r="F254" s="16" t="s">
        <v>21</v>
      </c>
      <c r="G254" s="7" t="n">
        <v>150</v>
      </c>
      <c r="H254" s="6" t="n">
        <v>232.86</v>
      </c>
      <c r="I254" s="6" t="n">
        <v>-34929</v>
      </c>
      <c r="J254" s="6" t="n">
        <v>-0</v>
      </c>
      <c r="K254" s="6" t="n">
        <v>-20.96</v>
      </c>
      <c r="L254" s="6" t="n">
        <v>-3.25</v>
      </c>
      <c r="M254" s="6" t="s">
        <f>=I254+J254+K254+L254</f>
      </c>
      <c r="N254" s="6"/>
      <c r="O254" s="16"/>
      <c r="P254" s="16" t="s">
        <v>586</v>
      </c>
    </row>
    <row collapsed="false" customFormat="false" customHeight="false" hidden="false" ht="12.1" outlineLevel="0" r="255">
      <c r="A255" s="21" t="n">
        <v>44581.083333333</v>
      </c>
      <c r="B255" s="22" t="s">
        <v>549</v>
      </c>
      <c r="C255" s="22" t="s">
        <v>595</v>
      </c>
      <c r="D255" s="22" t="s">
        <v>549</v>
      </c>
      <c r="E255" s="22" t="s">
        <v>549</v>
      </c>
      <c r="F255" s="22" t="s">
        <v>21</v>
      </c>
      <c r="G255" s="23" t="n">
        <v>1</v>
      </c>
      <c r="H255" s="24" t="n">
        <v>374</v>
      </c>
      <c r="I255" s="24" t="n">
        <v>374</v>
      </c>
      <c r="J255" s="24" t="n">
        <v>0</v>
      </c>
      <c r="K255" s="24" t="n">
        <v>-0</v>
      </c>
      <c r="L255" s="24" t="n">
        <v>-0</v>
      </c>
      <c r="M255" s="6" t="s">
        <f>=I255+J255+K255+L255</f>
      </c>
      <c r="N255" s="24"/>
      <c r="O255" s="22"/>
      <c r="P255" s="22" t="s">
        <v>586</v>
      </c>
    </row>
    <row collapsed="false" customFormat="false" customHeight="false" hidden="false" ht="12.1" outlineLevel="0" r="256">
      <c r="A256" s="29" t="n">
        <v>44613.820717593</v>
      </c>
      <c r="B256" s="30" t="s">
        <v>481</v>
      </c>
      <c r="C256" s="30" t="s">
        <v>570</v>
      </c>
      <c r="D256" s="30" t="s">
        <v>458</v>
      </c>
      <c r="E256" s="30" t="s">
        <v>537</v>
      </c>
      <c r="F256" s="30" t="s">
        <v>21</v>
      </c>
      <c r="G256" s="31" t="n">
        <v>-34</v>
      </c>
      <c r="H256" s="32" t="n">
        <v>97.017941176471</v>
      </c>
      <c r="I256" s="32" t="n">
        <v>32986.1</v>
      </c>
      <c r="J256" s="32" t="n">
        <v>133.28</v>
      </c>
      <c r="K256" s="32" t="n">
        <v>-19.78</v>
      </c>
      <c r="L256" s="32" t="n">
        <v>-4.12</v>
      </c>
      <c r="M256" s="6" t="s">
        <f>=I256+J256+K256+L256</f>
      </c>
      <c r="N256" s="32"/>
      <c r="O256" s="30"/>
      <c r="P256" s="30" t="s">
        <v>527</v>
      </c>
    </row>
    <row collapsed="false" customFormat="false" customHeight="false" hidden="false" ht="12.1" outlineLevel="0" r="257">
      <c r="A257" s="29" t="n">
        <v>44613.82125</v>
      </c>
      <c r="B257" s="30" t="s">
        <v>486</v>
      </c>
      <c r="C257" s="30" t="s">
        <v>575</v>
      </c>
      <c r="D257" s="30" t="s">
        <v>458</v>
      </c>
      <c r="E257" s="30" t="s">
        <v>537</v>
      </c>
      <c r="F257" s="30" t="s">
        <v>21</v>
      </c>
      <c r="G257" s="31" t="n">
        <v>-15</v>
      </c>
      <c r="H257" s="32" t="n">
        <v>97.7</v>
      </c>
      <c r="I257" s="32" t="n">
        <v>14655</v>
      </c>
      <c r="J257" s="32" t="n">
        <v>81.3</v>
      </c>
      <c r="K257" s="32" t="n">
        <v>-8.79</v>
      </c>
      <c r="L257" s="32" t="n">
        <v>-1.83</v>
      </c>
      <c r="M257" s="6" t="s">
        <f>=I257+J257+K257+L257</f>
      </c>
      <c r="N257" s="32"/>
      <c r="O257" s="30"/>
      <c r="P257" s="30" t="s">
        <v>527</v>
      </c>
    </row>
    <row collapsed="false" customFormat="false" customHeight="false" hidden="false" ht="12.1" outlineLevel="0" r="258">
      <c r="A258" s="29" t="n">
        <v>44613.821828704</v>
      </c>
      <c r="B258" s="30" t="s">
        <v>489</v>
      </c>
      <c r="C258" s="30" t="s">
        <v>587</v>
      </c>
      <c r="D258" s="30" t="s">
        <v>458</v>
      </c>
      <c r="E258" s="30" t="s">
        <v>537</v>
      </c>
      <c r="F258" s="30" t="s">
        <v>21</v>
      </c>
      <c r="G258" s="31" t="n">
        <v>-8</v>
      </c>
      <c r="H258" s="32" t="n">
        <v>94.90875</v>
      </c>
      <c r="I258" s="32" t="n">
        <v>7592.7</v>
      </c>
      <c r="J258" s="32" t="n">
        <v>149.92</v>
      </c>
      <c r="K258" s="32" t="n">
        <v>-4.56</v>
      </c>
      <c r="L258" s="32" t="n">
        <v>-0.95</v>
      </c>
      <c r="M258" s="6" t="s">
        <f>=I258+J258+K258+L258</f>
      </c>
      <c r="N258" s="32"/>
      <c r="O258" s="30"/>
      <c r="P258" s="30" t="s">
        <v>527</v>
      </c>
    </row>
    <row collapsed="false" customFormat="false" customHeight="false" hidden="false" ht="12.1" outlineLevel="0" r="259">
      <c r="A259" s="29" t="n">
        <v>44613.829502315</v>
      </c>
      <c r="B259" s="30" t="s">
        <v>484</v>
      </c>
      <c r="C259" s="30" t="s">
        <v>573</v>
      </c>
      <c r="D259" s="30" t="s">
        <v>458</v>
      </c>
      <c r="E259" s="30" t="s">
        <v>537</v>
      </c>
      <c r="F259" s="30" t="s">
        <v>21</v>
      </c>
      <c r="G259" s="31" t="n">
        <v>-30</v>
      </c>
      <c r="H259" s="32" t="n">
        <v>99.051</v>
      </c>
      <c r="I259" s="32" t="n">
        <v>14857.65</v>
      </c>
      <c r="J259" s="32" t="n">
        <v>203.4</v>
      </c>
      <c r="K259" s="32" t="n">
        <v>-8.91</v>
      </c>
      <c r="L259" s="32" t="n">
        <v>-0.88</v>
      </c>
      <c r="M259" s="6" t="s">
        <f>=I259+J259+K259+L259</f>
      </c>
      <c r="N259" s="32"/>
      <c r="O259" s="30"/>
      <c r="P259" s="30" t="s">
        <v>527</v>
      </c>
    </row>
    <row collapsed="false" customFormat="false" customHeight="false" hidden="false" ht="12.1" outlineLevel="0" r="260">
      <c r="A260" s="29" t="n">
        <v>44613.8303125</v>
      </c>
      <c r="B260" s="30" t="s">
        <v>483</v>
      </c>
      <c r="C260" s="30" t="s">
        <v>572</v>
      </c>
      <c r="D260" s="30" t="s">
        <v>458</v>
      </c>
      <c r="E260" s="30" t="s">
        <v>537</v>
      </c>
      <c r="F260" s="30" t="s">
        <v>21</v>
      </c>
      <c r="G260" s="31" t="n">
        <v>-25</v>
      </c>
      <c r="H260" s="32" t="n">
        <v>97.744</v>
      </c>
      <c r="I260" s="32" t="n">
        <v>12218</v>
      </c>
      <c r="J260" s="32" t="n">
        <v>246.5</v>
      </c>
      <c r="K260" s="32" t="n">
        <v>-7.33</v>
      </c>
      <c r="L260" s="32" t="n">
        <v>-1.53</v>
      </c>
      <c r="M260" s="6" t="s">
        <f>=I260+J260+K260+L260</f>
      </c>
      <c r="N260" s="32"/>
      <c r="O260" s="30"/>
      <c r="P260" s="30" t="s">
        <v>527</v>
      </c>
    </row>
    <row collapsed="false" customFormat="false" customHeight="false" hidden="false" ht="12.1" outlineLevel="0" r="261">
      <c r="A261" s="29" t="n">
        <v>44613.843368056</v>
      </c>
      <c r="B261" s="30" t="s">
        <v>480</v>
      </c>
      <c r="C261" s="30" t="s">
        <v>569</v>
      </c>
      <c r="D261" s="30" t="s">
        <v>458</v>
      </c>
      <c r="E261" s="30" t="s">
        <v>537</v>
      </c>
      <c r="F261" s="30" t="s">
        <v>21</v>
      </c>
      <c r="G261" s="31" t="n">
        <v>-14</v>
      </c>
      <c r="H261" s="32" t="n">
        <v>97.617857142857</v>
      </c>
      <c r="I261" s="32" t="n">
        <v>13666.5</v>
      </c>
      <c r="J261" s="32" t="n">
        <v>469.84</v>
      </c>
      <c r="K261" s="32" t="n">
        <v>-8.21</v>
      </c>
      <c r="L261" s="32" t="n">
        <v>-1.7</v>
      </c>
      <c r="M261" s="6" t="s">
        <f>=I261+J261+K261+L261</f>
      </c>
      <c r="N261" s="32"/>
      <c r="O261" s="30"/>
      <c r="P261" s="30" t="s">
        <v>527</v>
      </c>
    </row>
    <row collapsed="false" customFormat="false" customHeight="false" hidden="false" ht="12.1" outlineLevel="0" r="262">
      <c r="A262" s="29" t="n">
        <v>44613.853599537</v>
      </c>
      <c r="B262" s="30" t="s">
        <v>492</v>
      </c>
      <c r="C262" s="30" t="s">
        <v>594</v>
      </c>
      <c r="D262" s="30" t="s">
        <v>458</v>
      </c>
      <c r="E262" s="30" t="s">
        <v>537</v>
      </c>
      <c r="F262" s="30" t="s">
        <v>21</v>
      </c>
      <c r="G262" s="31" t="n">
        <v>-11</v>
      </c>
      <c r="H262" s="32" t="n">
        <v>92.9</v>
      </c>
      <c r="I262" s="32" t="n">
        <v>10219</v>
      </c>
      <c r="J262" s="32" t="n">
        <v>295.9</v>
      </c>
      <c r="K262" s="32" t="n">
        <v>-6.13</v>
      </c>
      <c r="L262" s="32" t="n">
        <v>-1.28</v>
      </c>
      <c r="M262" s="6" t="s">
        <f>=I262+J262+K262+L262</f>
      </c>
      <c r="N262" s="32"/>
      <c r="O262" s="30"/>
      <c r="P262" s="30" t="s">
        <v>586</v>
      </c>
    </row>
    <row collapsed="false" customFormat="false" customHeight="false" hidden="false" ht="12.1" outlineLevel="0" r="263">
      <c r="A263" s="29" t="n">
        <v>44613.853680556</v>
      </c>
      <c r="B263" s="30" t="s">
        <v>480</v>
      </c>
      <c r="C263" s="30" t="s">
        <v>569</v>
      </c>
      <c r="D263" s="30" t="s">
        <v>458</v>
      </c>
      <c r="E263" s="30" t="s">
        <v>537</v>
      </c>
      <c r="F263" s="30" t="s">
        <v>21</v>
      </c>
      <c r="G263" s="31" t="n">
        <v>-10</v>
      </c>
      <c r="H263" s="32" t="n">
        <v>99.7</v>
      </c>
      <c r="I263" s="32" t="n">
        <v>9970</v>
      </c>
      <c r="J263" s="32" t="n">
        <v>335.6</v>
      </c>
      <c r="K263" s="32" t="n">
        <v>-5.98</v>
      </c>
      <c r="L263" s="32" t="n">
        <v>-1.25</v>
      </c>
      <c r="M263" s="6" t="s">
        <f>=I263+J263+K263+L263</f>
      </c>
      <c r="N263" s="32"/>
      <c r="O263" s="30"/>
      <c r="P263" s="30" t="s">
        <v>586</v>
      </c>
    </row>
    <row collapsed="false" customFormat="false" customHeight="false" hidden="false" ht="12.1" outlineLevel="0" r="264">
      <c r="A264" s="29" t="n">
        <v>44613.854189815</v>
      </c>
      <c r="B264" s="30" t="s">
        <v>484</v>
      </c>
      <c r="C264" s="30" t="s">
        <v>573</v>
      </c>
      <c r="D264" s="30" t="s">
        <v>458</v>
      </c>
      <c r="E264" s="30" t="s">
        <v>537</v>
      </c>
      <c r="F264" s="30" t="s">
        <v>21</v>
      </c>
      <c r="G264" s="31" t="n">
        <v>-20</v>
      </c>
      <c r="H264" s="32" t="n">
        <v>99.2</v>
      </c>
      <c r="I264" s="32" t="n">
        <v>9920</v>
      </c>
      <c r="J264" s="32" t="n">
        <v>135.6</v>
      </c>
      <c r="K264" s="32" t="n">
        <v>-5.95</v>
      </c>
      <c r="L264" s="32" t="n">
        <v>-0.59</v>
      </c>
      <c r="M264" s="6" t="s">
        <f>=I264+J264+K264+L264</f>
      </c>
      <c r="N264" s="32"/>
      <c r="O264" s="30"/>
      <c r="P264" s="30" t="s">
        <v>586</v>
      </c>
    </row>
    <row collapsed="false" customFormat="false" customHeight="false" hidden="false" ht="12.1" outlineLevel="0" r="265">
      <c r="A265" s="29" t="n">
        <v>44613.855856481</v>
      </c>
      <c r="B265" s="30" t="s">
        <v>483</v>
      </c>
      <c r="C265" s="30" t="s">
        <v>572</v>
      </c>
      <c r="D265" s="30" t="s">
        <v>458</v>
      </c>
      <c r="E265" s="30" t="s">
        <v>537</v>
      </c>
      <c r="F265" s="30" t="s">
        <v>21</v>
      </c>
      <c r="G265" s="31" t="n">
        <v>-20</v>
      </c>
      <c r="H265" s="32" t="n">
        <v>98.24</v>
      </c>
      <c r="I265" s="32" t="n">
        <v>9824</v>
      </c>
      <c r="J265" s="32" t="n">
        <v>197.2</v>
      </c>
      <c r="K265" s="32" t="n">
        <v>-5.89</v>
      </c>
      <c r="L265" s="32" t="n">
        <v>-1.22</v>
      </c>
      <c r="M265" s="6" t="s">
        <f>=I265+J265+K265+L265</f>
      </c>
      <c r="N265" s="32"/>
      <c r="O265" s="30"/>
      <c r="P265" s="30" t="s">
        <v>586</v>
      </c>
    </row>
    <row collapsed="false" customFormat="false" customHeight="false" hidden="false" ht="12.1" outlineLevel="0" r="266">
      <c r="A266" s="29" t="n">
        <v>44613.857847222</v>
      </c>
      <c r="B266" s="30" t="s">
        <v>489</v>
      </c>
      <c r="C266" s="30" t="s">
        <v>587</v>
      </c>
      <c r="D266" s="30" t="s">
        <v>458</v>
      </c>
      <c r="E266" s="30" t="s">
        <v>537</v>
      </c>
      <c r="F266" s="30" t="s">
        <v>21</v>
      </c>
      <c r="G266" s="31" t="n">
        <v>-10</v>
      </c>
      <c r="H266" s="32" t="n">
        <v>94.53</v>
      </c>
      <c r="I266" s="32" t="n">
        <v>9453</v>
      </c>
      <c r="J266" s="32" t="n">
        <v>187.4</v>
      </c>
      <c r="K266" s="32" t="n">
        <v>-5.68</v>
      </c>
      <c r="L266" s="32" t="n">
        <v>-1.18</v>
      </c>
      <c r="M266" s="6" t="s">
        <f>=I266+J266+K266+L266</f>
      </c>
      <c r="N266" s="32"/>
      <c r="O266" s="30"/>
      <c r="P266" s="30" t="s">
        <v>586</v>
      </c>
    </row>
    <row collapsed="false" customFormat="false" customHeight="false" hidden="false" ht="12.1" outlineLevel="0" r="267">
      <c r="A267" s="29" t="n">
        <v>44613.86099537</v>
      </c>
      <c r="B267" s="30" t="s">
        <v>487</v>
      </c>
      <c r="C267" s="30" t="s">
        <v>576</v>
      </c>
      <c r="D267" s="30" t="s">
        <v>458</v>
      </c>
      <c r="E267" s="30" t="s">
        <v>537</v>
      </c>
      <c r="F267" s="30" t="s">
        <v>21</v>
      </c>
      <c r="G267" s="31" t="n">
        <v>-1</v>
      </c>
      <c r="H267" s="32" t="n">
        <v>88.25</v>
      </c>
      <c r="I267" s="32" t="n">
        <v>751.01</v>
      </c>
      <c r="J267" s="32" t="n">
        <v>30.92</v>
      </c>
      <c r="K267" s="32" t="n">
        <v>-0.45</v>
      </c>
      <c r="L267" s="32" t="n">
        <v>-0.09</v>
      </c>
      <c r="M267" s="6" t="s">
        <f>=I267+J267+K267+L267</f>
      </c>
      <c r="N267" s="32"/>
      <c r="O267" s="30"/>
      <c r="P267" s="30" t="s">
        <v>527</v>
      </c>
    </row>
    <row collapsed="false" customFormat="false" customHeight="false" hidden="false" ht="12.1" outlineLevel="0" r="268">
      <c r="A268" s="20" t="n">
        <v>44613.86462963</v>
      </c>
      <c r="B268" s="16" t="s">
        <v>462</v>
      </c>
      <c r="C268" s="16" t="s">
        <v>554</v>
      </c>
      <c r="D268" s="16" t="s">
        <v>456</v>
      </c>
      <c r="E268" s="16" t="s">
        <v>19</v>
      </c>
      <c r="F268" s="16" t="s">
        <v>21</v>
      </c>
      <c r="G268" s="7" t="n">
        <v>270</v>
      </c>
      <c r="H268" s="6" t="n">
        <v>199</v>
      </c>
      <c r="I268" s="6" t="n">
        <v>-53730</v>
      </c>
      <c r="J268" s="6" t="n">
        <v>-0</v>
      </c>
      <c r="K268" s="6" t="n">
        <v>-32.24</v>
      </c>
      <c r="L268" s="6" t="n">
        <v>-5</v>
      </c>
      <c r="M268" s="6" t="s">
        <f>=I268+J268+K268+L268</f>
      </c>
      <c r="N268" s="6"/>
      <c r="O268" s="16"/>
      <c r="P268" s="16" t="s">
        <v>527</v>
      </c>
    </row>
    <row collapsed="false" customFormat="false" customHeight="false" hidden="false" ht="12.1" outlineLevel="0" r="269">
      <c r="A269" s="20" t="n">
        <v>44613.86462963</v>
      </c>
      <c r="B269" s="16" t="s">
        <v>18</v>
      </c>
      <c r="C269" s="16" t="s">
        <v>529</v>
      </c>
      <c r="D269" s="16" t="s">
        <v>456</v>
      </c>
      <c r="E269" s="16" t="s">
        <v>19</v>
      </c>
      <c r="F269" s="16" t="s">
        <v>21</v>
      </c>
      <c r="G269" s="7" t="n">
        <v>59</v>
      </c>
      <c r="H269" s="6" t="n">
        <v>424.25</v>
      </c>
      <c r="I269" s="6" t="n">
        <v>-25030.75</v>
      </c>
      <c r="J269" s="6" t="n">
        <v>-0</v>
      </c>
      <c r="K269" s="6" t="n">
        <v>-15.02</v>
      </c>
      <c r="L269" s="6" t="n">
        <v>-2.33</v>
      </c>
      <c r="M269" s="6" t="s">
        <f>=I269+J269+K269+L269</f>
      </c>
      <c r="N269" s="6"/>
      <c r="O269" s="16"/>
      <c r="P269" s="16" t="s">
        <v>527</v>
      </c>
    </row>
    <row collapsed="false" customFormat="false" customHeight="false" hidden="false" ht="12.1" outlineLevel="0" r="270">
      <c r="A270" s="20" t="n">
        <v>44613.864918981</v>
      </c>
      <c r="B270" s="16" t="s">
        <v>463</v>
      </c>
      <c r="C270" s="16" t="s">
        <v>540</v>
      </c>
      <c r="D270" s="16" t="s">
        <v>456</v>
      </c>
      <c r="E270" s="16" t="s">
        <v>19</v>
      </c>
      <c r="F270" s="16" t="s">
        <v>21</v>
      </c>
      <c r="G270" s="7" t="n">
        <v>4</v>
      </c>
      <c r="H270" s="6" t="n">
        <v>4549.5</v>
      </c>
      <c r="I270" s="6" t="n">
        <v>-18198</v>
      </c>
      <c r="J270" s="6" t="n">
        <v>-0</v>
      </c>
      <c r="K270" s="6" t="n">
        <v>-10.92</v>
      </c>
      <c r="L270" s="6" t="n">
        <v>-1.69</v>
      </c>
      <c r="M270" s="6" t="s">
        <f>=I270+J270+K270+L270</f>
      </c>
      <c r="N270" s="6"/>
      <c r="O270" s="16"/>
      <c r="P270" s="16" t="s">
        <v>527</v>
      </c>
    </row>
    <row collapsed="false" customFormat="false" customHeight="false" hidden="false" ht="12.1" outlineLevel="0" r="271">
      <c r="A271" s="29" t="n">
        <v>44614.689375</v>
      </c>
      <c r="B271" s="30" t="s">
        <v>491</v>
      </c>
      <c r="C271" s="30" t="s">
        <v>593</v>
      </c>
      <c r="D271" s="30" t="s">
        <v>458</v>
      </c>
      <c r="E271" s="30" t="s">
        <v>537</v>
      </c>
      <c r="F271" s="30" t="s">
        <v>21</v>
      </c>
      <c r="G271" s="31" t="n">
        <v>-22</v>
      </c>
      <c r="H271" s="32" t="n">
        <v>93.01</v>
      </c>
      <c r="I271" s="32" t="n">
        <v>20462.2</v>
      </c>
      <c r="J271" s="32" t="n">
        <v>105.38</v>
      </c>
      <c r="K271" s="32" t="n">
        <v>-12.28</v>
      </c>
      <c r="L271" s="32" t="n">
        <v>-2.56</v>
      </c>
      <c r="M271" s="6" t="s">
        <f>=I271+J271+K271+L271</f>
      </c>
      <c r="N271" s="32"/>
      <c r="O271" s="30"/>
      <c r="P271" s="30" t="s">
        <v>527</v>
      </c>
    </row>
    <row collapsed="false" customFormat="false" customHeight="false" hidden="false" ht="12.1" outlineLevel="0" r="272">
      <c r="A272" s="29" t="n">
        <v>44614.690092593</v>
      </c>
      <c r="B272" s="30" t="s">
        <v>489</v>
      </c>
      <c r="C272" s="30" t="s">
        <v>587</v>
      </c>
      <c r="D272" s="30" t="s">
        <v>458</v>
      </c>
      <c r="E272" s="30" t="s">
        <v>537</v>
      </c>
      <c r="F272" s="30" t="s">
        <v>21</v>
      </c>
      <c r="G272" s="31" t="n">
        <v>-6</v>
      </c>
      <c r="H272" s="32" t="n">
        <v>93.8</v>
      </c>
      <c r="I272" s="32" t="n">
        <v>5628</v>
      </c>
      <c r="J272" s="32" t="n">
        <v>116.4</v>
      </c>
      <c r="K272" s="32" t="n">
        <v>-3.38</v>
      </c>
      <c r="L272" s="32" t="n">
        <v>-0.7</v>
      </c>
      <c r="M272" s="6" t="s">
        <f>=I272+J272+K272+L272</f>
      </c>
      <c r="N272" s="32"/>
      <c r="O272" s="30"/>
      <c r="P272" s="30" t="s">
        <v>527</v>
      </c>
    </row>
    <row collapsed="false" customFormat="false" customHeight="false" hidden="false" ht="12.1" outlineLevel="0" r="273">
      <c r="A273" s="29" t="n">
        <v>44614.691076389</v>
      </c>
      <c r="B273" s="30" t="s">
        <v>485</v>
      </c>
      <c r="C273" s="30" t="s">
        <v>574</v>
      </c>
      <c r="D273" s="30" t="s">
        <v>458</v>
      </c>
      <c r="E273" s="30" t="s">
        <v>537</v>
      </c>
      <c r="F273" s="30" t="s">
        <v>21</v>
      </c>
      <c r="G273" s="31" t="n">
        <v>-25</v>
      </c>
      <c r="H273" s="32" t="n">
        <v>95.02</v>
      </c>
      <c r="I273" s="32" t="n">
        <v>14253</v>
      </c>
      <c r="J273" s="32" t="n">
        <v>384.75</v>
      </c>
      <c r="K273" s="32" t="n">
        <v>-8.55</v>
      </c>
      <c r="L273" s="32" t="n">
        <v>-1.78</v>
      </c>
      <c r="M273" s="6" t="s">
        <f>=I273+J273+K273+L273</f>
      </c>
      <c r="N273" s="32"/>
      <c r="O273" s="30"/>
      <c r="P273" s="30" t="s">
        <v>527</v>
      </c>
    </row>
    <row collapsed="false" customFormat="false" customHeight="false" hidden="false" ht="12.1" outlineLevel="0" r="274">
      <c r="A274" s="29" t="n">
        <v>44614.691527778</v>
      </c>
      <c r="B274" s="30" t="s">
        <v>486</v>
      </c>
      <c r="C274" s="30" t="s">
        <v>575</v>
      </c>
      <c r="D274" s="30" t="s">
        <v>458</v>
      </c>
      <c r="E274" s="30" t="s">
        <v>537</v>
      </c>
      <c r="F274" s="30" t="s">
        <v>21</v>
      </c>
      <c r="G274" s="31" t="n">
        <v>-15</v>
      </c>
      <c r="H274" s="32" t="n">
        <v>94.18</v>
      </c>
      <c r="I274" s="32" t="n">
        <v>14127</v>
      </c>
      <c r="J274" s="32" t="n">
        <v>90.45</v>
      </c>
      <c r="K274" s="32" t="n">
        <v>-8.47</v>
      </c>
      <c r="L274" s="32" t="n">
        <v>-1.77</v>
      </c>
      <c r="M274" s="6" t="s">
        <f>=I274+J274+K274+L274</f>
      </c>
      <c r="N274" s="32"/>
      <c r="O274" s="30"/>
      <c r="P274" s="30" t="s">
        <v>527</v>
      </c>
    </row>
    <row collapsed="false" customFormat="false" customHeight="false" hidden="false" ht="12.1" outlineLevel="0" r="275">
      <c r="A275" s="29" t="n">
        <v>44614.691898148</v>
      </c>
      <c r="B275" s="30" t="s">
        <v>480</v>
      </c>
      <c r="C275" s="30" t="s">
        <v>569</v>
      </c>
      <c r="D275" s="30" t="s">
        <v>458</v>
      </c>
      <c r="E275" s="30" t="s">
        <v>537</v>
      </c>
      <c r="F275" s="30" t="s">
        <v>21</v>
      </c>
      <c r="G275" s="31" t="n">
        <v>-2</v>
      </c>
      <c r="H275" s="32" t="n">
        <v>98.095</v>
      </c>
      <c r="I275" s="32" t="n">
        <v>1961.9</v>
      </c>
      <c r="J275" s="32" t="n">
        <v>68.5</v>
      </c>
      <c r="K275" s="32" t="n">
        <v>-1.18</v>
      </c>
      <c r="L275" s="32" t="n">
        <v>-0.24</v>
      </c>
      <c r="M275" s="6" t="s">
        <f>=I275+J275+K275+L275</f>
      </c>
      <c r="N275" s="32"/>
      <c r="O275" s="30"/>
      <c r="P275" s="30" t="s">
        <v>527</v>
      </c>
    </row>
    <row collapsed="false" customFormat="false" customHeight="false" hidden="false" ht="12.1" outlineLevel="0" r="276">
      <c r="A276" s="20" t="n">
        <v>44614.696956019</v>
      </c>
      <c r="B276" s="16" t="s">
        <v>493</v>
      </c>
      <c r="C276" s="16" t="s">
        <v>596</v>
      </c>
      <c r="D276" s="16" t="s">
        <v>456</v>
      </c>
      <c r="E276" s="16" t="s">
        <v>578</v>
      </c>
      <c r="F276" s="16" t="s">
        <v>21</v>
      </c>
      <c r="G276" s="7" t="n">
        <v>55</v>
      </c>
      <c r="H276" s="6" t="n">
        <v>934.70545454545</v>
      </c>
      <c r="I276" s="6" t="n">
        <v>-51408.8</v>
      </c>
      <c r="J276" s="6" t="n">
        <v>-0</v>
      </c>
      <c r="K276" s="6" t="n">
        <v>-30.85</v>
      </c>
      <c r="L276" s="6" t="n">
        <v>-4.78</v>
      </c>
      <c r="M276" s="6" t="s">
        <f>=I276+J276+K276+L276</f>
      </c>
      <c r="N276" s="6"/>
      <c r="O276" s="16"/>
      <c r="P276" s="16" t="s">
        <v>586</v>
      </c>
    </row>
    <row collapsed="false" customFormat="false" customHeight="false" hidden="false" ht="12.1" outlineLevel="0" r="277">
      <c r="A277" s="20" t="n">
        <v>44614.697951389</v>
      </c>
      <c r="B277" s="16" t="s">
        <v>493</v>
      </c>
      <c r="C277" s="16" t="s">
        <v>596</v>
      </c>
      <c r="D277" s="16" t="s">
        <v>456</v>
      </c>
      <c r="E277" s="16" t="s">
        <v>578</v>
      </c>
      <c r="F277" s="16" t="s">
        <v>21</v>
      </c>
      <c r="G277" s="7" t="n">
        <v>61</v>
      </c>
      <c r="H277" s="6" t="n">
        <v>933.92131147541</v>
      </c>
      <c r="I277" s="6" t="n">
        <v>-56969.2</v>
      </c>
      <c r="J277" s="6" t="n">
        <v>-0</v>
      </c>
      <c r="K277" s="6" t="n">
        <v>-34.18</v>
      </c>
      <c r="L277" s="6" t="n">
        <v>-5.3</v>
      </c>
      <c r="M277" s="6" t="s">
        <f>=I277+J277+K277+L277</f>
      </c>
      <c r="N277" s="6"/>
      <c r="O277" s="16"/>
      <c r="P277" s="16" t="s">
        <v>527</v>
      </c>
    </row>
    <row collapsed="false" customFormat="false" customHeight="false" hidden="false" ht="12.1" outlineLevel="0" r="278">
      <c r="A278" s="29" t="n">
        <v>44616.694155093</v>
      </c>
      <c r="B278" s="30" t="s">
        <v>466</v>
      </c>
      <c r="C278" s="30" t="s">
        <v>577</v>
      </c>
      <c r="D278" s="30" t="s">
        <v>458</v>
      </c>
      <c r="E278" s="30" t="s">
        <v>578</v>
      </c>
      <c r="F278" s="30" t="s">
        <v>21</v>
      </c>
      <c r="G278" s="31" t="n">
        <v>-5000</v>
      </c>
      <c r="H278" s="32" t="n">
        <v>27.050243</v>
      </c>
      <c r="I278" s="32" t="n">
        <v>135251.22</v>
      </c>
      <c r="J278" s="32" t="n">
        <v>0</v>
      </c>
      <c r="K278" s="32" t="n">
        <v>-0</v>
      </c>
      <c r="L278" s="32" t="n">
        <v>-12.58</v>
      </c>
      <c r="M278" s="6" t="s">
        <f>=I278+J278+K278+L278</f>
      </c>
      <c r="N278" s="32"/>
      <c r="O278" s="30"/>
      <c r="P278" s="30" t="s">
        <v>527</v>
      </c>
    </row>
    <row collapsed="false" customFormat="false" customHeight="false" hidden="false" ht="12.1" outlineLevel="0" r="279">
      <c r="A279" s="29" t="n">
        <v>44616.694537037</v>
      </c>
      <c r="B279" s="30" t="s">
        <v>488</v>
      </c>
      <c r="C279" s="30" t="s">
        <v>579</v>
      </c>
      <c r="D279" s="30" t="s">
        <v>458</v>
      </c>
      <c r="E279" s="30" t="s">
        <v>578</v>
      </c>
      <c r="F279" s="30" t="s">
        <v>21</v>
      </c>
      <c r="G279" s="31" t="n">
        <v>-49</v>
      </c>
      <c r="H279" s="32" t="n">
        <v>2700</v>
      </c>
      <c r="I279" s="32" t="n">
        <v>132300</v>
      </c>
      <c r="J279" s="32" t="n">
        <v>0</v>
      </c>
      <c r="K279" s="32" t="n">
        <v>-0</v>
      </c>
      <c r="L279" s="32" t="n">
        <v>-12.28</v>
      </c>
      <c r="M279" s="6" t="s">
        <f>=I279+J279+K279+L279</f>
      </c>
      <c r="N279" s="32"/>
      <c r="O279" s="30"/>
      <c r="P279" s="30" t="s">
        <v>527</v>
      </c>
    </row>
    <row collapsed="false" customFormat="false" customHeight="false" hidden="false" ht="12.1" outlineLevel="0" r="280">
      <c r="A280" s="20" t="n">
        <v>44616.695636574</v>
      </c>
      <c r="B280" s="16" t="s">
        <v>493</v>
      </c>
      <c r="C280" s="16" t="s">
        <v>596</v>
      </c>
      <c r="D280" s="16" t="s">
        <v>456</v>
      </c>
      <c r="E280" s="16" t="s">
        <v>578</v>
      </c>
      <c r="F280" s="16" t="s">
        <v>21</v>
      </c>
      <c r="G280" s="7" t="n">
        <v>327</v>
      </c>
      <c r="H280" s="6" t="n">
        <v>818.85382262997</v>
      </c>
      <c r="I280" s="6" t="n">
        <v>-267765.2</v>
      </c>
      <c r="J280" s="6" t="n">
        <v>-0</v>
      </c>
      <c r="K280" s="6" t="n">
        <v>-0</v>
      </c>
      <c r="L280" s="6" t="n">
        <v>-24.91</v>
      </c>
      <c r="M280" s="6" t="s">
        <f>=I280+J280+K280+L280</f>
      </c>
      <c r="N280" s="6"/>
      <c r="O280" s="16"/>
      <c r="P280" s="16" t="s">
        <v>527</v>
      </c>
    </row>
    <row collapsed="false" customFormat="false" customHeight="false" hidden="false" ht="12.1" outlineLevel="0" r="281">
      <c r="A281" s="21" t="n">
        <v>44663.083333333</v>
      </c>
      <c r="B281" s="22" t="s">
        <v>566</v>
      </c>
      <c r="C281" s="22" t="s">
        <v>591</v>
      </c>
      <c r="D281" s="22" t="s">
        <v>566</v>
      </c>
      <c r="E281" s="22" t="s">
        <v>566</v>
      </c>
      <c r="F281" s="22" t="s">
        <v>21</v>
      </c>
      <c r="G281" s="23" t="n">
        <v>1</v>
      </c>
      <c r="H281" s="24" t="n">
        <v>702</v>
      </c>
      <c r="I281" s="24" t="n">
        <v>702</v>
      </c>
      <c r="J281" s="24" t="n">
        <v>0</v>
      </c>
      <c r="K281" s="24" t="n">
        <v>-0</v>
      </c>
      <c r="L281" s="24" t="n">
        <v>-0</v>
      </c>
      <c r="M281" s="6" t="s">
        <f>=I281+J281+K281+L281</f>
      </c>
      <c r="N281" s="24"/>
      <c r="O281" s="22"/>
      <c r="P281" s="22" t="s">
        <v>527</v>
      </c>
    </row>
    <row collapsed="false" customFormat="false" customHeight="false" hidden="false" ht="12.1" outlineLevel="0" r="282">
      <c r="A282" s="29" t="n">
        <v>44742.785439815</v>
      </c>
      <c r="B282" s="30" t="s">
        <v>489</v>
      </c>
      <c r="C282" s="30" t="s">
        <v>587</v>
      </c>
      <c r="D282" s="30" t="s">
        <v>458</v>
      </c>
      <c r="E282" s="30" t="s">
        <v>537</v>
      </c>
      <c r="F282" s="30" t="s">
        <v>21</v>
      </c>
      <c r="G282" s="31" t="n">
        <v>-16</v>
      </c>
      <c r="H282" s="32" t="n">
        <v>96.220625</v>
      </c>
      <c r="I282" s="32" t="n">
        <v>15395.3</v>
      </c>
      <c r="J282" s="32" t="n">
        <v>21.12</v>
      </c>
      <c r="K282" s="32" t="n">
        <v>-9.24</v>
      </c>
      <c r="L282" s="32" t="n">
        <v>-1.93</v>
      </c>
      <c r="M282" s="6" t="s">
        <f>=I282+J282+K282+L282</f>
      </c>
      <c r="N282" s="32"/>
      <c r="O282" s="30"/>
      <c r="P282" s="30" t="s">
        <v>527</v>
      </c>
    </row>
    <row collapsed="false" customFormat="false" customHeight="false" hidden="false" ht="12.1" outlineLevel="0" r="283">
      <c r="A283" s="29" t="n">
        <v>44742.785798611</v>
      </c>
      <c r="B283" s="30" t="s">
        <v>490</v>
      </c>
      <c r="C283" s="30" t="s">
        <v>592</v>
      </c>
      <c r="D283" s="30" t="s">
        <v>458</v>
      </c>
      <c r="E283" s="30" t="s">
        <v>537</v>
      </c>
      <c r="F283" s="30" t="s">
        <v>21</v>
      </c>
      <c r="G283" s="31" t="n">
        <v>-10</v>
      </c>
      <c r="H283" s="32" t="n">
        <v>90.937</v>
      </c>
      <c r="I283" s="32" t="n">
        <v>9093.7</v>
      </c>
      <c r="J283" s="32" t="n">
        <v>32.1</v>
      </c>
      <c r="K283" s="32" t="n">
        <v>-5.46</v>
      </c>
      <c r="L283" s="32" t="n">
        <v>-1.14</v>
      </c>
      <c r="M283" s="6" t="s">
        <f>=I283+J283+K283+L283</f>
      </c>
      <c r="N283" s="32"/>
      <c r="O283" s="30"/>
      <c r="P283" s="30" t="s">
        <v>586</v>
      </c>
    </row>
    <row collapsed="false" customFormat="false" customHeight="false" hidden="false" ht="12.1" outlineLevel="0" r="284">
      <c r="A284" s="29" t="n">
        <v>44742.788055556</v>
      </c>
      <c r="B284" s="30" t="s">
        <v>480</v>
      </c>
      <c r="C284" s="30" t="s">
        <v>569</v>
      </c>
      <c r="D284" s="30" t="s">
        <v>458</v>
      </c>
      <c r="E284" s="30" t="s">
        <v>537</v>
      </c>
      <c r="F284" s="30" t="s">
        <v>21</v>
      </c>
      <c r="G284" s="31" t="n">
        <v>-9</v>
      </c>
      <c r="H284" s="32" t="n">
        <v>99.825555555556</v>
      </c>
      <c r="I284" s="32" t="n">
        <v>8984.3</v>
      </c>
      <c r="J284" s="32" t="n">
        <v>138.69</v>
      </c>
      <c r="K284" s="32" t="n">
        <v>-5.39</v>
      </c>
      <c r="L284" s="32" t="n">
        <v>-1.12</v>
      </c>
      <c r="M284" s="6" t="s">
        <f>=I284+J284+K284+L284</f>
      </c>
      <c r="N284" s="32"/>
      <c r="O284" s="30"/>
      <c r="P284" s="30" t="s">
        <v>527</v>
      </c>
    </row>
    <row collapsed="false" customFormat="false" customHeight="false" hidden="false" ht="12.1" outlineLevel="0" r="285">
      <c r="A285" s="20" t="n">
        <v>44742.794155093</v>
      </c>
      <c r="B285" s="16" t="s">
        <v>87</v>
      </c>
      <c r="C285" s="16" t="s">
        <v>528</v>
      </c>
      <c r="D285" s="16" t="s">
        <v>456</v>
      </c>
      <c r="E285" s="16" t="s">
        <v>19</v>
      </c>
      <c r="F285" s="16" t="s">
        <v>21</v>
      </c>
      <c r="G285" s="7" t="n">
        <v>130</v>
      </c>
      <c r="H285" s="6" t="n">
        <v>211.86923076923</v>
      </c>
      <c r="I285" s="6" t="n">
        <v>-27543</v>
      </c>
      <c r="J285" s="6" t="n">
        <v>-0</v>
      </c>
      <c r="K285" s="6" t="n">
        <v>-16.52</v>
      </c>
      <c r="L285" s="6" t="n">
        <v>-2.55</v>
      </c>
      <c r="M285" s="6" t="s">
        <f>=I285+J285+K285+L285</f>
      </c>
      <c r="N285" s="6"/>
      <c r="O285" s="16"/>
      <c r="P285" s="16" t="s">
        <v>586</v>
      </c>
    </row>
    <row collapsed="false" customFormat="false" customHeight="false" hidden="false" ht="12.1" outlineLevel="0" r="286">
      <c r="A286" s="29" t="n">
        <v>44742.797384259</v>
      </c>
      <c r="B286" s="30" t="s">
        <v>491</v>
      </c>
      <c r="C286" s="30" t="s">
        <v>593</v>
      </c>
      <c r="D286" s="30" t="s">
        <v>458</v>
      </c>
      <c r="E286" s="30" t="s">
        <v>537</v>
      </c>
      <c r="F286" s="30" t="s">
        <v>21</v>
      </c>
      <c r="G286" s="31" t="n">
        <v>-10</v>
      </c>
      <c r="H286" s="32" t="n">
        <v>92.34</v>
      </c>
      <c r="I286" s="32" t="n">
        <v>9234</v>
      </c>
      <c r="J286" s="32" t="n">
        <v>71.9</v>
      </c>
      <c r="K286" s="32" t="n">
        <v>-5.54</v>
      </c>
      <c r="L286" s="32" t="n">
        <v>-1.15</v>
      </c>
      <c r="M286" s="6" t="s">
        <f>=I286+J286+K286+L286</f>
      </c>
      <c r="N286" s="32"/>
      <c r="O286" s="30"/>
      <c r="P286" s="30" t="s">
        <v>586</v>
      </c>
    </row>
    <row collapsed="false" customFormat="false" customHeight="false" hidden="false" ht="12.1" outlineLevel="0" r="287">
      <c r="A287" s="29" t="n">
        <v>44742.797847222</v>
      </c>
      <c r="B287" s="30" t="s">
        <v>481</v>
      </c>
      <c r="C287" s="30" t="s">
        <v>570</v>
      </c>
      <c r="D287" s="30" t="s">
        <v>458</v>
      </c>
      <c r="E287" s="30" t="s">
        <v>537</v>
      </c>
      <c r="F287" s="30" t="s">
        <v>21</v>
      </c>
      <c r="G287" s="31" t="n">
        <v>-10</v>
      </c>
      <c r="H287" s="32" t="n">
        <v>95.679</v>
      </c>
      <c r="I287" s="32" t="n">
        <v>9567.9</v>
      </c>
      <c r="J287" s="32" t="n">
        <v>174.5</v>
      </c>
      <c r="K287" s="32" t="n">
        <v>-5.74</v>
      </c>
      <c r="L287" s="32" t="n">
        <v>-1.2</v>
      </c>
      <c r="M287" s="6" t="s">
        <f>=I287+J287+K287+L287</f>
      </c>
      <c r="N287" s="32"/>
      <c r="O287" s="30"/>
      <c r="P287" s="30" t="s">
        <v>586</v>
      </c>
    </row>
    <row collapsed="false" customFormat="false" customHeight="false" hidden="false" ht="12.1" outlineLevel="0" r="288">
      <c r="A288" s="29" t="n">
        <v>44743.727800926</v>
      </c>
      <c r="B288" s="30" t="s">
        <v>490</v>
      </c>
      <c r="C288" s="30" t="s">
        <v>592</v>
      </c>
      <c r="D288" s="30" t="s">
        <v>458</v>
      </c>
      <c r="E288" s="30" t="s">
        <v>537</v>
      </c>
      <c r="F288" s="30" t="s">
        <v>21</v>
      </c>
      <c r="G288" s="31" t="n">
        <v>-19</v>
      </c>
      <c r="H288" s="32" t="n">
        <v>91.203684210526</v>
      </c>
      <c r="I288" s="32" t="n">
        <v>17328.7</v>
      </c>
      <c r="J288" s="32" t="n">
        <v>81.13</v>
      </c>
      <c r="K288" s="32" t="n">
        <v>-10.4</v>
      </c>
      <c r="L288" s="32" t="n">
        <v>-2.18</v>
      </c>
      <c r="M288" s="6" t="s">
        <f>=I288+J288+K288+L288</f>
      </c>
      <c r="N288" s="32"/>
      <c r="O288" s="30"/>
      <c r="P288" s="30" t="s">
        <v>527</v>
      </c>
    </row>
    <row collapsed="false" customFormat="false" customHeight="false" hidden="false" ht="12.1" outlineLevel="0" r="289">
      <c r="A289" s="20" t="n">
        <v>44746.866226852</v>
      </c>
      <c r="B289" s="16" t="s">
        <v>87</v>
      </c>
      <c r="C289" s="16" t="s">
        <v>528</v>
      </c>
      <c r="D289" s="16" t="s">
        <v>456</v>
      </c>
      <c r="E289" s="16" t="s">
        <v>19</v>
      </c>
      <c r="F289" s="16" t="s">
        <v>21</v>
      </c>
      <c r="G289" s="7" t="n">
        <v>230</v>
      </c>
      <c r="H289" s="6" t="n">
        <v>186.25</v>
      </c>
      <c r="I289" s="6" t="n">
        <v>-42837.5</v>
      </c>
      <c r="J289" s="6" t="n">
        <v>-0</v>
      </c>
      <c r="K289" s="6" t="n">
        <v>-25.7</v>
      </c>
      <c r="L289" s="6" t="n">
        <v>-3.98</v>
      </c>
      <c r="M289" s="6" t="s">
        <f>=I289+J289+K289+L289</f>
      </c>
      <c r="N289" s="6"/>
      <c r="O289" s="16"/>
      <c r="P289" s="16" t="s">
        <v>527</v>
      </c>
    </row>
    <row collapsed="false" customFormat="false" customHeight="false" hidden="false" ht="12.1" outlineLevel="0" r="290">
      <c r="A290" s="20" t="n">
        <v>44746.866342593</v>
      </c>
      <c r="B290" s="16" t="s">
        <v>87</v>
      </c>
      <c r="C290" s="16" t="s">
        <v>528</v>
      </c>
      <c r="D290" s="16" t="s">
        <v>456</v>
      </c>
      <c r="E290" s="16" t="s">
        <v>19</v>
      </c>
      <c r="F290" s="16" t="s">
        <v>21</v>
      </c>
      <c r="G290" s="7" t="n">
        <v>10</v>
      </c>
      <c r="H290" s="6" t="n">
        <v>186.25</v>
      </c>
      <c r="I290" s="6" t="n">
        <v>-1862.5</v>
      </c>
      <c r="J290" s="6" t="n">
        <v>-0</v>
      </c>
      <c r="K290" s="6" t="n">
        <v>-1.12</v>
      </c>
      <c r="L290" s="6" t="n">
        <v>-0.17</v>
      </c>
      <c r="M290" s="6" t="s">
        <f>=I290+J290+K290+L290</f>
      </c>
      <c r="N290" s="6"/>
      <c r="O290" s="16"/>
      <c r="P290" s="16" t="s">
        <v>586</v>
      </c>
    </row>
    <row collapsed="false" customFormat="false" customHeight="false" hidden="false" ht="12.1" outlineLevel="0" r="291">
      <c r="A291" s="21" t="n">
        <v>44772.554861111</v>
      </c>
      <c r="B291" s="22" t="s">
        <v>597</v>
      </c>
      <c r="C291" s="22" t="s">
        <v>199</v>
      </c>
      <c r="D291" s="22" t="s">
        <v>549</v>
      </c>
      <c r="E291" s="22" t="s">
        <v>549</v>
      </c>
      <c r="F291" s="22" t="s">
        <v>21</v>
      </c>
      <c r="G291" s="23" t="n">
        <v>468.77</v>
      </c>
      <c r="H291" s="24" t="n">
        <v>1</v>
      </c>
      <c r="I291" s="24" t="n">
        <v>-468.77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4"/>
      <c r="O291" s="22" t="s">
        <v>598</v>
      </c>
      <c r="P291" s="22" t="s">
        <v>527</v>
      </c>
    </row>
    <row collapsed="false" customFormat="false" customHeight="false" hidden="false" ht="12.1" outlineLevel="0" r="292">
      <c r="A292" s="21" t="n">
        <v>44774.083333333</v>
      </c>
      <c r="B292" s="22" t="s">
        <v>525</v>
      </c>
      <c r="C292" s="22" t="s">
        <v>111</v>
      </c>
      <c r="D292" s="22" t="s">
        <v>525</v>
      </c>
      <c r="E292" s="22" t="s">
        <v>525</v>
      </c>
      <c r="F292" s="22" t="s">
        <v>21</v>
      </c>
      <c r="G292" s="23" t="n">
        <v>1</v>
      </c>
      <c r="H292" s="24" t="n">
        <v>100000</v>
      </c>
      <c r="I292" s="24" t="n">
        <v>100000</v>
      </c>
      <c r="J292" s="24" t="n">
        <v>0</v>
      </c>
      <c r="K292" s="24" t="n">
        <v>-0</v>
      </c>
      <c r="L292" s="24" t="n">
        <v>-0</v>
      </c>
      <c r="M292" s="6" t="s">
        <f>=I292+J292+K292+L292</f>
      </c>
      <c r="N292" s="24"/>
      <c r="O292" s="22"/>
      <c r="P292" s="22" t="s">
        <v>586</v>
      </c>
    </row>
    <row collapsed="false" customFormat="false" customHeight="false" hidden="false" ht="12.1" outlineLevel="0" r="293">
      <c r="A293" s="20" t="n">
        <v>44774.578043981</v>
      </c>
      <c r="B293" s="16" t="s">
        <v>493</v>
      </c>
      <c r="C293" s="16" t="s">
        <v>596</v>
      </c>
      <c r="D293" s="16" t="s">
        <v>456</v>
      </c>
      <c r="E293" s="16" t="s">
        <v>578</v>
      </c>
      <c r="F293" s="16" t="s">
        <v>21</v>
      </c>
      <c r="G293" s="7" t="n">
        <v>130</v>
      </c>
      <c r="H293" s="6" t="n">
        <v>762.95076923077</v>
      </c>
      <c r="I293" s="6" t="n">
        <v>-99183.6</v>
      </c>
      <c r="J293" s="6" t="n">
        <v>-0</v>
      </c>
      <c r="K293" s="6" t="n">
        <v>-59.51</v>
      </c>
      <c r="L293" s="6" t="n">
        <v>-9.23</v>
      </c>
      <c r="M293" s="6" t="s">
        <f>=I293+J293+K293+L293</f>
      </c>
      <c r="N293" s="6"/>
      <c r="O293" s="16"/>
      <c r="P293" s="16" t="s">
        <v>586</v>
      </c>
    </row>
    <row collapsed="false" customFormat="false" customHeight="false" hidden="false" ht="12.1" outlineLevel="0" r="294">
      <c r="A294" s="21" t="n">
        <v>44846.832638889</v>
      </c>
      <c r="B294" s="22" t="s">
        <v>566</v>
      </c>
      <c r="C294" s="22" t="s">
        <v>599</v>
      </c>
      <c r="D294" s="22" t="s">
        <v>566</v>
      </c>
      <c r="E294" s="22" t="s">
        <v>566</v>
      </c>
      <c r="F294" s="22" t="s">
        <v>21</v>
      </c>
      <c r="G294" s="23" t="n">
        <v>1</v>
      </c>
      <c r="H294" s="24" t="n">
        <v>729</v>
      </c>
      <c r="I294" s="24" t="n">
        <v>729</v>
      </c>
      <c r="J294" s="24" t="n">
        <v>0</v>
      </c>
      <c r="K294" s="24" t="n">
        <v>-0</v>
      </c>
      <c r="L294" s="24" t="n">
        <v>-0</v>
      </c>
      <c r="M294" s="6" t="s">
        <f>=I294+J294+K294+L294</f>
      </c>
      <c r="N294" s="24"/>
      <c r="O294" s="22"/>
      <c r="P294" s="22" t="s">
        <v>527</v>
      </c>
    </row>
    <row collapsed="false" customFormat="false" customHeight="false" hidden="false" ht="12.1" outlineLevel="0" r="295">
      <c r="A295" s="21" t="n">
        <v>44897.083333333</v>
      </c>
      <c r="B295" s="22" t="s">
        <v>525</v>
      </c>
      <c r="C295" s="22" t="s">
        <v>111</v>
      </c>
      <c r="D295" s="22" t="s">
        <v>525</v>
      </c>
      <c r="E295" s="22" t="s">
        <v>525</v>
      </c>
      <c r="F295" s="22" t="s">
        <v>21</v>
      </c>
      <c r="G295" s="23" t="n">
        <v>1</v>
      </c>
      <c r="H295" s="24" t="n">
        <v>100000</v>
      </c>
      <c r="I295" s="24" t="n">
        <v>100000</v>
      </c>
      <c r="J295" s="24" t="n">
        <v>0</v>
      </c>
      <c r="K295" s="24" t="n">
        <v>-0</v>
      </c>
      <c r="L295" s="24" t="n">
        <v>-0</v>
      </c>
      <c r="M295" s="6" t="s">
        <f>=I295+J295+K295+L295</f>
      </c>
      <c r="N295" s="24"/>
      <c r="O295" s="22"/>
      <c r="P295" s="22" t="s">
        <v>586</v>
      </c>
    </row>
    <row collapsed="false" customFormat="false" customHeight="false" hidden="false" ht="12.1" outlineLevel="0" r="296">
      <c r="A296" s="20" t="n">
        <v>44897.784733796</v>
      </c>
      <c r="B296" s="16" t="s">
        <v>493</v>
      </c>
      <c r="C296" s="16" t="s">
        <v>596</v>
      </c>
      <c r="D296" s="16" t="s">
        <v>456</v>
      </c>
      <c r="E296" s="16" t="s">
        <v>578</v>
      </c>
      <c r="F296" s="16" t="s">
        <v>21</v>
      </c>
      <c r="G296" s="7" t="n">
        <v>132</v>
      </c>
      <c r="H296" s="6" t="n">
        <v>752.71515151515</v>
      </c>
      <c r="I296" s="6" t="n">
        <v>-99358.4</v>
      </c>
      <c r="J296" s="6" t="n">
        <v>-0</v>
      </c>
      <c r="K296" s="6" t="n">
        <v>-59.62</v>
      </c>
      <c r="L296" s="6" t="n">
        <v>-29.8</v>
      </c>
      <c r="M296" s="6" t="s">
        <f>=I296+J296+K296+L296</f>
      </c>
      <c r="N296" s="6"/>
      <c r="O296" s="16"/>
      <c r="P296" s="16" t="s">
        <v>586</v>
      </c>
    </row>
    <row collapsed="false" customFormat="false" customHeight="false" hidden="false" ht="12.1" outlineLevel="0" r="297">
      <c r="A297" s="21" t="n">
        <v>44933.814583333</v>
      </c>
      <c r="B297" s="22" t="s">
        <v>597</v>
      </c>
      <c r="C297" s="22" t="s">
        <v>199</v>
      </c>
      <c r="D297" s="22" t="s">
        <v>549</v>
      </c>
      <c r="E297" s="22" t="s">
        <v>549</v>
      </c>
      <c r="F297" s="22" t="s">
        <v>21</v>
      </c>
      <c r="G297" s="23" t="n">
        <v>1</v>
      </c>
      <c r="H297" s="24" t="n">
        <v>2000</v>
      </c>
      <c r="I297" s="24" t="n">
        <v>2000</v>
      </c>
      <c r="J297" s="24" t="n">
        <v>0</v>
      </c>
      <c r="K297" s="24" t="n">
        <v>-0</v>
      </c>
      <c r="L297" s="24" t="n">
        <v>-0</v>
      </c>
      <c r="M297" s="6" t="s">
        <f>=I297+J297+K297+L297</f>
      </c>
      <c r="N297" s="24"/>
      <c r="O297" s="22" t="s">
        <v>600</v>
      </c>
      <c r="P297" s="22" t="s">
        <v>527</v>
      </c>
    </row>
    <row collapsed="false" customFormat="false" customHeight="false" hidden="false" ht="12.1" outlineLevel="0" r="298">
      <c r="A298" s="21" t="n">
        <v>45026.083333333</v>
      </c>
      <c r="B298" s="22" t="s">
        <v>525</v>
      </c>
      <c r="C298" s="22" t="s">
        <v>111</v>
      </c>
      <c r="D298" s="22" t="s">
        <v>525</v>
      </c>
      <c r="E298" s="22" t="s">
        <v>525</v>
      </c>
      <c r="F298" s="22" t="s">
        <v>21</v>
      </c>
      <c r="G298" s="23" t="n">
        <v>1</v>
      </c>
      <c r="H298" s="24" t="n">
        <v>100000</v>
      </c>
      <c r="I298" s="24" t="n">
        <v>100000</v>
      </c>
      <c r="J298" s="24" t="n">
        <v>0</v>
      </c>
      <c r="K298" s="24" t="n">
        <v>-0</v>
      </c>
      <c r="L298" s="24" t="n">
        <v>-0</v>
      </c>
      <c r="M298" s="6" t="s">
        <f>=I298+J298+K298+L298</f>
      </c>
      <c r="N298" s="24"/>
      <c r="O298" s="22"/>
      <c r="P298" s="22" t="s">
        <v>586</v>
      </c>
    </row>
    <row collapsed="false" customFormat="false" customHeight="false" hidden="false" ht="12.1" outlineLevel="0" r="299">
      <c r="A299" s="20" t="n">
        <v>45026.763356481</v>
      </c>
      <c r="B299" s="16" t="s">
        <v>494</v>
      </c>
      <c r="C299" s="16" t="s">
        <v>601</v>
      </c>
      <c r="D299" s="16" t="s">
        <v>456</v>
      </c>
      <c r="E299" s="16" t="s">
        <v>19</v>
      </c>
      <c r="F299" s="16" t="s">
        <v>21</v>
      </c>
      <c r="G299" s="7" t="n">
        <v>280</v>
      </c>
      <c r="H299" s="6" t="n">
        <v>177.41428571429</v>
      </c>
      <c r="I299" s="6" t="n">
        <v>-49676</v>
      </c>
      <c r="J299" s="6" t="n">
        <v>-0</v>
      </c>
      <c r="K299" s="6" t="n">
        <v>-29.8</v>
      </c>
      <c r="L299" s="6" t="n">
        <v>-14.9</v>
      </c>
      <c r="M299" s="6" t="s">
        <f>=I299+J299+K299+L299</f>
      </c>
      <c r="N299" s="6"/>
      <c r="O299" s="16"/>
      <c r="P299" s="16" t="s">
        <v>586</v>
      </c>
    </row>
    <row collapsed="false" customFormat="false" customHeight="false" hidden="false" ht="12.1" outlineLevel="0" r="300">
      <c r="A300" s="20" t="n">
        <v>45026.767569444</v>
      </c>
      <c r="B300" s="16" t="s">
        <v>57</v>
      </c>
      <c r="C300" s="16" t="s">
        <v>602</v>
      </c>
      <c r="D300" s="16" t="s">
        <v>456</v>
      </c>
      <c r="E300" s="16" t="s">
        <v>19</v>
      </c>
      <c r="F300" s="16" t="s">
        <v>21</v>
      </c>
      <c r="G300" s="7" t="n">
        <v>220000</v>
      </c>
      <c r="H300" s="6" t="n">
        <v>0.23219090909091</v>
      </c>
      <c r="I300" s="6" t="n">
        <v>-51082</v>
      </c>
      <c r="J300" s="6" t="n">
        <v>-0</v>
      </c>
      <c r="K300" s="6" t="n">
        <v>-30.65</v>
      </c>
      <c r="L300" s="6" t="n">
        <v>-15.32</v>
      </c>
      <c r="M300" s="6" t="s">
        <f>=I300+J300+K300+L300</f>
      </c>
      <c r="N300" s="6"/>
      <c r="O300" s="16"/>
      <c r="P300" s="16" t="s">
        <v>586</v>
      </c>
    </row>
    <row collapsed="false" customFormat="false" customHeight="false" hidden="false" ht="12.1" outlineLevel="0" r="301">
      <c r="A301" s="21" t="n">
        <v>45027.083333333</v>
      </c>
      <c r="B301" s="22" t="s">
        <v>566</v>
      </c>
      <c r="C301" s="22" t="s">
        <v>591</v>
      </c>
      <c r="D301" s="22" t="s">
        <v>566</v>
      </c>
      <c r="E301" s="22" t="s">
        <v>566</v>
      </c>
      <c r="F301" s="22" t="s">
        <v>21</v>
      </c>
      <c r="G301" s="23" t="n">
        <v>1</v>
      </c>
      <c r="H301" s="24" t="n">
        <v>756</v>
      </c>
      <c r="I301" s="24" t="n">
        <v>756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4"/>
      <c r="O301" s="22"/>
      <c r="P301" s="22" t="s">
        <v>527</v>
      </c>
    </row>
    <row collapsed="false" customFormat="false" customHeight="false" hidden="false" ht="12.1" outlineLevel="0" r="302">
      <c r="A302" s="21" t="n">
        <v>45082.083333333</v>
      </c>
      <c r="B302" s="22" t="s">
        <v>525</v>
      </c>
      <c r="C302" s="22" t="s">
        <v>111</v>
      </c>
      <c r="D302" s="22" t="s">
        <v>525</v>
      </c>
      <c r="E302" s="22" t="s">
        <v>525</v>
      </c>
      <c r="F302" s="22" t="s">
        <v>21</v>
      </c>
      <c r="G302" s="23" t="n">
        <v>1</v>
      </c>
      <c r="H302" s="24" t="n">
        <v>100000</v>
      </c>
      <c r="I302" s="24" t="n">
        <v>100000</v>
      </c>
      <c r="J302" s="24" t="n">
        <v>0</v>
      </c>
      <c r="K302" s="24" t="n">
        <v>-0</v>
      </c>
      <c r="L302" s="24" t="n">
        <v>-0</v>
      </c>
      <c r="M302" s="6" t="s">
        <f>=I302+J302+K302+L302</f>
      </c>
      <c r="N302" s="24"/>
      <c r="O302" s="22"/>
      <c r="P302" s="22" t="s">
        <v>586</v>
      </c>
    </row>
    <row collapsed="false" customFormat="false" customHeight="false" hidden="false" ht="12.1" outlineLevel="0" r="303">
      <c r="A303" s="20" t="n">
        <v>45082.833819444</v>
      </c>
      <c r="B303" s="16" t="s">
        <v>32</v>
      </c>
      <c r="C303" s="16" t="s">
        <v>603</v>
      </c>
      <c r="D303" s="16" t="s">
        <v>456</v>
      </c>
      <c r="E303" s="16" t="s">
        <v>19</v>
      </c>
      <c r="F303" s="16" t="s">
        <v>21</v>
      </c>
      <c r="G303" s="7" t="n">
        <v>13</v>
      </c>
      <c r="H303" s="6" t="n">
        <v>7327.4615384615</v>
      </c>
      <c r="I303" s="6" t="n">
        <v>-95257</v>
      </c>
      <c r="J303" s="6" t="n">
        <v>-0</v>
      </c>
      <c r="K303" s="6" t="n">
        <v>-57.15</v>
      </c>
      <c r="L303" s="6" t="n">
        <v>-28.58</v>
      </c>
      <c r="M303" s="6" t="s">
        <f>=I303+J303+K303+L303</f>
      </c>
      <c r="N303" s="6"/>
      <c r="O303" s="16"/>
      <c r="P303" s="16" t="s">
        <v>586</v>
      </c>
    </row>
    <row collapsed="false" customFormat="false" customHeight="false" hidden="false" ht="12.1" outlineLevel="0" r="304">
      <c r="A304" s="20" t="n">
        <v>45082.834710648</v>
      </c>
      <c r="B304" s="16" t="s">
        <v>87</v>
      </c>
      <c r="C304" s="16" t="s">
        <v>528</v>
      </c>
      <c r="D304" s="16" t="s">
        <v>456</v>
      </c>
      <c r="E304" s="16" t="s">
        <v>19</v>
      </c>
      <c r="F304" s="16" t="s">
        <v>21</v>
      </c>
      <c r="G304" s="7" t="n">
        <v>30</v>
      </c>
      <c r="H304" s="6" t="n">
        <v>162.59</v>
      </c>
      <c r="I304" s="6" t="n">
        <v>-4877.7</v>
      </c>
      <c r="J304" s="6" t="n">
        <v>-0</v>
      </c>
      <c r="K304" s="6" t="n">
        <v>-2.93</v>
      </c>
      <c r="L304" s="6" t="n">
        <v>-1.46</v>
      </c>
      <c r="M304" s="6" t="s">
        <f>=I304+J304+K304+L304</f>
      </c>
      <c r="N304" s="6"/>
      <c r="O304" s="16"/>
      <c r="P304" s="16" t="s">
        <v>586</v>
      </c>
    </row>
    <row collapsed="false" customFormat="false" customHeight="false" hidden="false" ht="12.1" outlineLevel="0" r="305">
      <c r="A305" s="20" t="n">
        <v>45082.836493056</v>
      </c>
      <c r="B305" s="16" t="s">
        <v>90</v>
      </c>
      <c r="C305" s="16" t="s">
        <v>544</v>
      </c>
      <c r="D305" s="16" t="s">
        <v>456</v>
      </c>
      <c r="E305" s="16" t="s">
        <v>19</v>
      </c>
      <c r="F305" s="16" t="s">
        <v>21</v>
      </c>
      <c r="G305" s="7" t="n">
        <v>4</v>
      </c>
      <c r="H305" s="6" t="n">
        <v>1038.8</v>
      </c>
      <c r="I305" s="6" t="n">
        <v>-4155.2</v>
      </c>
      <c r="J305" s="6" t="n">
        <v>-0</v>
      </c>
      <c r="K305" s="6" t="n">
        <v>-2.49</v>
      </c>
      <c r="L305" s="6" t="n">
        <v>-1.25</v>
      </c>
      <c r="M305" s="6" t="s">
        <f>=I305+J305+K305+L305</f>
      </c>
      <c r="N305" s="6"/>
      <c r="O305" s="16"/>
      <c r="P305" s="16" t="s">
        <v>527</v>
      </c>
    </row>
    <row collapsed="false" customFormat="false" customHeight="false" hidden="false" ht="12.1" outlineLevel="0" r="306">
      <c r="A306" s="21" t="n">
        <v>45162.083333333</v>
      </c>
      <c r="B306" s="22" t="s">
        <v>525</v>
      </c>
      <c r="C306" s="22" t="s">
        <v>111</v>
      </c>
      <c r="D306" s="22" t="s">
        <v>525</v>
      </c>
      <c r="E306" s="22" t="s">
        <v>525</v>
      </c>
      <c r="F306" s="22" t="s">
        <v>21</v>
      </c>
      <c r="G306" s="23" t="n">
        <v>1</v>
      </c>
      <c r="H306" s="24" t="n">
        <v>200000</v>
      </c>
      <c r="I306" s="24" t="n">
        <v>200000</v>
      </c>
      <c r="J306" s="24" t="n">
        <v>0</v>
      </c>
      <c r="K306" s="24" t="n">
        <v>-0</v>
      </c>
      <c r="L306" s="24" t="n">
        <v>-0</v>
      </c>
      <c r="M306" s="6" t="s">
        <f>=I306+J306+K306+L306</f>
      </c>
      <c r="N306" s="24"/>
      <c r="O306" s="22"/>
      <c r="P306" s="22" t="s">
        <v>586</v>
      </c>
    </row>
    <row collapsed="false" customFormat="false" customHeight="false" hidden="false" ht="12.1" outlineLevel="0" r="307">
      <c r="A307" s="20" t="n">
        <v>45163.74193287</v>
      </c>
      <c r="B307" s="16" t="s">
        <v>32</v>
      </c>
      <c r="C307" s="16" t="s">
        <v>603</v>
      </c>
      <c r="D307" s="16" t="s">
        <v>456</v>
      </c>
      <c r="E307" s="16" t="s">
        <v>19</v>
      </c>
      <c r="F307" s="16" t="s">
        <v>21</v>
      </c>
      <c r="G307" s="7" t="n">
        <v>13</v>
      </c>
      <c r="H307" s="6" t="n">
        <v>7540</v>
      </c>
      <c r="I307" s="6" t="n">
        <v>-98020</v>
      </c>
      <c r="J307" s="6" t="n">
        <v>-0</v>
      </c>
      <c r="K307" s="6" t="n">
        <v>-58.81</v>
      </c>
      <c r="L307" s="6" t="n">
        <v>-29.41</v>
      </c>
      <c r="M307" s="6" t="s">
        <f>=I307+J307+K307+L307</f>
      </c>
      <c r="N307" s="6"/>
      <c r="O307" s="16"/>
      <c r="P307" s="16" t="s">
        <v>586</v>
      </c>
    </row>
    <row collapsed="false" customFormat="false" customHeight="false" hidden="false" ht="12.1" outlineLevel="0" r="308">
      <c r="A308" s="20" t="n">
        <v>45163.743240741</v>
      </c>
      <c r="B308" s="16" t="s">
        <v>465</v>
      </c>
      <c r="C308" s="16" t="s">
        <v>568</v>
      </c>
      <c r="D308" s="16" t="s">
        <v>456</v>
      </c>
      <c r="E308" s="16" t="s">
        <v>19</v>
      </c>
      <c r="F308" s="16" t="s">
        <v>21</v>
      </c>
      <c r="G308" s="7" t="n">
        <v>15</v>
      </c>
      <c r="H308" s="6" t="n">
        <v>6551.0333333333</v>
      </c>
      <c r="I308" s="6" t="n">
        <v>-98265.5</v>
      </c>
      <c r="J308" s="6" t="n">
        <v>-0</v>
      </c>
      <c r="K308" s="6" t="n">
        <v>-58.96</v>
      </c>
      <c r="L308" s="6" t="n">
        <v>-29.48</v>
      </c>
      <c r="M308" s="6" t="s">
        <f>=I308+J308+K308+L308</f>
      </c>
      <c r="N308" s="6"/>
      <c r="O308" s="16"/>
      <c r="P308" s="16" t="s">
        <v>586</v>
      </c>
    </row>
    <row collapsed="false" customFormat="false" customHeight="false" hidden="false" ht="12.1" outlineLevel="0" r="309">
      <c r="A309" s="21" t="n">
        <v>45209.083333333</v>
      </c>
      <c r="B309" s="22" t="s">
        <v>566</v>
      </c>
      <c r="C309" s="22" t="s">
        <v>591</v>
      </c>
      <c r="D309" s="22" t="s">
        <v>566</v>
      </c>
      <c r="E309" s="22" t="s">
        <v>566</v>
      </c>
      <c r="F309" s="22" t="s">
        <v>21</v>
      </c>
      <c r="G309" s="23" t="n">
        <v>1</v>
      </c>
      <c r="H309" s="24" t="n">
        <v>810</v>
      </c>
      <c r="I309" s="24" t="n">
        <v>810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4"/>
      <c r="O309" s="22"/>
      <c r="P309" s="22" t="s">
        <v>527</v>
      </c>
    </row>
    <row collapsed="false" customFormat="false" customHeight="false" hidden="false" ht="12.1" outlineLevel="0" r="310">
      <c r="A310" s="29" t="n">
        <v>45246.73869213</v>
      </c>
      <c r="B310" s="30" t="s">
        <v>487</v>
      </c>
      <c r="C310" s="30" t="s">
        <v>576</v>
      </c>
      <c r="D310" s="30" t="s">
        <v>458</v>
      </c>
      <c r="E310" s="30" t="s">
        <v>537</v>
      </c>
      <c r="F310" s="30" t="s">
        <v>21</v>
      </c>
      <c r="G310" s="31" t="n">
        <v>-2</v>
      </c>
      <c r="H310" s="32" t="n">
        <v>95.125</v>
      </c>
      <c r="I310" s="32" t="n">
        <v>1407.85</v>
      </c>
      <c r="J310" s="32" t="n">
        <v>13.88</v>
      </c>
      <c r="K310" s="32" t="n">
        <v>-0.84</v>
      </c>
      <c r="L310" s="32" t="n">
        <v>-0.12</v>
      </c>
      <c r="M310" s="6" t="s">
        <f>=I310+J310+K310+L310</f>
      </c>
      <c r="N310" s="32"/>
      <c r="O310" s="30"/>
      <c r="P310" s="30" t="s">
        <v>527</v>
      </c>
    </row>
    <row collapsed="false" customFormat="false" customHeight="false" hidden="false" ht="12.1" outlineLevel="0" r="311">
      <c r="A311" s="29" t="n">
        <v>45247.831828704</v>
      </c>
      <c r="B311" s="30" t="s">
        <v>487</v>
      </c>
      <c r="C311" s="30" t="s">
        <v>576</v>
      </c>
      <c r="D311" s="30" t="s">
        <v>458</v>
      </c>
      <c r="E311" s="30" t="s">
        <v>537</v>
      </c>
      <c r="F311" s="30" t="s">
        <v>21</v>
      </c>
      <c r="G311" s="31" t="n">
        <v>-25</v>
      </c>
      <c r="H311" s="32" t="n">
        <v>94.468</v>
      </c>
      <c r="I311" s="32" t="n">
        <v>17476.58</v>
      </c>
      <c r="J311" s="32" t="n">
        <v>186</v>
      </c>
      <c r="K311" s="32" t="n">
        <v>-10.49</v>
      </c>
      <c r="L311" s="32" t="n">
        <v>-1.47</v>
      </c>
      <c r="M311" s="6" t="s">
        <f>=I311+J311+K311+L311</f>
      </c>
      <c r="N311" s="32"/>
      <c r="O311" s="30"/>
      <c r="P311" s="30" t="s">
        <v>527</v>
      </c>
    </row>
    <row collapsed="false" customFormat="false" customHeight="false" hidden="false" ht="12.1" outlineLevel="0" r="312">
      <c r="A312" s="20" t="n">
        <v>45258.864907407</v>
      </c>
      <c r="B312" s="16" t="s">
        <v>87</v>
      </c>
      <c r="C312" s="16" t="s">
        <v>528</v>
      </c>
      <c r="D312" s="16" t="s">
        <v>456</v>
      </c>
      <c r="E312" s="16" t="s">
        <v>19</v>
      </c>
      <c r="F312" s="16" t="s">
        <v>21</v>
      </c>
      <c r="G312" s="7" t="n">
        <v>120</v>
      </c>
      <c r="H312" s="6" t="n">
        <v>164.79</v>
      </c>
      <c r="I312" s="6" t="n">
        <v>-19774.8</v>
      </c>
      <c r="J312" s="6" t="n">
        <v>-0</v>
      </c>
      <c r="K312" s="6" t="n">
        <v>-11.86</v>
      </c>
      <c r="L312" s="6" t="n">
        <v>-2.97</v>
      </c>
      <c r="M312" s="6" t="s">
        <f>=I312+J312+K312+L312</f>
      </c>
      <c r="N312" s="6"/>
      <c r="O312" s="16"/>
      <c r="P312" s="16" t="s">
        <v>527</v>
      </c>
    </row>
    <row collapsed="false" customFormat="false" customHeight="false" hidden="false" ht="12.1" outlineLevel="0" r="313">
      <c r="A313" s="21" t="n">
        <v>45281.083333333</v>
      </c>
      <c r="B313" s="22" t="s">
        <v>525</v>
      </c>
      <c r="C313" s="22" t="s">
        <v>111</v>
      </c>
      <c r="D313" s="22" t="s">
        <v>525</v>
      </c>
      <c r="E313" s="22" t="s">
        <v>525</v>
      </c>
      <c r="F313" s="22" t="s">
        <v>21</v>
      </c>
      <c r="G313" s="23" t="n">
        <v>1</v>
      </c>
      <c r="H313" s="24" t="n">
        <v>100000</v>
      </c>
      <c r="I313" s="24" t="n">
        <v>100000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4"/>
      <c r="O313" s="22"/>
      <c r="P313" s="22" t="s">
        <v>527</v>
      </c>
    </row>
    <row collapsed="false" customFormat="false" customHeight="false" hidden="false" ht="12.1" outlineLevel="0" r="314">
      <c r="A314" s="20" t="n">
        <v>45281.725405093</v>
      </c>
      <c r="B314" s="16" t="s">
        <v>44</v>
      </c>
      <c r="C314" s="16" t="s">
        <v>604</v>
      </c>
      <c r="D314" s="16" t="s">
        <v>456</v>
      </c>
      <c r="E314" s="16" t="s">
        <v>19</v>
      </c>
      <c r="F314" s="16" t="s">
        <v>21</v>
      </c>
      <c r="G314" s="7" t="n">
        <v>9</v>
      </c>
      <c r="H314" s="6" t="n">
        <v>10496.5</v>
      </c>
      <c r="I314" s="6" t="n">
        <v>-94468.5</v>
      </c>
      <c r="J314" s="6" t="n">
        <v>-0</v>
      </c>
      <c r="K314" s="6" t="n">
        <v>-0</v>
      </c>
      <c r="L314" s="6" t="n">
        <v>-28.34</v>
      </c>
      <c r="M314" s="6" t="s">
        <f>=I314+J314+K314+L314</f>
      </c>
      <c r="N314" s="6"/>
      <c r="O314" s="16"/>
      <c r="P314" s="16" t="s">
        <v>527</v>
      </c>
    </row>
    <row collapsed="false" customFormat="false" customHeight="false" hidden="false" ht="12.1" outlineLevel="0" r="315">
      <c r="A315" s="20" t="n">
        <v>45281.7265625</v>
      </c>
      <c r="B315" s="16" t="s">
        <v>462</v>
      </c>
      <c r="C315" s="16" t="s">
        <v>554</v>
      </c>
      <c r="D315" s="16" t="s">
        <v>456</v>
      </c>
      <c r="E315" s="16" t="s">
        <v>19</v>
      </c>
      <c r="F315" s="16" t="s">
        <v>21</v>
      </c>
      <c r="G315" s="7" t="n">
        <v>20</v>
      </c>
      <c r="H315" s="6" t="n">
        <v>263.81</v>
      </c>
      <c r="I315" s="6" t="n">
        <v>-5276.2</v>
      </c>
      <c r="J315" s="6" t="n">
        <v>-0</v>
      </c>
      <c r="K315" s="6" t="n">
        <v>-0</v>
      </c>
      <c r="L315" s="6" t="n">
        <v>-1.58</v>
      </c>
      <c r="M315" s="6" t="s">
        <f>=I315+J315+K315+L315</f>
      </c>
      <c r="N315" s="6"/>
      <c r="O315" s="16"/>
      <c r="P315" s="16" t="s">
        <v>527</v>
      </c>
    </row>
    <row collapsed="false" customFormat="false" customHeight="false" hidden="false" ht="12.1" outlineLevel="0" r="316">
      <c r="A316" s="20" t="n">
        <v>45281.727592593</v>
      </c>
      <c r="B316" s="16" t="s">
        <v>87</v>
      </c>
      <c r="C316" s="16" t="s">
        <v>528</v>
      </c>
      <c r="D316" s="16" t="s">
        <v>456</v>
      </c>
      <c r="E316" s="16" t="s">
        <v>19</v>
      </c>
      <c r="F316" s="16" t="s">
        <v>21</v>
      </c>
      <c r="G316" s="7" t="n">
        <v>20</v>
      </c>
      <c r="H316" s="6" t="n">
        <v>161.65</v>
      </c>
      <c r="I316" s="6" t="n">
        <v>-3233</v>
      </c>
      <c r="J316" s="6" t="n">
        <v>-0</v>
      </c>
      <c r="K316" s="6" t="n">
        <v>-0</v>
      </c>
      <c r="L316" s="6" t="n">
        <v>-0.97</v>
      </c>
      <c r="M316" s="6" t="s">
        <f>=I316+J316+K316+L316</f>
      </c>
      <c r="N316" s="6"/>
      <c r="O316" s="16"/>
      <c r="P316" s="16" t="s">
        <v>586</v>
      </c>
    </row>
    <row collapsed="false" customFormat="false" customHeight="false" hidden="false" ht="12.1" outlineLevel="0" r="317">
      <c r="A317" s="21" t="n">
        <v>45286.083333333</v>
      </c>
      <c r="B317" s="22" t="s">
        <v>549</v>
      </c>
      <c r="C317" s="22" t="s">
        <v>605</v>
      </c>
      <c r="D317" s="22" t="s">
        <v>549</v>
      </c>
      <c r="E317" s="22" t="s">
        <v>549</v>
      </c>
      <c r="F317" s="22" t="s">
        <v>21</v>
      </c>
      <c r="G317" s="23" t="n">
        <v>1</v>
      </c>
      <c r="H317" s="24" t="n">
        <v>8557</v>
      </c>
      <c r="I317" s="24" t="n">
        <v>8557</v>
      </c>
      <c r="J317" s="24" t="n">
        <v>0</v>
      </c>
      <c r="K317" s="24" t="n">
        <v>-0</v>
      </c>
      <c r="L317" s="24" t="n">
        <v>-0</v>
      </c>
      <c r="M317" s="6" t="s">
        <f>=I317+J317+K317+L317</f>
      </c>
      <c r="N317" s="24"/>
      <c r="O317" s="22"/>
      <c r="P317" s="22" t="s">
        <v>586</v>
      </c>
    </row>
    <row collapsed="false" customFormat="false" customHeight="false" hidden="false" ht="12.1" outlineLevel="0" r="318">
      <c r="A318" s="21" t="n">
        <v>45286.083333333</v>
      </c>
      <c r="B318" s="22" t="s">
        <v>525</v>
      </c>
      <c r="C318" s="22" t="s">
        <v>111</v>
      </c>
      <c r="D318" s="22" t="s">
        <v>525</v>
      </c>
      <c r="E318" s="22" t="s">
        <v>525</v>
      </c>
      <c r="F318" s="22" t="s">
        <v>21</v>
      </c>
      <c r="G318" s="23" t="n">
        <v>1</v>
      </c>
      <c r="H318" s="24" t="n">
        <v>100000</v>
      </c>
      <c r="I318" s="24" t="n">
        <v>100000</v>
      </c>
      <c r="J318" s="24" t="n">
        <v>0</v>
      </c>
      <c r="K318" s="24" t="n">
        <v>-0</v>
      </c>
      <c r="L318" s="24" t="n">
        <v>-0</v>
      </c>
      <c r="M318" s="6" t="s">
        <f>=I318+J318+K318+L318</f>
      </c>
      <c r="N318" s="24"/>
      <c r="O318" s="22"/>
      <c r="P318" s="22" t="s">
        <v>527</v>
      </c>
    </row>
    <row collapsed="false" customFormat="false" customHeight="false" hidden="false" ht="12.1" outlineLevel="0" r="319">
      <c r="A319" s="20" t="n">
        <v>45286.377083333</v>
      </c>
      <c r="B319" s="16" t="s">
        <v>606</v>
      </c>
      <c r="C319" s="16" t="s">
        <v>607</v>
      </c>
      <c r="D319" s="16" t="s">
        <v>456</v>
      </c>
      <c r="E319" s="16" t="s">
        <v>608</v>
      </c>
      <c r="F319" s="16" t="s">
        <v>21</v>
      </c>
      <c r="G319" s="7" t="n">
        <v>7000</v>
      </c>
      <c r="H319" s="6" t="n">
        <v>12.749</v>
      </c>
      <c r="I319" s="6" t="n">
        <v>-89243</v>
      </c>
      <c r="J319" s="6" t="n">
        <v>-0</v>
      </c>
      <c r="K319" s="6" t="n">
        <v>-178.49</v>
      </c>
      <c r="L319" s="6" t="n">
        <v>-50</v>
      </c>
      <c r="M319" s="6" t="s">
        <f>=I319+J319+K319+L319</f>
      </c>
      <c r="N319" s="6"/>
      <c r="O319" s="16"/>
      <c r="P319" s="16" t="s">
        <v>527</v>
      </c>
    </row>
    <row collapsed="false" customFormat="false" customHeight="false" hidden="false" ht="12.1" outlineLevel="0" r="320">
      <c r="A320" s="20" t="n">
        <v>45286.517962963</v>
      </c>
      <c r="B320" s="16" t="s">
        <v>44</v>
      </c>
      <c r="C320" s="16" t="s">
        <v>604</v>
      </c>
      <c r="D320" s="16" t="s">
        <v>456</v>
      </c>
      <c r="E320" s="16" t="s">
        <v>19</v>
      </c>
      <c r="F320" s="16" t="s">
        <v>21</v>
      </c>
      <c r="G320" s="7" t="n">
        <v>1</v>
      </c>
      <c r="H320" s="6" t="n">
        <v>10599.5</v>
      </c>
      <c r="I320" s="6" t="n">
        <v>-10599.5</v>
      </c>
      <c r="J320" s="6" t="n">
        <v>-0</v>
      </c>
      <c r="K320" s="6" t="n">
        <v>-6.36</v>
      </c>
      <c r="L320" s="6" t="n">
        <v>-3.18</v>
      </c>
      <c r="M320" s="6" t="s">
        <f>=I320+J320+K320+L320</f>
      </c>
      <c r="N320" s="6"/>
      <c r="O320" s="16"/>
      <c r="P320" s="16" t="s">
        <v>527</v>
      </c>
    </row>
    <row collapsed="false" customFormat="false" customHeight="false" hidden="false" ht="12.1" outlineLevel="0" r="321">
      <c r="A321" s="20" t="n">
        <v>45286.706921296</v>
      </c>
      <c r="B321" s="16" t="s">
        <v>465</v>
      </c>
      <c r="C321" s="16" t="s">
        <v>568</v>
      </c>
      <c r="D321" s="16" t="s">
        <v>456</v>
      </c>
      <c r="E321" s="16" t="s">
        <v>19</v>
      </c>
      <c r="F321" s="16" t="s">
        <v>21</v>
      </c>
      <c r="G321" s="7" t="n">
        <v>1</v>
      </c>
      <c r="H321" s="6" t="n">
        <v>6731</v>
      </c>
      <c r="I321" s="6" t="n">
        <v>-6731</v>
      </c>
      <c r="J321" s="6" t="n">
        <v>-0</v>
      </c>
      <c r="K321" s="6" t="n">
        <v>-4.04</v>
      </c>
      <c r="L321" s="6" t="n">
        <v>-2.02</v>
      </c>
      <c r="M321" s="6" t="s">
        <f>=I321+J321+K321+L321</f>
      </c>
      <c r="N321" s="6"/>
      <c r="O321" s="16"/>
      <c r="P321" s="16" t="s">
        <v>586</v>
      </c>
    </row>
    <row collapsed="false" customFormat="false" customHeight="false" hidden="false" ht="12.1" outlineLevel="0" r="322">
      <c r="A322" s="20" t="n">
        <v>45286.70787037</v>
      </c>
      <c r="B322" s="16" t="s">
        <v>87</v>
      </c>
      <c r="C322" s="16" t="s">
        <v>528</v>
      </c>
      <c r="D322" s="16" t="s">
        <v>456</v>
      </c>
      <c r="E322" s="16" t="s">
        <v>19</v>
      </c>
      <c r="F322" s="16" t="s">
        <v>21</v>
      </c>
      <c r="G322" s="7" t="n">
        <v>10</v>
      </c>
      <c r="H322" s="6" t="n">
        <v>161.5</v>
      </c>
      <c r="I322" s="6" t="n">
        <v>-1615</v>
      </c>
      <c r="J322" s="6" t="n">
        <v>-0</v>
      </c>
      <c r="K322" s="6" t="n">
        <v>-0.97</v>
      </c>
      <c r="L322" s="6" t="n">
        <v>-0.49</v>
      </c>
      <c r="M322" s="6" t="s">
        <f>=I322+J322+K322+L322</f>
      </c>
      <c r="N322" s="6"/>
      <c r="O322" s="16"/>
      <c r="P322" s="16" t="s">
        <v>586</v>
      </c>
    </row>
    <row collapsed="false" customFormat="false" customHeight="false" hidden="false" ht="12.1" outlineLevel="0" r="323">
      <c r="A323" s="25" t="n">
        <v>45291.624305556</v>
      </c>
      <c r="B323" s="26" t="s">
        <v>533</v>
      </c>
      <c r="C323" s="26" t="s">
        <v>609</v>
      </c>
      <c r="D323" s="26" t="s">
        <v>533</v>
      </c>
      <c r="E323" s="26" t="s">
        <v>533</v>
      </c>
      <c r="F323" s="26" t="s">
        <v>21</v>
      </c>
      <c r="G323" s="27" t="n">
        <v>1</v>
      </c>
      <c r="H323" s="28" t="n">
        <v>-147.77</v>
      </c>
      <c r="I323" s="28" t="n">
        <v>-147.77</v>
      </c>
      <c r="J323" s="28" t="n">
        <v>0</v>
      </c>
      <c r="K323" s="28" t="n">
        <v>-0</v>
      </c>
      <c r="L323" s="28" t="n">
        <v>-0</v>
      </c>
      <c r="M323" s="6" t="s">
        <f>=I323+J323+K323+L323</f>
      </c>
      <c r="N323" s="28"/>
      <c r="O323" s="26" t="s">
        <v>610</v>
      </c>
      <c r="P323" s="26" t="s">
        <v>586</v>
      </c>
    </row>
    <row collapsed="false" customFormat="false" customHeight="false" hidden="false" ht="12.1" outlineLevel="0" r="324">
      <c r="A324" s="25" t="n">
        <v>45292.568055556</v>
      </c>
      <c r="B324" s="26" t="s">
        <v>533</v>
      </c>
      <c r="C324" s="26" t="s">
        <v>609</v>
      </c>
      <c r="D324" s="26" t="s">
        <v>533</v>
      </c>
      <c r="E324" s="26" t="s">
        <v>533</v>
      </c>
      <c r="F324" s="26" t="s">
        <v>21</v>
      </c>
      <c r="G324" s="27" t="n">
        <v>1</v>
      </c>
      <c r="H324" s="28" t="n">
        <v>-59.85</v>
      </c>
      <c r="I324" s="28" t="n">
        <v>-59.85</v>
      </c>
      <c r="J324" s="28" t="n">
        <v>0</v>
      </c>
      <c r="K324" s="28" t="n">
        <v>-0</v>
      </c>
      <c r="L324" s="28" t="n">
        <v>-0</v>
      </c>
      <c r="M324" s="6" t="s">
        <f>=I324+J324+K324+L324</f>
      </c>
      <c r="N324" s="28"/>
      <c r="O324" s="26" t="s">
        <v>610</v>
      </c>
      <c r="P324" s="26" t="s">
        <v>527</v>
      </c>
    </row>
    <row collapsed="false" customFormat="false" customHeight="false" hidden="false" ht="12.1" outlineLevel="0" r="325">
      <c r="A325" s="25" t="n">
        <v>45294.083333333</v>
      </c>
      <c r="B325" s="26" t="s">
        <v>552</v>
      </c>
      <c r="C325" s="26" t="s">
        <v>553</v>
      </c>
      <c r="D325" s="26" t="s">
        <v>552</v>
      </c>
      <c r="E325" s="26" t="s">
        <v>552</v>
      </c>
      <c r="F325" s="26" t="s">
        <v>21</v>
      </c>
      <c r="G325" s="27" t="n">
        <v>1</v>
      </c>
      <c r="H325" s="28" t="n">
        <v>-23</v>
      </c>
      <c r="I325" s="28" t="n">
        <v>-23</v>
      </c>
      <c r="J325" s="28" t="n">
        <v>0</v>
      </c>
      <c r="K325" s="28" t="n">
        <v>-0</v>
      </c>
      <c r="L325" s="28" t="n">
        <v>-0</v>
      </c>
      <c r="M325" s="6" t="s">
        <f>=I325+J325+K325+L325</f>
      </c>
      <c r="N325" s="28"/>
      <c r="O325" s="26"/>
      <c r="P325" s="26" t="s">
        <v>527</v>
      </c>
    </row>
    <row collapsed="false" customFormat="false" customHeight="false" hidden="false" ht="12.1" outlineLevel="0" r="326">
      <c r="A326" s="21" t="n">
        <v>45303.083333333</v>
      </c>
      <c r="B326" s="22" t="s">
        <v>525</v>
      </c>
      <c r="C326" s="22" t="s">
        <v>111</v>
      </c>
      <c r="D326" s="22" t="s">
        <v>525</v>
      </c>
      <c r="E326" s="22" t="s">
        <v>525</v>
      </c>
      <c r="F326" s="22" t="s">
        <v>21</v>
      </c>
      <c r="G326" s="23" t="n">
        <v>1</v>
      </c>
      <c r="H326" s="24" t="n">
        <v>100000</v>
      </c>
      <c r="I326" s="24" t="n">
        <v>100000</v>
      </c>
      <c r="J326" s="24" t="n">
        <v>0</v>
      </c>
      <c r="K326" s="24" t="n">
        <v>-0</v>
      </c>
      <c r="L326" s="24" t="n">
        <v>-0</v>
      </c>
      <c r="M326" s="6" t="s">
        <f>=I326+J326+K326+L326</f>
      </c>
      <c r="N326" s="24"/>
      <c r="O326" s="22"/>
      <c r="P326" s="22" t="s">
        <v>586</v>
      </c>
    </row>
    <row collapsed="false" customFormat="false" customHeight="false" hidden="false" ht="12.1" outlineLevel="0" r="327">
      <c r="A327" s="45" t="n">
        <v>45303.615277778</v>
      </c>
      <c r="B327" s="46" t="s">
        <v>39</v>
      </c>
      <c r="C327" s="46" t="s">
        <v>611</v>
      </c>
      <c r="D327" s="46" t="s">
        <v>456</v>
      </c>
      <c r="E327" s="46" t="s">
        <v>456</v>
      </c>
      <c r="F327" s="46" t="s">
        <v>21</v>
      </c>
      <c r="G327" s="47" t="n">
        <v>8000</v>
      </c>
      <c r="H327" s="48" t="n">
        <v>12.2395</v>
      </c>
      <c r="I327" s="48" t="n">
        <v>-97916</v>
      </c>
      <c r="J327" s="48" t="n">
        <v>-0</v>
      </c>
      <c r="K327" s="48" t="n">
        <v>-100</v>
      </c>
      <c r="L327" s="48" t="n">
        <v>-0</v>
      </c>
      <c r="M327" s="6" t="s">
        <f>=I327+J327+K327+L327</f>
      </c>
      <c r="N327" s="48"/>
      <c r="O327" s="46"/>
      <c r="P327" s="46" t="s">
        <v>586</v>
      </c>
    </row>
    <row collapsed="false" customFormat="false" customHeight="false" hidden="false" ht="12.1" outlineLevel="0" r="328">
      <c r="A328" s="20" t="n">
        <v>45303.623402778</v>
      </c>
      <c r="B328" s="16" t="s">
        <v>462</v>
      </c>
      <c r="C328" s="16" t="s">
        <v>554</v>
      </c>
      <c r="D328" s="16" t="s">
        <v>456</v>
      </c>
      <c r="E328" s="16" t="s">
        <v>19</v>
      </c>
      <c r="F328" s="16" t="s">
        <v>21</v>
      </c>
      <c r="G328" s="7" t="n">
        <v>10</v>
      </c>
      <c r="H328" s="6" t="n">
        <v>275.71</v>
      </c>
      <c r="I328" s="6" t="n">
        <v>-2757.1</v>
      </c>
      <c r="J328" s="6" t="n">
        <v>-0</v>
      </c>
      <c r="K328" s="6" t="n">
        <v>-1.65</v>
      </c>
      <c r="L328" s="6" t="n">
        <v>-0.83</v>
      </c>
      <c r="M328" s="6" t="s">
        <f>=I328+J328+K328+L328</f>
      </c>
      <c r="N328" s="6"/>
      <c r="O328" s="16"/>
      <c r="P328" s="16" t="s">
        <v>586</v>
      </c>
    </row>
    <row collapsed="false" customFormat="false" customHeight="false" hidden="false" ht="12.1" outlineLevel="0" r="329">
      <c r="A329" s="21" t="n">
        <v>45352.083333333</v>
      </c>
      <c r="B329" s="22" t="s">
        <v>525</v>
      </c>
      <c r="C329" s="22" t="s">
        <v>111</v>
      </c>
      <c r="D329" s="22" t="s">
        <v>525</v>
      </c>
      <c r="E329" s="22" t="s">
        <v>525</v>
      </c>
      <c r="F329" s="22" t="s">
        <v>21</v>
      </c>
      <c r="G329" s="23" t="n">
        <v>1</v>
      </c>
      <c r="H329" s="24" t="n">
        <v>100000</v>
      </c>
      <c r="I329" s="24" t="n">
        <v>100000</v>
      </c>
      <c r="J329" s="24" t="n">
        <v>0</v>
      </c>
      <c r="K329" s="24" t="n">
        <v>-0</v>
      </c>
      <c r="L329" s="24" t="n">
        <v>-0</v>
      </c>
      <c r="M329" s="6" t="s">
        <f>=I329+J329+K329+L329</f>
      </c>
      <c r="N329" s="24"/>
      <c r="O329" s="22"/>
      <c r="P329" s="22" t="s">
        <v>586</v>
      </c>
    </row>
    <row collapsed="false" customFormat="false" customHeight="false" hidden="false" ht="12.1" outlineLevel="0" r="330">
      <c r="A330" s="20" t="n">
        <v>45352.728136574</v>
      </c>
      <c r="B330" s="16" t="s">
        <v>52</v>
      </c>
      <c r="C330" s="16" t="s">
        <v>612</v>
      </c>
      <c r="D330" s="16" t="s">
        <v>456</v>
      </c>
      <c r="E330" s="16" t="s">
        <v>19</v>
      </c>
      <c r="F330" s="16" t="s">
        <v>21</v>
      </c>
      <c r="G330" s="7" t="n">
        <v>8</v>
      </c>
      <c r="H330" s="6" t="n">
        <v>5659</v>
      </c>
      <c r="I330" s="6" t="n">
        <v>-45272</v>
      </c>
      <c r="J330" s="6" t="n">
        <v>-0</v>
      </c>
      <c r="K330" s="6" t="n">
        <v>-27.16</v>
      </c>
      <c r="L330" s="6" t="n">
        <v>-13.58</v>
      </c>
      <c r="M330" s="6" t="s">
        <f>=I330+J330+K330+L330</f>
      </c>
      <c r="N330" s="6"/>
      <c r="O330" s="16"/>
      <c r="P330" s="16" t="s">
        <v>586</v>
      </c>
    </row>
    <row collapsed="false" customFormat="false" customHeight="false" hidden="false" ht="12.1" outlineLevel="0" r="331">
      <c r="A331" s="20" t="n">
        <v>45352.728449074</v>
      </c>
      <c r="B331" s="16" t="s">
        <v>24</v>
      </c>
      <c r="C331" s="16" t="s">
        <v>613</v>
      </c>
      <c r="D331" s="16" t="s">
        <v>456</v>
      </c>
      <c r="E331" s="16" t="s">
        <v>19</v>
      </c>
      <c r="F331" s="16" t="s">
        <v>21</v>
      </c>
      <c r="G331" s="7" t="n">
        <v>67</v>
      </c>
      <c r="H331" s="6" t="n">
        <v>804.55</v>
      </c>
      <c r="I331" s="6" t="n">
        <v>-53904.85</v>
      </c>
      <c r="J331" s="6" t="n">
        <v>-0</v>
      </c>
      <c r="K331" s="6" t="n">
        <v>-32.35</v>
      </c>
      <c r="L331" s="6" t="n">
        <v>-16.17</v>
      </c>
      <c r="M331" s="6" t="s">
        <f>=I331+J331+K331+L331</f>
      </c>
      <c r="N331" s="6"/>
      <c r="O331" s="16"/>
      <c r="P331" s="16" t="s">
        <v>586</v>
      </c>
    </row>
    <row collapsed="false" customFormat="false" customHeight="false" hidden="false" ht="12.1" outlineLevel="0" r="332">
      <c r="A332" s="29" t="n">
        <v>45352.732650463</v>
      </c>
      <c r="B332" s="30" t="s">
        <v>96</v>
      </c>
      <c r="C332" s="30" t="s">
        <v>565</v>
      </c>
      <c r="D332" s="30" t="s">
        <v>458</v>
      </c>
      <c r="E332" s="30" t="s">
        <v>19</v>
      </c>
      <c r="F332" s="30" t="s">
        <v>21</v>
      </c>
      <c r="G332" s="31" t="n">
        <v>-1050000</v>
      </c>
      <c r="H332" s="32" t="n">
        <v>0.023695</v>
      </c>
      <c r="I332" s="32" t="n">
        <v>24879.75</v>
      </c>
      <c r="J332" s="32" t="n">
        <v>0</v>
      </c>
      <c r="K332" s="32" t="n">
        <v>-14.93</v>
      </c>
      <c r="L332" s="32" t="n">
        <v>-7.46</v>
      </c>
      <c r="M332" s="6" t="s">
        <f>=I332+J332+K332+L332</f>
      </c>
      <c r="N332" s="32"/>
      <c r="O332" s="30"/>
      <c r="P332" s="30" t="s">
        <v>527</v>
      </c>
    </row>
    <row collapsed="false" customFormat="false" customHeight="false" hidden="false" ht="12.1" outlineLevel="0" r="333">
      <c r="A333" s="20" t="n">
        <v>45352.733888889</v>
      </c>
      <c r="B333" s="16" t="s">
        <v>465</v>
      </c>
      <c r="C333" s="16" t="s">
        <v>568</v>
      </c>
      <c r="D333" s="16" t="s">
        <v>456</v>
      </c>
      <c r="E333" s="16" t="s">
        <v>19</v>
      </c>
      <c r="F333" s="16" t="s">
        <v>21</v>
      </c>
      <c r="G333" s="7" t="n">
        <v>3</v>
      </c>
      <c r="H333" s="6" t="n">
        <v>7403.8333333333</v>
      </c>
      <c r="I333" s="6" t="n">
        <v>-22211.5</v>
      </c>
      <c r="J333" s="6" t="n">
        <v>-0</v>
      </c>
      <c r="K333" s="6" t="n">
        <v>-13.32</v>
      </c>
      <c r="L333" s="6" t="n">
        <v>-6.66</v>
      </c>
      <c r="M333" s="6" t="s">
        <f>=I333+J333+K333+L333</f>
      </c>
      <c r="N333" s="6"/>
      <c r="O333" s="16"/>
      <c r="P333" s="16" t="s">
        <v>527</v>
      </c>
    </row>
    <row collapsed="false" customFormat="false" customHeight="false" hidden="false" ht="12.1" outlineLevel="0" r="334">
      <c r="A334" s="29" t="n">
        <v>45363.800763889</v>
      </c>
      <c r="B334" s="30" t="s">
        <v>464</v>
      </c>
      <c r="C334" s="30" t="s">
        <v>560</v>
      </c>
      <c r="D334" s="30" t="s">
        <v>458</v>
      </c>
      <c r="E334" s="30" t="s">
        <v>19</v>
      </c>
      <c r="F334" s="30" t="s">
        <v>21</v>
      </c>
      <c r="G334" s="31" t="n">
        <v>-64</v>
      </c>
      <c r="H334" s="32" t="n">
        <v>985.371875</v>
      </c>
      <c r="I334" s="32" t="n">
        <v>63063.8</v>
      </c>
      <c r="J334" s="32" t="n">
        <v>0</v>
      </c>
      <c r="K334" s="32" t="n">
        <v>-37.84</v>
      </c>
      <c r="L334" s="32" t="n">
        <v>-18.92</v>
      </c>
      <c r="M334" s="6" t="s">
        <f>=I334+J334+K334+L334</f>
      </c>
      <c r="N334" s="32"/>
      <c r="O334" s="30"/>
      <c r="P334" s="30" t="s">
        <v>527</v>
      </c>
    </row>
    <row collapsed="false" customFormat="false" customHeight="false" hidden="false" ht="12.1" outlineLevel="0" r="335">
      <c r="A335" s="20" t="n">
        <v>45363.80125</v>
      </c>
      <c r="B335" s="16" t="s">
        <v>52</v>
      </c>
      <c r="C335" s="16" t="s">
        <v>612</v>
      </c>
      <c r="D335" s="16" t="s">
        <v>456</v>
      </c>
      <c r="E335" s="16" t="s">
        <v>19</v>
      </c>
      <c r="F335" s="16" t="s">
        <v>21</v>
      </c>
      <c r="G335" s="7" t="n">
        <v>11</v>
      </c>
      <c r="H335" s="6" t="n">
        <v>5884.1818181818</v>
      </c>
      <c r="I335" s="6" t="n">
        <v>-64726</v>
      </c>
      <c r="J335" s="6" t="n">
        <v>-0</v>
      </c>
      <c r="K335" s="6" t="n">
        <v>-38.83</v>
      </c>
      <c r="L335" s="6" t="n">
        <v>-19.41</v>
      </c>
      <c r="M335" s="6" t="s">
        <f>=I335+J335+K335+L335</f>
      </c>
      <c r="N335" s="6"/>
      <c r="O335" s="16"/>
      <c r="P335" s="16" t="s">
        <v>527</v>
      </c>
    </row>
    <row collapsed="false" customFormat="false" customHeight="false" hidden="false" ht="12.1" outlineLevel="0" r="336">
      <c r="A336" s="21" t="n">
        <v>45370.083333333</v>
      </c>
      <c r="B336" s="22" t="s">
        <v>525</v>
      </c>
      <c r="C336" s="22" t="s">
        <v>111</v>
      </c>
      <c r="D336" s="22" t="s">
        <v>525</v>
      </c>
      <c r="E336" s="22" t="s">
        <v>525</v>
      </c>
      <c r="F336" s="22" t="s">
        <v>21</v>
      </c>
      <c r="G336" s="23" t="n">
        <v>1</v>
      </c>
      <c r="H336" s="24" t="n">
        <v>200000</v>
      </c>
      <c r="I336" s="24" t="n">
        <v>200000</v>
      </c>
      <c r="J336" s="24" t="n">
        <v>0</v>
      </c>
      <c r="K336" s="24" t="n">
        <v>-0</v>
      </c>
      <c r="L336" s="24" t="n">
        <v>-0</v>
      </c>
      <c r="M336" s="6" t="s">
        <f>=I336+J336+K336+L336</f>
      </c>
      <c r="N336" s="24"/>
      <c r="O336" s="22"/>
      <c r="P336" s="22" t="s">
        <v>586</v>
      </c>
    </row>
    <row collapsed="false" customFormat="false" customHeight="false" hidden="false" ht="12.1" outlineLevel="0" r="337">
      <c r="A337" s="21" t="n">
        <v>45370.083333333</v>
      </c>
      <c r="B337" s="22" t="s">
        <v>525</v>
      </c>
      <c r="C337" s="22" t="s">
        <v>111</v>
      </c>
      <c r="D337" s="22" t="s">
        <v>525</v>
      </c>
      <c r="E337" s="22" t="s">
        <v>525</v>
      </c>
      <c r="F337" s="22" t="s">
        <v>21</v>
      </c>
      <c r="G337" s="23" t="n">
        <v>1</v>
      </c>
      <c r="H337" s="24" t="n">
        <v>2000000</v>
      </c>
      <c r="I337" s="24" t="n">
        <v>2000000</v>
      </c>
      <c r="J337" s="24" t="n">
        <v>0</v>
      </c>
      <c r="K337" s="24" t="n">
        <v>-0</v>
      </c>
      <c r="L337" s="24" t="n">
        <v>-0</v>
      </c>
      <c r="M337" s="6" t="s">
        <f>=I337+J337+K337+L337</f>
      </c>
      <c r="N337" s="24"/>
      <c r="O337" s="22"/>
      <c r="P337" s="22" t="s">
        <v>527</v>
      </c>
    </row>
    <row collapsed="false" customFormat="false" customHeight="false" hidden="false" ht="12.1" outlineLevel="0" r="338">
      <c r="A338" s="20" t="n">
        <v>45370.816018519</v>
      </c>
      <c r="B338" s="16" t="s">
        <v>68</v>
      </c>
      <c r="C338" s="16" t="s">
        <v>588</v>
      </c>
      <c r="D338" s="16" t="s">
        <v>456</v>
      </c>
      <c r="E338" s="16" t="s">
        <v>19</v>
      </c>
      <c r="F338" s="16" t="s">
        <v>21</v>
      </c>
      <c r="G338" s="7" t="n">
        <v>7400</v>
      </c>
      <c r="H338" s="6" t="n">
        <v>11.93</v>
      </c>
      <c r="I338" s="6" t="n">
        <v>-88282</v>
      </c>
      <c r="J338" s="6" t="n">
        <v>-0</v>
      </c>
      <c r="K338" s="6" t="n">
        <v>-30.9</v>
      </c>
      <c r="L338" s="6" t="n">
        <v>-26.49</v>
      </c>
      <c r="M338" s="6" t="s">
        <f>=I338+J338+K338+L338</f>
      </c>
      <c r="N338" s="6"/>
      <c r="O338" s="16"/>
      <c r="P338" s="16" t="s">
        <v>527</v>
      </c>
    </row>
    <row collapsed="false" customFormat="false" customHeight="false" hidden="false" ht="12.1" outlineLevel="0" r="339">
      <c r="A339" s="20" t="n">
        <v>45370.816273148</v>
      </c>
      <c r="B339" s="16" t="s">
        <v>84</v>
      </c>
      <c r="C339" s="16" t="s">
        <v>555</v>
      </c>
      <c r="D339" s="16" t="s">
        <v>456</v>
      </c>
      <c r="E339" s="16" t="s">
        <v>19</v>
      </c>
      <c r="F339" s="16" t="s">
        <v>21</v>
      </c>
      <c r="G339" s="7" t="n">
        <v>410</v>
      </c>
      <c r="H339" s="6" t="n">
        <v>290.8</v>
      </c>
      <c r="I339" s="6" t="n">
        <v>-119228</v>
      </c>
      <c r="J339" s="6" t="n">
        <v>-0</v>
      </c>
      <c r="K339" s="6" t="n">
        <v>-41.73</v>
      </c>
      <c r="L339" s="6" t="n">
        <v>-35.77</v>
      </c>
      <c r="M339" s="6" t="s">
        <f>=I339+J339+K339+L339</f>
      </c>
      <c r="N339" s="6"/>
      <c r="O339" s="16"/>
      <c r="P339" s="16" t="s">
        <v>527</v>
      </c>
    </row>
    <row collapsed="false" customFormat="false" customHeight="false" hidden="false" ht="12.1" outlineLevel="0" r="340">
      <c r="A340" s="20" t="n">
        <v>45370.816689815</v>
      </c>
      <c r="B340" s="16" t="s">
        <v>61</v>
      </c>
      <c r="C340" s="16" t="s">
        <v>557</v>
      </c>
      <c r="D340" s="16" t="s">
        <v>456</v>
      </c>
      <c r="E340" s="16" t="s">
        <v>19</v>
      </c>
      <c r="F340" s="16" t="s">
        <v>21</v>
      </c>
      <c r="G340" s="7" t="n">
        <v>1310</v>
      </c>
      <c r="H340" s="6" t="n">
        <v>76.674809160305</v>
      </c>
      <c r="I340" s="6" t="n">
        <v>-100444</v>
      </c>
      <c r="J340" s="6" t="n">
        <v>-0</v>
      </c>
      <c r="K340" s="6" t="n">
        <v>-35.16</v>
      </c>
      <c r="L340" s="6" t="n">
        <v>-30.14</v>
      </c>
      <c r="M340" s="6" t="s">
        <f>=I340+J340+K340+L340</f>
      </c>
      <c r="N340" s="6"/>
      <c r="O340" s="16"/>
      <c r="P340" s="16" t="s">
        <v>527</v>
      </c>
    </row>
    <row collapsed="false" customFormat="false" customHeight="false" hidden="false" ht="12.1" outlineLevel="0" r="341">
      <c r="A341" s="20" t="n">
        <v>45370.817314815</v>
      </c>
      <c r="B341" s="16" t="s">
        <v>32</v>
      </c>
      <c r="C341" s="16" t="s">
        <v>603</v>
      </c>
      <c r="D341" s="16" t="s">
        <v>456</v>
      </c>
      <c r="E341" s="16" t="s">
        <v>19</v>
      </c>
      <c r="F341" s="16" t="s">
        <v>21</v>
      </c>
      <c r="G341" s="7" t="n">
        <v>24</v>
      </c>
      <c r="H341" s="6" t="n">
        <v>6650</v>
      </c>
      <c r="I341" s="6" t="n">
        <v>-159600</v>
      </c>
      <c r="J341" s="6" t="n">
        <v>-0</v>
      </c>
      <c r="K341" s="6" t="n">
        <v>-95.76</v>
      </c>
      <c r="L341" s="6" t="n">
        <v>-47.88</v>
      </c>
      <c r="M341" s="6" t="s">
        <f>=I341+J341+K341+L341</f>
      </c>
      <c r="N341" s="6"/>
      <c r="O341" s="16"/>
      <c r="P341" s="16" t="s">
        <v>586</v>
      </c>
    </row>
    <row collapsed="false" customFormat="false" customHeight="false" hidden="false" ht="12.1" outlineLevel="0" r="342">
      <c r="A342" s="20" t="n">
        <v>45370.817824074</v>
      </c>
      <c r="B342" s="16" t="s">
        <v>463</v>
      </c>
      <c r="C342" s="16" t="s">
        <v>540</v>
      </c>
      <c r="D342" s="16" t="s">
        <v>456</v>
      </c>
      <c r="E342" s="16" t="s">
        <v>19</v>
      </c>
      <c r="F342" s="16" t="s">
        <v>21</v>
      </c>
      <c r="G342" s="7" t="n">
        <v>18</v>
      </c>
      <c r="H342" s="6" t="n">
        <v>7630</v>
      </c>
      <c r="I342" s="6" t="n">
        <v>-137340</v>
      </c>
      <c r="J342" s="6" t="n">
        <v>-0</v>
      </c>
      <c r="K342" s="6" t="n">
        <v>-48.07</v>
      </c>
      <c r="L342" s="6" t="n">
        <v>-41.2</v>
      </c>
      <c r="M342" s="6" t="s">
        <f>=I342+J342+K342+L342</f>
      </c>
      <c r="N342" s="6"/>
      <c r="O342" s="16"/>
      <c r="P342" s="16" t="s">
        <v>527</v>
      </c>
    </row>
    <row collapsed="false" customFormat="false" customHeight="false" hidden="false" ht="12.1" outlineLevel="0" r="343">
      <c r="A343" s="20" t="n">
        <v>45370.81837963</v>
      </c>
      <c r="B343" s="16" t="s">
        <v>52</v>
      </c>
      <c r="C343" s="16" t="s">
        <v>612</v>
      </c>
      <c r="D343" s="16" t="s">
        <v>456</v>
      </c>
      <c r="E343" s="16" t="s">
        <v>19</v>
      </c>
      <c r="F343" s="16" t="s">
        <v>21</v>
      </c>
      <c r="G343" s="7" t="n">
        <v>28</v>
      </c>
      <c r="H343" s="6" t="n">
        <v>5897</v>
      </c>
      <c r="I343" s="6" t="n">
        <v>-165116</v>
      </c>
      <c r="J343" s="6" t="n">
        <v>-0</v>
      </c>
      <c r="K343" s="6" t="n">
        <v>-57.79</v>
      </c>
      <c r="L343" s="6" t="n">
        <v>-49.53</v>
      </c>
      <c r="M343" s="6" t="s">
        <f>=I343+J343+K343+L343</f>
      </c>
      <c r="N343" s="6"/>
      <c r="O343" s="16"/>
      <c r="P343" s="16" t="s">
        <v>527</v>
      </c>
    </row>
    <row collapsed="false" customFormat="false" customHeight="false" hidden="false" ht="12.1" outlineLevel="0" r="344">
      <c r="A344" s="20" t="n">
        <v>45370.81875</v>
      </c>
      <c r="B344" s="16" t="s">
        <v>606</v>
      </c>
      <c r="C344" s="16" t="s">
        <v>607</v>
      </c>
      <c r="D344" s="16" t="s">
        <v>456</v>
      </c>
      <c r="E344" s="16" t="s">
        <v>608</v>
      </c>
      <c r="F344" s="16" t="s">
        <v>21</v>
      </c>
      <c r="G344" s="7" t="n">
        <v>3000</v>
      </c>
      <c r="H344" s="6" t="n">
        <v>12.8075</v>
      </c>
      <c r="I344" s="6" t="n">
        <v>-38422.5</v>
      </c>
      <c r="J344" s="6" t="n">
        <v>-0</v>
      </c>
      <c r="K344" s="6" t="n">
        <v>-50</v>
      </c>
      <c r="L344" s="6" t="n">
        <v>-76.85</v>
      </c>
      <c r="M344" s="6" t="s">
        <f>=I344+J344+K344+L344</f>
      </c>
      <c r="N344" s="6"/>
      <c r="O344" s="16"/>
      <c r="P344" s="16" t="s">
        <v>586</v>
      </c>
    </row>
    <row collapsed="false" customFormat="false" customHeight="false" hidden="false" ht="12.1" outlineLevel="0" r="345">
      <c r="A345" s="20" t="n">
        <v>45370.819710648</v>
      </c>
      <c r="B345" s="16" t="s">
        <v>44</v>
      </c>
      <c r="C345" s="16" t="s">
        <v>604</v>
      </c>
      <c r="D345" s="16" t="s">
        <v>456</v>
      </c>
      <c r="E345" s="16" t="s">
        <v>19</v>
      </c>
      <c r="F345" s="16" t="s">
        <v>21</v>
      </c>
      <c r="G345" s="7" t="n">
        <v>14</v>
      </c>
      <c r="H345" s="6" t="n">
        <v>11523.5</v>
      </c>
      <c r="I345" s="6" t="n">
        <v>-161329</v>
      </c>
      <c r="J345" s="6" t="n">
        <v>-0</v>
      </c>
      <c r="K345" s="6" t="n">
        <v>-56.47</v>
      </c>
      <c r="L345" s="6" t="n">
        <v>-48.4</v>
      </c>
      <c r="M345" s="6" t="s">
        <f>=I345+J345+K345+L345</f>
      </c>
      <c r="N345" s="6"/>
      <c r="O345" s="16"/>
      <c r="P345" s="16" t="s">
        <v>527</v>
      </c>
    </row>
    <row collapsed="false" customFormat="false" customHeight="false" hidden="false" ht="12.1" outlineLevel="0" r="346">
      <c r="A346" s="20" t="n">
        <v>45370.820104167</v>
      </c>
      <c r="B346" s="16" t="s">
        <v>465</v>
      </c>
      <c r="C346" s="16" t="s">
        <v>568</v>
      </c>
      <c r="D346" s="16" t="s">
        <v>456</v>
      </c>
      <c r="E346" s="16" t="s">
        <v>19</v>
      </c>
      <c r="F346" s="16" t="s">
        <v>21</v>
      </c>
      <c r="G346" s="7" t="n">
        <v>26</v>
      </c>
      <c r="H346" s="6" t="n">
        <v>7311.5</v>
      </c>
      <c r="I346" s="6" t="n">
        <v>-190099</v>
      </c>
      <c r="J346" s="6" t="n">
        <v>-0</v>
      </c>
      <c r="K346" s="6" t="n">
        <v>-66.53</v>
      </c>
      <c r="L346" s="6" t="n">
        <v>-57.03</v>
      </c>
      <c r="M346" s="6" t="s">
        <f>=I346+J346+K346+L346</f>
      </c>
      <c r="N346" s="6"/>
      <c r="O346" s="16"/>
      <c r="P346" s="16" t="s">
        <v>527</v>
      </c>
    </row>
    <row collapsed="false" customFormat="false" customHeight="false" hidden="false" ht="12.1" outlineLevel="0" r="347">
      <c r="A347" s="20" t="n">
        <v>45370.820601852</v>
      </c>
      <c r="B347" s="16" t="s">
        <v>87</v>
      </c>
      <c r="C347" s="16" t="s">
        <v>528</v>
      </c>
      <c r="D347" s="16" t="s">
        <v>456</v>
      </c>
      <c r="E347" s="16" t="s">
        <v>19</v>
      </c>
      <c r="F347" s="16" t="s">
        <v>21</v>
      </c>
      <c r="G347" s="7" t="n">
        <v>700</v>
      </c>
      <c r="H347" s="6" t="n">
        <v>158.8</v>
      </c>
      <c r="I347" s="6" t="n">
        <v>-111160</v>
      </c>
      <c r="J347" s="6" t="n">
        <v>-0</v>
      </c>
      <c r="K347" s="6" t="n">
        <v>-38.91</v>
      </c>
      <c r="L347" s="6" t="n">
        <v>-33.35</v>
      </c>
      <c r="M347" s="6" t="s">
        <f>=I347+J347+K347+L347</f>
      </c>
      <c r="N347" s="6"/>
      <c r="O347" s="16"/>
      <c r="P347" s="16" t="s">
        <v>527</v>
      </c>
    </row>
    <row collapsed="false" customFormat="false" customHeight="false" hidden="false" ht="12.1" outlineLevel="0" r="348">
      <c r="A348" s="20" t="n">
        <v>45370.820914352</v>
      </c>
      <c r="B348" s="16" t="s">
        <v>18</v>
      </c>
      <c r="C348" s="16" t="s">
        <v>529</v>
      </c>
      <c r="D348" s="16" t="s">
        <v>456</v>
      </c>
      <c r="E348" s="16" t="s">
        <v>19</v>
      </c>
      <c r="F348" s="16" t="s">
        <v>21</v>
      </c>
      <c r="G348" s="7" t="n">
        <v>163</v>
      </c>
      <c r="H348" s="6" t="n">
        <v>566.64570552147</v>
      </c>
      <c r="I348" s="6" t="n">
        <v>-92363.25</v>
      </c>
      <c r="J348" s="6" t="n">
        <v>-0</v>
      </c>
      <c r="K348" s="6" t="n">
        <v>-32.33</v>
      </c>
      <c r="L348" s="6" t="n">
        <v>-27.71</v>
      </c>
      <c r="M348" s="6" t="s">
        <f>=I348+J348+K348+L348</f>
      </c>
      <c r="N348" s="6"/>
      <c r="O348" s="16"/>
      <c r="P348" s="16" t="s">
        <v>527</v>
      </c>
    </row>
    <row collapsed="false" customFormat="false" customHeight="false" hidden="false" ht="12.1" outlineLevel="0" r="349">
      <c r="A349" s="20" t="n">
        <v>45370.821284722</v>
      </c>
      <c r="B349" s="16" t="s">
        <v>48</v>
      </c>
      <c r="C349" s="16" t="s">
        <v>547</v>
      </c>
      <c r="D349" s="16" t="s">
        <v>456</v>
      </c>
      <c r="E349" s="16" t="s">
        <v>19</v>
      </c>
      <c r="F349" s="16" t="s">
        <v>21</v>
      </c>
      <c r="G349" s="7" t="n">
        <v>150</v>
      </c>
      <c r="H349" s="6" t="n">
        <v>710</v>
      </c>
      <c r="I349" s="6" t="n">
        <v>-106500</v>
      </c>
      <c r="J349" s="6" t="n">
        <v>-0</v>
      </c>
      <c r="K349" s="6" t="n">
        <v>-37.27</v>
      </c>
      <c r="L349" s="6" t="n">
        <v>-31.95</v>
      </c>
      <c r="M349" s="6" t="s">
        <f>=I349+J349+K349+L349</f>
      </c>
      <c r="N349" s="6"/>
      <c r="O349" s="16"/>
      <c r="P349" s="16" t="s">
        <v>527</v>
      </c>
    </row>
    <row collapsed="false" customFormat="false" customHeight="false" hidden="false" ht="12.1" outlineLevel="0" r="350">
      <c r="A350" s="20" t="n">
        <v>45370.823159722</v>
      </c>
      <c r="B350" s="16" t="s">
        <v>24</v>
      </c>
      <c r="C350" s="16" t="s">
        <v>613</v>
      </c>
      <c r="D350" s="16" t="s">
        <v>456</v>
      </c>
      <c r="E350" s="16" t="s">
        <v>19</v>
      </c>
      <c r="F350" s="16" t="s">
        <v>21</v>
      </c>
      <c r="G350" s="7" t="n">
        <v>278</v>
      </c>
      <c r="H350" s="6" t="n">
        <v>787.5285971223</v>
      </c>
      <c r="I350" s="6" t="n">
        <v>-218932.95</v>
      </c>
      <c r="J350" s="6" t="n">
        <v>-0</v>
      </c>
      <c r="K350" s="6" t="n">
        <v>-76.63</v>
      </c>
      <c r="L350" s="6" t="n">
        <v>-65.69</v>
      </c>
      <c r="M350" s="6" t="s">
        <f>=I350+J350+K350+L350</f>
      </c>
      <c r="N350" s="6"/>
      <c r="O350" s="16"/>
      <c r="P350" s="16" t="s">
        <v>527</v>
      </c>
    </row>
    <row collapsed="false" customFormat="false" customHeight="false" hidden="false" ht="12.1" outlineLevel="0" r="351">
      <c r="A351" s="20" t="n">
        <v>45370.82462963</v>
      </c>
      <c r="B351" s="16" t="s">
        <v>462</v>
      </c>
      <c r="C351" s="16" t="s">
        <v>554</v>
      </c>
      <c r="D351" s="16" t="s">
        <v>456</v>
      </c>
      <c r="E351" s="16" t="s">
        <v>19</v>
      </c>
      <c r="F351" s="16" t="s">
        <v>21</v>
      </c>
      <c r="G351" s="7" t="n">
        <v>570</v>
      </c>
      <c r="H351" s="6" t="n">
        <v>296.3</v>
      </c>
      <c r="I351" s="6" t="n">
        <v>-168891</v>
      </c>
      <c r="J351" s="6" t="n">
        <v>-0</v>
      </c>
      <c r="K351" s="6" t="n">
        <v>-59.11</v>
      </c>
      <c r="L351" s="6" t="n">
        <v>-50.66</v>
      </c>
      <c r="M351" s="6" t="s">
        <f>=I351+J351+K351+L351</f>
      </c>
      <c r="N351" s="6"/>
      <c r="O351" s="16"/>
      <c r="P351" s="16" t="s">
        <v>527</v>
      </c>
    </row>
    <row collapsed="false" customFormat="false" customHeight="false" hidden="false" ht="12.1" outlineLevel="0" r="352">
      <c r="A352" s="20" t="n">
        <v>45370.824907407</v>
      </c>
      <c r="B352" s="16" t="s">
        <v>80</v>
      </c>
      <c r="C352" s="16" t="s">
        <v>559</v>
      </c>
      <c r="D352" s="16" t="s">
        <v>456</v>
      </c>
      <c r="E352" s="16" t="s">
        <v>19</v>
      </c>
      <c r="F352" s="16" t="s">
        <v>21</v>
      </c>
      <c r="G352" s="7" t="n">
        <v>450</v>
      </c>
      <c r="H352" s="6" t="n">
        <v>208.94</v>
      </c>
      <c r="I352" s="6" t="n">
        <v>-94023</v>
      </c>
      <c r="J352" s="6" t="n">
        <v>-0</v>
      </c>
      <c r="K352" s="6" t="n">
        <v>-32.91</v>
      </c>
      <c r="L352" s="6" t="n">
        <v>-28.21</v>
      </c>
      <c r="M352" s="6" t="s">
        <f>=I352+J352+K352+L352</f>
      </c>
      <c r="N352" s="6"/>
      <c r="O352" s="16"/>
      <c r="P352" s="16" t="s">
        <v>527</v>
      </c>
    </row>
    <row collapsed="false" customFormat="false" customHeight="false" hidden="false" ht="12.1" outlineLevel="0" r="353">
      <c r="A353" s="20" t="n">
        <v>45370.825208333</v>
      </c>
      <c r="B353" s="16" t="s">
        <v>90</v>
      </c>
      <c r="C353" s="16" t="s">
        <v>544</v>
      </c>
      <c r="D353" s="16" t="s">
        <v>456</v>
      </c>
      <c r="E353" s="16" t="s">
        <v>19</v>
      </c>
      <c r="F353" s="16" t="s">
        <v>21</v>
      </c>
      <c r="G353" s="7" t="n">
        <v>61</v>
      </c>
      <c r="H353" s="6" t="n">
        <v>1716.1344262295</v>
      </c>
      <c r="I353" s="6" t="n">
        <v>-104684.2</v>
      </c>
      <c r="J353" s="6" t="n">
        <v>-0</v>
      </c>
      <c r="K353" s="6" t="n">
        <v>-36.64</v>
      </c>
      <c r="L353" s="6" t="n">
        <v>-31.41</v>
      </c>
      <c r="M353" s="6" t="s">
        <f>=I353+J353+K353+L353</f>
      </c>
      <c r="N353" s="6"/>
      <c r="O353" s="16"/>
      <c r="P353" s="16" t="s">
        <v>527</v>
      </c>
    </row>
    <row collapsed="false" customFormat="false" customHeight="false" hidden="false" ht="12.1" outlineLevel="0" r="354">
      <c r="A354" s="20" t="n">
        <v>45370.825717593</v>
      </c>
      <c r="B354" s="16" t="s">
        <v>93</v>
      </c>
      <c r="C354" s="16" t="s">
        <v>546</v>
      </c>
      <c r="D354" s="16" t="s">
        <v>456</v>
      </c>
      <c r="E354" s="16" t="s">
        <v>19</v>
      </c>
      <c r="F354" s="16" t="s">
        <v>21</v>
      </c>
      <c r="G354" s="7" t="n">
        <v>530</v>
      </c>
      <c r="H354" s="6" t="n">
        <v>205.84</v>
      </c>
      <c r="I354" s="6" t="n">
        <v>-109095.2</v>
      </c>
      <c r="J354" s="6" t="n">
        <v>-0</v>
      </c>
      <c r="K354" s="6" t="n">
        <v>-38.18</v>
      </c>
      <c r="L354" s="6" t="n">
        <v>-32.73</v>
      </c>
      <c r="M354" s="6" t="s">
        <f>=I354+J354+K354+L354</f>
      </c>
      <c r="N354" s="6"/>
      <c r="O354" s="16"/>
      <c r="P354" s="16" t="s">
        <v>527</v>
      </c>
    </row>
    <row collapsed="false" customFormat="false" customHeight="false" hidden="false" ht="12.1" outlineLevel="0" r="355">
      <c r="A355" s="20" t="n">
        <v>45370.82693287</v>
      </c>
      <c r="B355" s="16" t="s">
        <v>494</v>
      </c>
      <c r="C355" s="16" t="s">
        <v>601</v>
      </c>
      <c r="D355" s="16" t="s">
        <v>456</v>
      </c>
      <c r="E355" s="16" t="s">
        <v>19</v>
      </c>
      <c r="F355" s="16" t="s">
        <v>21</v>
      </c>
      <c r="G355" s="7" t="n">
        <v>140</v>
      </c>
      <c r="H355" s="6" t="n">
        <v>228.05714285714</v>
      </c>
      <c r="I355" s="6" t="n">
        <v>-31928</v>
      </c>
      <c r="J355" s="6" t="n">
        <v>-0</v>
      </c>
      <c r="K355" s="6" t="n">
        <v>-11.17</v>
      </c>
      <c r="L355" s="6" t="n">
        <v>-9.57</v>
      </c>
      <c r="M355" s="6" t="s">
        <f>=I355+J355+K355+L355</f>
      </c>
      <c r="N355" s="6"/>
      <c r="O355" s="16"/>
      <c r="P355" s="16" t="s">
        <v>527</v>
      </c>
    </row>
    <row collapsed="false" customFormat="false" customHeight="false" hidden="false" ht="12.1" outlineLevel="0" r="356">
      <c r="A356" s="21" t="n">
        <v>45405.083333333</v>
      </c>
      <c r="B356" s="22" t="s">
        <v>525</v>
      </c>
      <c r="C356" s="22" t="s">
        <v>111</v>
      </c>
      <c r="D356" s="22" t="s">
        <v>525</v>
      </c>
      <c r="E356" s="22" t="s">
        <v>525</v>
      </c>
      <c r="F356" s="22" t="s">
        <v>21</v>
      </c>
      <c r="G356" s="23" t="n">
        <v>1</v>
      </c>
      <c r="H356" s="24" t="n">
        <v>100000</v>
      </c>
      <c r="I356" s="24" t="n">
        <v>100000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4"/>
      <c r="O356" s="22"/>
      <c r="P356" s="22" t="s">
        <v>527</v>
      </c>
    </row>
    <row collapsed="false" customFormat="false" customHeight="false" hidden="false" ht="12.1" outlineLevel="0" r="357">
      <c r="A357" s="20" t="n">
        <v>45406.511655093</v>
      </c>
      <c r="B357" s="16" t="s">
        <v>57</v>
      </c>
      <c r="C357" s="16" t="s">
        <v>602</v>
      </c>
      <c r="D357" s="16" t="s">
        <v>456</v>
      </c>
      <c r="E357" s="16" t="s">
        <v>19</v>
      </c>
      <c r="F357" s="16" t="s">
        <v>21</v>
      </c>
      <c r="G357" s="7" t="n">
        <v>130000</v>
      </c>
      <c r="H357" s="6" t="n">
        <v>0.36057692307692</v>
      </c>
      <c r="I357" s="6" t="n">
        <v>-46875</v>
      </c>
      <c r="J357" s="6" t="n">
        <v>-0</v>
      </c>
      <c r="K357" s="6" t="n">
        <v>-28.12</v>
      </c>
      <c r="L357" s="6" t="n">
        <v>-14.07</v>
      </c>
      <c r="M357" s="6" t="s">
        <f>=I357+J357+K357+L357</f>
      </c>
      <c r="N357" s="6"/>
      <c r="O357" s="16"/>
      <c r="P357" s="16" t="s">
        <v>527</v>
      </c>
    </row>
    <row collapsed="false" customFormat="false" customHeight="false" hidden="false" ht="12.1" outlineLevel="0" r="358">
      <c r="A358" s="20" t="n">
        <v>45406.512048611</v>
      </c>
      <c r="B358" s="16" t="s">
        <v>494</v>
      </c>
      <c r="C358" s="16" t="s">
        <v>601</v>
      </c>
      <c r="D358" s="16" t="s">
        <v>456</v>
      </c>
      <c r="E358" s="16" t="s">
        <v>19</v>
      </c>
      <c r="F358" s="16" t="s">
        <v>21</v>
      </c>
      <c r="G358" s="7" t="n">
        <v>180</v>
      </c>
      <c r="H358" s="6" t="n">
        <v>281.65555555556</v>
      </c>
      <c r="I358" s="6" t="n">
        <v>-50698</v>
      </c>
      <c r="J358" s="6" t="n">
        <v>-0</v>
      </c>
      <c r="K358" s="6" t="n">
        <v>-30.42</v>
      </c>
      <c r="L358" s="6" t="n">
        <v>-15.23</v>
      </c>
      <c r="M358" s="6" t="s">
        <f>=I358+J358+K358+L358</f>
      </c>
      <c r="N358" s="6"/>
      <c r="O358" s="16"/>
      <c r="P358" s="16" t="s">
        <v>527</v>
      </c>
    </row>
    <row collapsed="false" customFormat="false" customHeight="false" hidden="false" ht="12.1" outlineLevel="0" r="359">
      <c r="A359" s="21" t="n">
        <v>45442.875</v>
      </c>
      <c r="B359" s="22" t="s">
        <v>525</v>
      </c>
      <c r="C359" s="22" t="s">
        <v>111</v>
      </c>
      <c r="D359" s="22" t="s">
        <v>525</v>
      </c>
      <c r="E359" s="22" t="s">
        <v>525</v>
      </c>
      <c r="F359" s="22" t="s">
        <v>21</v>
      </c>
      <c r="G359" s="23" t="n">
        <v>1</v>
      </c>
      <c r="H359" s="24" t="n">
        <v>300000</v>
      </c>
      <c r="I359" s="24" t="n">
        <v>300000</v>
      </c>
      <c r="J359" s="24" t="n">
        <v>0</v>
      </c>
      <c r="K359" s="24" t="n">
        <v>-0</v>
      </c>
      <c r="L359" s="24" t="n">
        <v>-0</v>
      </c>
      <c r="M359" s="6" t="s">
        <f>=I359+J359+K359+L359</f>
      </c>
      <c r="N359" s="24"/>
      <c r="O359" s="22"/>
      <c r="P359" s="22" t="s">
        <v>527</v>
      </c>
    </row>
    <row collapsed="false" customFormat="false" customHeight="false" hidden="false" ht="12.1" outlineLevel="0" r="360">
      <c r="A360" s="20" t="n">
        <v>45443.713564815</v>
      </c>
      <c r="B360" s="16" t="s">
        <v>68</v>
      </c>
      <c r="C360" s="16" t="s">
        <v>588</v>
      </c>
      <c r="D360" s="16" t="s">
        <v>456</v>
      </c>
      <c r="E360" s="16" t="s">
        <v>19</v>
      </c>
      <c r="F360" s="16" t="s">
        <v>21</v>
      </c>
      <c r="G360" s="7" t="n">
        <v>1000</v>
      </c>
      <c r="H360" s="6" t="n">
        <v>9.78</v>
      </c>
      <c r="I360" s="6" t="n">
        <v>-9780</v>
      </c>
      <c r="J360" s="6" t="n">
        <v>-0</v>
      </c>
      <c r="K360" s="6" t="n">
        <v>-0</v>
      </c>
      <c r="L360" s="6" t="n">
        <v>-0</v>
      </c>
      <c r="M360" s="6" t="s">
        <f>=I360+J360+K360+L360</f>
      </c>
      <c r="N360" s="6"/>
      <c r="O360" s="16"/>
      <c r="P360" s="16" t="s">
        <v>527</v>
      </c>
    </row>
    <row collapsed="false" customFormat="false" customHeight="false" hidden="false" ht="12.1" outlineLevel="0" r="361">
      <c r="A361" s="20" t="n">
        <v>45443.7140625</v>
      </c>
      <c r="B361" s="16" t="s">
        <v>61</v>
      </c>
      <c r="C361" s="16" t="s">
        <v>557</v>
      </c>
      <c r="D361" s="16" t="s">
        <v>456</v>
      </c>
      <c r="E361" s="16" t="s">
        <v>19</v>
      </c>
      <c r="F361" s="16" t="s">
        <v>21</v>
      </c>
      <c r="G361" s="7" t="n">
        <v>120</v>
      </c>
      <c r="H361" s="6" t="n">
        <v>77.35</v>
      </c>
      <c r="I361" s="6" t="n">
        <v>-9282</v>
      </c>
      <c r="J361" s="6" t="n">
        <v>-0</v>
      </c>
      <c r="K361" s="6" t="n">
        <v>-0</v>
      </c>
      <c r="L361" s="6" t="n">
        <v>-0</v>
      </c>
      <c r="M361" s="6" t="s">
        <f>=I361+J361+K361+L361</f>
      </c>
      <c r="N361" s="6"/>
      <c r="O361" s="16"/>
      <c r="P361" s="16" t="s">
        <v>527</v>
      </c>
    </row>
    <row collapsed="false" customFormat="false" customHeight="false" hidden="false" ht="12.1" outlineLevel="0" r="362">
      <c r="A362" s="20" t="n">
        <v>45443.714803241</v>
      </c>
      <c r="B362" s="16" t="s">
        <v>32</v>
      </c>
      <c r="C362" s="16" t="s">
        <v>603</v>
      </c>
      <c r="D362" s="16" t="s">
        <v>456</v>
      </c>
      <c r="E362" s="16" t="s">
        <v>19</v>
      </c>
      <c r="F362" s="16" t="s">
        <v>21</v>
      </c>
      <c r="G362" s="7" t="n">
        <v>3</v>
      </c>
      <c r="H362" s="6" t="n">
        <v>5985.6666666667</v>
      </c>
      <c r="I362" s="6" t="n">
        <v>-17957</v>
      </c>
      <c r="J362" s="6" t="n">
        <v>-0</v>
      </c>
      <c r="K362" s="6" t="n">
        <v>-0</v>
      </c>
      <c r="L362" s="6" t="n">
        <v>-0</v>
      </c>
      <c r="M362" s="6" t="s">
        <f>=I362+J362+K362+L362</f>
      </c>
      <c r="N362" s="6"/>
      <c r="O362" s="16"/>
      <c r="P362" s="16" t="s">
        <v>527</v>
      </c>
    </row>
    <row collapsed="false" customFormat="false" customHeight="false" hidden="false" ht="12.1" outlineLevel="0" r="363">
      <c r="A363" s="20" t="n">
        <v>45443.715150463</v>
      </c>
      <c r="B363" s="16" t="s">
        <v>52</v>
      </c>
      <c r="C363" s="16" t="s">
        <v>612</v>
      </c>
      <c r="D363" s="16" t="s">
        <v>456</v>
      </c>
      <c r="E363" s="16" t="s">
        <v>19</v>
      </c>
      <c r="F363" s="16" t="s">
        <v>21</v>
      </c>
      <c r="G363" s="7" t="n">
        <v>4</v>
      </c>
      <c r="H363" s="6" t="n">
        <v>5622</v>
      </c>
      <c r="I363" s="6" t="n">
        <v>-22488</v>
      </c>
      <c r="J363" s="6" t="n">
        <v>-0</v>
      </c>
      <c r="K363" s="6" t="n">
        <v>-0</v>
      </c>
      <c r="L363" s="6" t="n">
        <v>-0</v>
      </c>
      <c r="M363" s="6" t="s">
        <f>=I363+J363+K363+L363</f>
      </c>
      <c r="N363" s="6"/>
      <c r="O363" s="16"/>
      <c r="P363" s="16" t="s">
        <v>527</v>
      </c>
    </row>
    <row collapsed="false" customFormat="false" customHeight="false" hidden="false" ht="12.1" outlineLevel="0" r="364">
      <c r="A364" s="20" t="n">
        <v>45443.715520833</v>
      </c>
      <c r="B364" s="16" t="s">
        <v>463</v>
      </c>
      <c r="C364" s="16" t="s">
        <v>540</v>
      </c>
      <c r="D364" s="16" t="s">
        <v>456</v>
      </c>
      <c r="E364" s="16" t="s">
        <v>19</v>
      </c>
      <c r="F364" s="16" t="s">
        <v>21</v>
      </c>
      <c r="G364" s="7" t="n">
        <v>4</v>
      </c>
      <c r="H364" s="6" t="n">
        <v>7095.125</v>
      </c>
      <c r="I364" s="6" t="n">
        <v>-28380.5</v>
      </c>
      <c r="J364" s="6" t="n">
        <v>-0</v>
      </c>
      <c r="K364" s="6" t="n">
        <v>-0</v>
      </c>
      <c r="L364" s="6" t="n">
        <v>-0</v>
      </c>
      <c r="M364" s="6" t="s">
        <f>=I364+J364+K364+L364</f>
      </c>
      <c r="N364" s="6"/>
      <c r="O364" s="16"/>
      <c r="P364" s="16" t="s">
        <v>527</v>
      </c>
    </row>
    <row collapsed="false" customFormat="false" customHeight="false" hidden="false" ht="12.1" outlineLevel="0" r="365">
      <c r="A365" s="20" t="n">
        <v>45443.71630787</v>
      </c>
      <c r="B365" s="16" t="s">
        <v>465</v>
      </c>
      <c r="C365" s="16" t="s">
        <v>568</v>
      </c>
      <c r="D365" s="16" t="s">
        <v>456</v>
      </c>
      <c r="E365" s="16" t="s">
        <v>19</v>
      </c>
      <c r="F365" s="16" t="s">
        <v>21</v>
      </c>
      <c r="G365" s="7" t="n">
        <v>5</v>
      </c>
      <c r="H365" s="6" t="n">
        <v>7400.8</v>
      </c>
      <c r="I365" s="6" t="n">
        <v>-37004</v>
      </c>
      <c r="J365" s="6" t="n">
        <v>-0</v>
      </c>
      <c r="K365" s="6" t="n">
        <v>-0</v>
      </c>
      <c r="L365" s="6" t="n">
        <v>-0</v>
      </c>
      <c r="M365" s="6" t="s">
        <f>=I365+J365+K365+L365</f>
      </c>
      <c r="N365" s="6"/>
      <c r="O365" s="16"/>
      <c r="P365" s="16" t="s">
        <v>527</v>
      </c>
    </row>
    <row collapsed="false" customFormat="false" customHeight="false" hidden="false" ht="12.1" outlineLevel="0" r="366">
      <c r="A366" s="20" t="n">
        <v>45443.716655093</v>
      </c>
      <c r="B366" s="16" t="s">
        <v>24</v>
      </c>
      <c r="C366" s="16" t="s">
        <v>613</v>
      </c>
      <c r="D366" s="16" t="s">
        <v>456</v>
      </c>
      <c r="E366" s="16" t="s">
        <v>19</v>
      </c>
      <c r="F366" s="16" t="s">
        <v>21</v>
      </c>
      <c r="G366" s="7" t="n">
        <v>21</v>
      </c>
      <c r="H366" s="6" t="n">
        <v>674.74047619048</v>
      </c>
      <c r="I366" s="6" t="n">
        <v>-14169.55</v>
      </c>
      <c r="J366" s="6" t="n">
        <v>-0</v>
      </c>
      <c r="K366" s="6" t="n">
        <v>-0</v>
      </c>
      <c r="L366" s="6" t="n">
        <v>-0</v>
      </c>
      <c r="M366" s="6" t="s">
        <f>=I366+J366+K366+L366</f>
      </c>
      <c r="N366" s="6"/>
      <c r="O366" s="16"/>
      <c r="P366" s="16" t="s">
        <v>527</v>
      </c>
    </row>
    <row collapsed="false" customFormat="false" customHeight="false" hidden="false" ht="12.1" outlineLevel="0" r="367">
      <c r="A367" s="20" t="n">
        <v>45443.716967593</v>
      </c>
      <c r="B367" s="16" t="s">
        <v>18</v>
      </c>
      <c r="C367" s="16" t="s">
        <v>529</v>
      </c>
      <c r="D367" s="16" t="s">
        <v>456</v>
      </c>
      <c r="E367" s="16" t="s">
        <v>19</v>
      </c>
      <c r="F367" s="16" t="s">
        <v>21</v>
      </c>
      <c r="G367" s="7" t="n">
        <v>16</v>
      </c>
      <c r="H367" s="6" t="n">
        <v>561.45</v>
      </c>
      <c r="I367" s="6" t="n">
        <v>-8983.2</v>
      </c>
      <c r="J367" s="6" t="n">
        <v>-0</v>
      </c>
      <c r="K367" s="6" t="n">
        <v>-0</v>
      </c>
      <c r="L367" s="6" t="n">
        <v>-0</v>
      </c>
      <c r="M367" s="6" t="s">
        <f>=I367+J367+K367+L367</f>
      </c>
      <c r="N367" s="6"/>
      <c r="O367" s="16"/>
      <c r="P367" s="16" t="s">
        <v>527</v>
      </c>
    </row>
    <row collapsed="false" customFormat="false" customHeight="false" hidden="false" ht="12.1" outlineLevel="0" r="368">
      <c r="A368" s="20" t="n">
        <v>45443.717233796</v>
      </c>
      <c r="B368" s="16" t="s">
        <v>48</v>
      </c>
      <c r="C368" s="16" t="s">
        <v>547</v>
      </c>
      <c r="D368" s="16" t="s">
        <v>456</v>
      </c>
      <c r="E368" s="16" t="s">
        <v>19</v>
      </c>
      <c r="F368" s="16" t="s">
        <v>21</v>
      </c>
      <c r="G368" s="7" t="n">
        <v>13</v>
      </c>
      <c r="H368" s="6" t="n">
        <v>687.1</v>
      </c>
      <c r="I368" s="6" t="n">
        <v>-8932.3</v>
      </c>
      <c r="J368" s="6" t="n">
        <v>-0</v>
      </c>
      <c r="K368" s="6" t="n">
        <v>-0</v>
      </c>
      <c r="L368" s="6" t="n">
        <v>-0</v>
      </c>
      <c r="M368" s="6" t="s">
        <f>=I368+J368+K368+L368</f>
      </c>
      <c r="N368" s="6"/>
      <c r="O368" s="16"/>
      <c r="P368" s="16" t="s">
        <v>527</v>
      </c>
    </row>
    <row collapsed="false" customFormat="false" customHeight="false" hidden="false" ht="12.1" outlineLevel="0" r="369">
      <c r="A369" s="20" t="n">
        <v>45443.717638889</v>
      </c>
      <c r="B369" s="16" t="s">
        <v>462</v>
      </c>
      <c r="C369" s="16" t="s">
        <v>554</v>
      </c>
      <c r="D369" s="16" t="s">
        <v>456</v>
      </c>
      <c r="E369" s="16" t="s">
        <v>19</v>
      </c>
      <c r="F369" s="16" t="s">
        <v>21</v>
      </c>
      <c r="G369" s="7" t="n">
        <v>350</v>
      </c>
      <c r="H369" s="6" t="n">
        <v>312.37114285714</v>
      </c>
      <c r="I369" s="6" t="n">
        <v>-109329.9</v>
      </c>
      <c r="J369" s="6" t="n">
        <v>-0</v>
      </c>
      <c r="K369" s="6" t="n">
        <v>-0</v>
      </c>
      <c r="L369" s="6" t="n">
        <v>-0</v>
      </c>
      <c r="M369" s="6" t="s">
        <f>=I369+J369+K369+L369</f>
      </c>
      <c r="N369" s="6"/>
      <c r="O369" s="16"/>
      <c r="P369" s="16" t="s">
        <v>527</v>
      </c>
    </row>
    <row collapsed="false" customFormat="false" customHeight="false" hidden="false" ht="12.1" outlineLevel="0" r="370">
      <c r="A370" s="20" t="n">
        <v>45443.717881944</v>
      </c>
      <c r="B370" s="16" t="s">
        <v>80</v>
      </c>
      <c r="C370" s="16" t="s">
        <v>559</v>
      </c>
      <c r="D370" s="16" t="s">
        <v>456</v>
      </c>
      <c r="E370" s="16" t="s">
        <v>19</v>
      </c>
      <c r="F370" s="16" t="s">
        <v>21</v>
      </c>
      <c r="G370" s="7" t="n">
        <v>40</v>
      </c>
      <c r="H370" s="6" t="n">
        <v>237.6575</v>
      </c>
      <c r="I370" s="6" t="n">
        <v>-9506.3</v>
      </c>
      <c r="J370" s="6" t="n">
        <v>-0</v>
      </c>
      <c r="K370" s="6" t="n">
        <v>-0</v>
      </c>
      <c r="L370" s="6" t="n">
        <v>-0</v>
      </c>
      <c r="M370" s="6" t="s">
        <f>=I370+J370+K370+L370</f>
      </c>
      <c r="N370" s="6"/>
      <c r="O370" s="16"/>
      <c r="P370" s="16" t="s">
        <v>527</v>
      </c>
    </row>
    <row collapsed="false" customFormat="false" customHeight="false" hidden="false" ht="12.1" outlineLevel="0" r="371">
      <c r="A371" s="20" t="n">
        <v>45443.718101852</v>
      </c>
      <c r="B371" s="16" t="s">
        <v>90</v>
      </c>
      <c r="C371" s="16" t="s">
        <v>544</v>
      </c>
      <c r="D371" s="16" t="s">
        <v>456</v>
      </c>
      <c r="E371" s="16" t="s">
        <v>19</v>
      </c>
      <c r="F371" s="16" t="s">
        <v>21</v>
      </c>
      <c r="G371" s="7" t="n">
        <v>7</v>
      </c>
      <c r="H371" s="6" t="n">
        <v>1790.8</v>
      </c>
      <c r="I371" s="6" t="n">
        <v>-12535.6</v>
      </c>
      <c r="J371" s="6" t="n">
        <v>-0</v>
      </c>
      <c r="K371" s="6" t="n">
        <v>-0</v>
      </c>
      <c r="L371" s="6" t="n">
        <v>-0</v>
      </c>
      <c r="M371" s="6" t="s">
        <f>=I371+J371+K371+L371</f>
      </c>
      <c r="N371" s="6"/>
      <c r="O371" s="16"/>
      <c r="P371" s="16" t="s">
        <v>527</v>
      </c>
    </row>
    <row collapsed="false" customFormat="false" customHeight="false" hidden="false" ht="12.1" outlineLevel="0" r="372">
      <c r="A372" s="20" t="n">
        <v>45443.718483796</v>
      </c>
      <c r="B372" s="16" t="s">
        <v>93</v>
      </c>
      <c r="C372" s="16" t="s">
        <v>546</v>
      </c>
      <c r="D372" s="16" t="s">
        <v>456</v>
      </c>
      <c r="E372" s="16" t="s">
        <v>19</v>
      </c>
      <c r="F372" s="16" t="s">
        <v>21</v>
      </c>
      <c r="G372" s="7" t="n">
        <v>70</v>
      </c>
      <c r="H372" s="6" t="n">
        <v>194.72</v>
      </c>
      <c r="I372" s="6" t="n">
        <v>-13630.4</v>
      </c>
      <c r="J372" s="6" t="n">
        <v>-0</v>
      </c>
      <c r="K372" s="6" t="n">
        <v>-0</v>
      </c>
      <c r="L372" s="6" t="n">
        <v>-0</v>
      </c>
      <c r="M372" s="6" t="s">
        <f>=I372+J372+K372+L372</f>
      </c>
      <c r="N372" s="6"/>
      <c r="O372" s="16"/>
      <c r="P372" s="16" t="s">
        <v>527</v>
      </c>
    </row>
    <row collapsed="false" customFormat="false" customHeight="false" hidden="false" ht="12.1" outlineLevel="0" r="373">
      <c r="A373" s="25" t="n">
        <v>45445.875</v>
      </c>
      <c r="B373" s="26" t="s">
        <v>533</v>
      </c>
      <c r="C373" s="26" t="s">
        <v>614</v>
      </c>
      <c r="D373" s="26" t="s">
        <v>533</v>
      </c>
      <c r="E373" s="26" t="s">
        <v>533</v>
      </c>
      <c r="F373" s="26" t="s">
        <v>21</v>
      </c>
      <c r="G373" s="27" t="n">
        <v>40</v>
      </c>
      <c r="H373" s="28" t="n">
        <v>6.61475</v>
      </c>
      <c r="I373" s="28" t="n">
        <v>-271.77</v>
      </c>
      <c r="J373" s="28" t="n">
        <v>0</v>
      </c>
      <c r="K373" s="28" t="n">
        <v>-0</v>
      </c>
      <c r="L373" s="28" t="n">
        <v>-0</v>
      </c>
      <c r="M373" s="6" t="s">
        <f>=I373+J373+K373+L373</f>
      </c>
      <c r="N373" s="28"/>
      <c r="O373" s="26"/>
      <c r="P373" s="26" t="s">
        <v>527</v>
      </c>
    </row>
    <row collapsed="false" customFormat="false" customHeight="false" hidden="false" ht="12.1" outlineLevel="0" r="374">
      <c r="A374" s="29" t="n">
        <v>45446.497569444</v>
      </c>
      <c r="B374" s="30" t="s">
        <v>606</v>
      </c>
      <c r="C374" s="30" t="s">
        <v>607</v>
      </c>
      <c r="D374" s="30" t="s">
        <v>458</v>
      </c>
      <c r="E374" s="30" t="s">
        <v>608</v>
      </c>
      <c r="F374" s="30" t="s">
        <v>21</v>
      </c>
      <c r="G374" s="31" t="n">
        <v>-11000</v>
      </c>
      <c r="H374" s="32" t="n">
        <v>12.2765</v>
      </c>
      <c r="I374" s="32" t="n">
        <v>135041.5</v>
      </c>
      <c r="J374" s="32" t="n">
        <v>0</v>
      </c>
      <c r="K374" s="32" t="n">
        <v>-0</v>
      </c>
      <c r="L374" s="32" t="n">
        <v>-0</v>
      </c>
      <c r="M374" s="6" t="s">
        <f>=I374+J374+K374+L374</f>
      </c>
      <c r="N374" s="32"/>
      <c r="O374" s="30"/>
      <c r="P374" s="30" t="s">
        <v>586</v>
      </c>
    </row>
    <row collapsed="false" customFormat="false" customHeight="false" hidden="false" ht="12.1" outlineLevel="0" r="375">
      <c r="A375" s="29" t="n">
        <v>45446.497800926</v>
      </c>
      <c r="B375" s="30" t="s">
        <v>606</v>
      </c>
      <c r="C375" s="30" t="s">
        <v>607</v>
      </c>
      <c r="D375" s="30" t="s">
        <v>458</v>
      </c>
      <c r="E375" s="30" t="s">
        <v>608</v>
      </c>
      <c r="F375" s="30" t="s">
        <v>21</v>
      </c>
      <c r="G375" s="31" t="n">
        <v>-7000</v>
      </c>
      <c r="H375" s="32" t="n">
        <v>12.273</v>
      </c>
      <c r="I375" s="32" t="n">
        <v>85911</v>
      </c>
      <c r="J375" s="32" t="n">
        <v>0</v>
      </c>
      <c r="K375" s="32" t="n">
        <v>-0</v>
      </c>
      <c r="L375" s="32" t="n">
        <v>-0</v>
      </c>
      <c r="M375" s="6" t="s">
        <f>=I375+J375+K375+L375</f>
      </c>
      <c r="N375" s="32"/>
      <c r="O375" s="30"/>
      <c r="P375" s="30" t="s">
        <v>527</v>
      </c>
    </row>
    <row collapsed="false" customFormat="false" customHeight="false" hidden="false" ht="12.1" outlineLevel="0" r="376">
      <c r="A376" s="20" t="n">
        <v>45446.498668981</v>
      </c>
      <c r="B376" s="16" t="s">
        <v>463</v>
      </c>
      <c r="C376" s="16" t="s">
        <v>540</v>
      </c>
      <c r="D376" s="16" t="s">
        <v>456</v>
      </c>
      <c r="E376" s="16" t="s">
        <v>19</v>
      </c>
      <c r="F376" s="16" t="s">
        <v>21</v>
      </c>
      <c r="G376" s="7" t="n">
        <v>5</v>
      </c>
      <c r="H376" s="6" t="n">
        <v>6467.5</v>
      </c>
      <c r="I376" s="6" t="n">
        <v>-32337.5</v>
      </c>
      <c r="J376" s="6" t="n">
        <v>-0</v>
      </c>
      <c r="K376" s="6" t="n">
        <v>-0</v>
      </c>
      <c r="L376" s="6" t="n">
        <v>-0</v>
      </c>
      <c r="M376" s="6" t="s">
        <f>=I376+J376+K376+L376</f>
      </c>
      <c r="N376" s="6"/>
      <c r="O376" s="16"/>
      <c r="P376" s="16" t="s">
        <v>527</v>
      </c>
    </row>
    <row collapsed="false" customFormat="false" customHeight="false" hidden="false" ht="12.1" outlineLevel="0" r="377">
      <c r="A377" s="20" t="n">
        <v>45446.49931713</v>
      </c>
      <c r="B377" s="16" t="s">
        <v>93</v>
      </c>
      <c r="C377" s="16" t="s">
        <v>546</v>
      </c>
      <c r="D377" s="16" t="s">
        <v>456</v>
      </c>
      <c r="E377" s="16" t="s">
        <v>19</v>
      </c>
      <c r="F377" s="16" t="s">
        <v>21</v>
      </c>
      <c r="G377" s="7" t="n">
        <v>90</v>
      </c>
      <c r="H377" s="6" t="n">
        <v>185.12</v>
      </c>
      <c r="I377" s="6" t="n">
        <v>-16660.8</v>
      </c>
      <c r="J377" s="6" t="n">
        <v>-0</v>
      </c>
      <c r="K377" s="6" t="n">
        <v>-0</v>
      </c>
      <c r="L377" s="6" t="n">
        <v>-0</v>
      </c>
      <c r="M377" s="6" t="s">
        <f>=I377+J377+K377+L377</f>
      </c>
      <c r="N377" s="6"/>
      <c r="O377" s="16"/>
      <c r="P377" s="16" t="s">
        <v>527</v>
      </c>
    </row>
    <row collapsed="false" customFormat="false" customHeight="false" hidden="false" ht="12.1" outlineLevel="0" r="378">
      <c r="A378" s="20" t="n">
        <v>45446.499756944</v>
      </c>
      <c r="B378" s="16" t="s">
        <v>462</v>
      </c>
      <c r="C378" s="16" t="s">
        <v>554</v>
      </c>
      <c r="D378" s="16" t="s">
        <v>456</v>
      </c>
      <c r="E378" s="16" t="s">
        <v>19</v>
      </c>
      <c r="F378" s="16" t="s">
        <v>21</v>
      </c>
      <c r="G378" s="7" t="n">
        <v>120</v>
      </c>
      <c r="H378" s="6" t="n">
        <v>305.92</v>
      </c>
      <c r="I378" s="6" t="n">
        <v>-36710.4</v>
      </c>
      <c r="J378" s="6" t="n">
        <v>-0</v>
      </c>
      <c r="K378" s="6" t="n">
        <v>-0</v>
      </c>
      <c r="L378" s="6" t="n">
        <v>-0</v>
      </c>
      <c r="M378" s="6" t="s">
        <f>=I378+J378+K378+L378</f>
      </c>
      <c r="N378" s="6"/>
      <c r="O378" s="16"/>
      <c r="P378" s="16" t="s">
        <v>527</v>
      </c>
    </row>
    <row collapsed="false" customFormat="false" customHeight="false" hidden="false" ht="12.1" outlineLevel="0" r="379">
      <c r="A379" s="20" t="n">
        <v>45446.500787037</v>
      </c>
      <c r="B379" s="16" t="s">
        <v>32</v>
      </c>
      <c r="C379" s="16" t="s">
        <v>603</v>
      </c>
      <c r="D379" s="16" t="s">
        <v>456</v>
      </c>
      <c r="E379" s="16" t="s">
        <v>19</v>
      </c>
      <c r="F379" s="16" t="s">
        <v>21</v>
      </c>
      <c r="G379" s="7" t="n">
        <v>23</v>
      </c>
      <c r="H379" s="6" t="n">
        <v>5746</v>
      </c>
      <c r="I379" s="6" t="n">
        <v>-132158</v>
      </c>
      <c r="J379" s="6" t="n">
        <v>-0</v>
      </c>
      <c r="K379" s="6" t="n">
        <v>-0</v>
      </c>
      <c r="L379" s="6" t="n">
        <v>-0</v>
      </c>
      <c r="M379" s="6" t="s">
        <f>=I379+J379+K379+L379</f>
      </c>
      <c r="N379" s="6"/>
      <c r="O379" s="16"/>
      <c r="P379" s="16" t="s">
        <v>586</v>
      </c>
    </row>
    <row collapsed="false" customFormat="false" customHeight="false" hidden="false" ht="12.1" outlineLevel="0" r="380">
      <c r="A380" s="25" t="n">
        <v>45446.875</v>
      </c>
      <c r="B380" s="26" t="s">
        <v>533</v>
      </c>
      <c r="C380" s="26" t="s">
        <v>614</v>
      </c>
      <c r="D380" s="26" t="s">
        <v>533</v>
      </c>
      <c r="E380" s="26" t="s">
        <v>533</v>
      </c>
      <c r="F380" s="26" t="s">
        <v>21</v>
      </c>
      <c r="G380" s="27" t="n">
        <v>6</v>
      </c>
      <c r="H380" s="28" t="n">
        <v>56.503333333333</v>
      </c>
      <c r="I380" s="28" t="n">
        <v>-439.02</v>
      </c>
      <c r="J380" s="28" t="n">
        <v>0</v>
      </c>
      <c r="K380" s="28" t="n">
        <v>-0</v>
      </c>
      <c r="L380" s="28" t="n">
        <v>-0</v>
      </c>
      <c r="M380" s="6" t="s">
        <f>=I380+J380+K380+L380</f>
      </c>
      <c r="N380" s="28"/>
      <c r="O380" s="26"/>
      <c r="P380" s="26" t="s">
        <v>586</v>
      </c>
    </row>
    <row collapsed="false" customFormat="false" customHeight="false" hidden="false" ht="12.1" outlineLevel="0" r="381">
      <c r="A381" s="25" t="n">
        <v>45446.875</v>
      </c>
      <c r="B381" s="26" t="s">
        <v>533</v>
      </c>
      <c r="C381" s="26" t="s">
        <v>614</v>
      </c>
      <c r="D381" s="26" t="s">
        <v>533</v>
      </c>
      <c r="E381" s="26" t="s">
        <v>533</v>
      </c>
      <c r="F381" s="26" t="s">
        <v>21</v>
      </c>
      <c r="G381" s="27" t="n">
        <v>8</v>
      </c>
      <c r="H381" s="28" t="n">
        <v>24.86875</v>
      </c>
      <c r="I381" s="28" t="n">
        <v>-298.95</v>
      </c>
      <c r="J381" s="28" t="n">
        <v>0</v>
      </c>
      <c r="K381" s="28" t="n">
        <v>-0</v>
      </c>
      <c r="L381" s="28" t="n">
        <v>-0</v>
      </c>
      <c r="M381" s="6" t="s">
        <f>=I381+J381+K381+L381</f>
      </c>
      <c r="N381" s="28"/>
      <c r="O381" s="26"/>
      <c r="P381" s="26" t="s">
        <v>527</v>
      </c>
    </row>
    <row collapsed="false" customFormat="false" customHeight="false" hidden="false" ht="12.1" outlineLevel="0" r="382">
      <c r="A382" s="33" t="n">
        <v>45544.816666667</v>
      </c>
      <c r="B382" s="34" t="s">
        <v>561</v>
      </c>
      <c r="C382" s="34" t="s">
        <v>338</v>
      </c>
      <c r="D382" s="34" t="s">
        <v>561</v>
      </c>
      <c r="E382" s="34" t="s">
        <v>561</v>
      </c>
      <c r="F382" s="34" t="s">
        <v>21</v>
      </c>
      <c r="G382" s="35" t="n">
        <v>5057.63</v>
      </c>
      <c r="H382" s="36" t="n">
        <v>-1</v>
      </c>
      <c r="I382" s="36" t="n">
        <v>-5057.63</v>
      </c>
      <c r="J382" s="36" t="n">
        <v>0</v>
      </c>
      <c r="K382" s="36" t="n">
        <v>-0</v>
      </c>
      <c r="L382" s="36" t="n">
        <v>-0</v>
      </c>
      <c r="M382" s="6" t="s">
        <f>=I382+J382+K382+L382</f>
      </c>
      <c r="N382" s="36"/>
      <c r="O382" s="34"/>
      <c r="P382" s="34" t="s">
        <v>586</v>
      </c>
    </row>
    <row collapsed="false" customFormat="false" customHeight="false" hidden="false" ht="12.1" outlineLevel="0" r="383">
      <c r="A383" s="21" t="n">
        <v>45586</v>
      </c>
      <c r="B383" s="22" t="s">
        <v>525</v>
      </c>
      <c r="C383" s="22" t="s">
        <v>111</v>
      </c>
      <c r="D383" s="22" t="s">
        <v>525</v>
      </c>
      <c r="E383" s="22" t="s">
        <v>525</v>
      </c>
      <c r="F383" s="22" t="s">
        <v>21</v>
      </c>
      <c r="G383" s="23" t="n">
        <v>1</v>
      </c>
      <c r="H383" s="24" t="n">
        <v>2000</v>
      </c>
      <c r="I383" s="24" t="n">
        <v>2000</v>
      </c>
      <c r="J383" s="24" t="n">
        <v>0</v>
      </c>
      <c r="K383" s="24" t="n">
        <v>-0</v>
      </c>
      <c r="L383" s="24" t="n">
        <v>-0</v>
      </c>
      <c r="M383" s="6" t="s">
        <f>=I383+J383+K383+L383</f>
      </c>
      <c r="N383" s="24"/>
      <c r="O383" s="22"/>
      <c r="P383" s="22" t="s">
        <v>527</v>
      </c>
    </row>
    <row collapsed="false" customFormat="false" customHeight="false" hidden="false" ht="12.1" outlineLevel="0" r="384">
      <c r="A384" s="20" t="n">
        <v>45586.501099537</v>
      </c>
      <c r="B384" s="16" t="s">
        <v>48</v>
      </c>
      <c r="C384" s="16" t="s">
        <v>547</v>
      </c>
      <c r="D384" s="16" t="s">
        <v>456</v>
      </c>
      <c r="E384" s="16" t="s">
        <v>19</v>
      </c>
      <c r="F384" s="16" t="s">
        <v>21</v>
      </c>
      <c r="G384" s="7" t="n">
        <v>3</v>
      </c>
      <c r="H384" s="6" t="n">
        <v>595.1</v>
      </c>
      <c r="I384" s="6" t="n">
        <v>-1785.3</v>
      </c>
      <c r="J384" s="6" t="n">
        <v>-0</v>
      </c>
      <c r="K384" s="6" t="n">
        <v>-0</v>
      </c>
      <c r="L384" s="6" t="n">
        <v>-0</v>
      </c>
      <c r="M384" s="6" t="s">
        <f>=I384+J384+K384+L384</f>
      </c>
      <c r="N384" s="6"/>
      <c r="O384" s="16"/>
      <c r="P384" s="16" t="s">
        <v>527</v>
      </c>
    </row>
    <row collapsed="false" customFormat="false" customHeight="false" hidden="false" ht="12.1" outlineLevel="0" r="385">
      <c r="A385" s="25" t="n">
        <v>45587</v>
      </c>
      <c r="B385" s="26" t="s">
        <v>533</v>
      </c>
      <c r="C385" s="26" t="s">
        <v>614</v>
      </c>
      <c r="D385" s="26" t="s">
        <v>533</v>
      </c>
      <c r="E385" s="26" t="s">
        <v>533</v>
      </c>
      <c r="F385" s="26" t="s">
        <v>21</v>
      </c>
      <c r="G385" s="27" t="n">
        <v>2</v>
      </c>
      <c r="H385" s="28" t="n">
        <v>0.265</v>
      </c>
      <c r="I385" s="28" t="n">
        <v>-1.61</v>
      </c>
      <c r="J385" s="28" t="n">
        <v>0</v>
      </c>
      <c r="K385" s="28" t="n">
        <v>-0</v>
      </c>
      <c r="L385" s="28" t="n">
        <v>-0</v>
      </c>
      <c r="M385" s="6" t="s">
        <f>=I385+J385+K385+L385</f>
      </c>
      <c r="N385" s="28"/>
      <c r="O385" s="26"/>
      <c r="P385" s="26" t="s">
        <v>527</v>
      </c>
    </row>
    <row collapsed="false" customFormat="false" customHeight="false" hidden="false" ht="12.1" outlineLevel="0" r="386">
      <c r="A386" s="21" t="n">
        <v>45681.337037037</v>
      </c>
      <c r="B386" s="22" t="s">
        <v>525</v>
      </c>
      <c r="C386" s="22" t="s">
        <v>111</v>
      </c>
      <c r="D386" s="22" t="s">
        <v>525</v>
      </c>
      <c r="E386" s="22" t="s">
        <v>525</v>
      </c>
      <c r="F386" s="22" t="s">
        <v>21</v>
      </c>
      <c r="G386" s="23" t="n">
        <v>1</v>
      </c>
      <c r="H386" s="24" t="n">
        <v>200000</v>
      </c>
      <c r="I386" s="24" t="n">
        <v>200000</v>
      </c>
      <c r="J386" s="24" t="n">
        <v>0</v>
      </c>
      <c r="K386" s="24" t="n">
        <v>-0</v>
      </c>
      <c r="L386" s="24" t="n">
        <v>-0</v>
      </c>
      <c r="M386" s="6" t="s">
        <f>=I386+J386+K386+L386</f>
      </c>
      <c r="N386" s="24"/>
      <c r="O386" s="22"/>
      <c r="P386" s="22" t="s">
        <v>527</v>
      </c>
    </row>
    <row collapsed="false" customFormat="false" customHeight="false" hidden="false" ht="12.1" outlineLevel="0" r="387">
      <c r="A387" s="20" t="n">
        <v>45681.463402778</v>
      </c>
      <c r="B387" s="16" t="s">
        <v>36</v>
      </c>
      <c r="C387" s="16" t="s">
        <v>615</v>
      </c>
      <c r="D387" s="16" t="s">
        <v>456</v>
      </c>
      <c r="E387" s="16" t="s">
        <v>19</v>
      </c>
      <c r="F387" s="16" t="s">
        <v>21</v>
      </c>
      <c r="G387" s="7" t="n">
        <v>201</v>
      </c>
      <c r="H387" s="6" t="n">
        <v>983.19502487562</v>
      </c>
      <c r="I387" s="6" t="n">
        <v>-197622.2</v>
      </c>
      <c r="J387" s="6" t="n">
        <v>-0</v>
      </c>
      <c r="K387" s="6" t="n">
        <v>-0</v>
      </c>
      <c r="L387" s="6" t="n">
        <v>-0</v>
      </c>
      <c r="M387" s="6" t="s">
        <f>=I387+J387+K387+L387</f>
      </c>
      <c r="N387" s="6"/>
      <c r="O387" s="16"/>
      <c r="P387" s="16" t="s">
        <v>527</v>
      </c>
    </row>
    <row collapsed="false" customFormat="false" customHeight="false" hidden="false" ht="12.1" outlineLevel="0" r="388">
      <c r="A388" s="25" t="n">
        <v>45684</v>
      </c>
      <c r="B388" s="26" t="s">
        <v>533</v>
      </c>
      <c r="C388" s="26" t="s">
        <v>614</v>
      </c>
      <c r="D388" s="26" t="s">
        <v>533</v>
      </c>
      <c r="E388" s="26" t="s">
        <v>533</v>
      </c>
      <c r="F388" s="26" t="s">
        <v>21</v>
      </c>
      <c r="G388" s="27" t="n">
        <v>4</v>
      </c>
      <c r="H388" s="28" t="n">
        <v>42.9875</v>
      </c>
      <c r="I388" s="28" t="n">
        <v>-177.85</v>
      </c>
      <c r="J388" s="28" t="n">
        <v>0</v>
      </c>
      <c r="K388" s="28" t="n">
        <v>-0</v>
      </c>
      <c r="L388" s="28" t="n">
        <v>-0</v>
      </c>
      <c r="M388" s="6" t="s">
        <f>=I388+J388+K388+L388</f>
      </c>
      <c r="N388" s="28"/>
      <c r="O388" s="26"/>
      <c r="P388" s="26" t="s">
        <v>527</v>
      </c>
    </row>
    <row collapsed="false" customFormat="false" customHeight="false" hidden="false" ht="12.1" outlineLevel="0" r="389">
      <c r="A389" s="20" t="n">
        <v>45684.854386574</v>
      </c>
      <c r="B389" s="16" t="s">
        <v>24</v>
      </c>
      <c r="C389" s="16" t="s">
        <v>613</v>
      </c>
      <c r="D389" s="16" t="s">
        <v>456</v>
      </c>
      <c r="E389" s="16" t="s">
        <v>19</v>
      </c>
      <c r="F389" s="16" t="s">
        <v>21</v>
      </c>
      <c r="G389" s="7" t="n">
        <v>4</v>
      </c>
      <c r="H389" s="6" t="n">
        <v>603.5125</v>
      </c>
      <c r="I389" s="6" t="n">
        <v>-2414.05</v>
      </c>
      <c r="J389" s="6" t="n">
        <v>-0</v>
      </c>
      <c r="K389" s="6" t="n">
        <v>-0</v>
      </c>
      <c r="L389" s="6" t="n">
        <v>-0</v>
      </c>
      <c r="M389" s="6" t="s">
        <f>=I389+J389+K389+L389</f>
      </c>
      <c r="N389" s="6"/>
      <c r="O389" s="16"/>
      <c r="P389" s="16" t="s">
        <v>527</v>
      </c>
    </row>
    <row collapsed="false" customFormat="false" customHeight="false" hidden="false" ht="12.1" outlineLevel="0" r="390">
      <c r="A390" s="25" t="n">
        <v>45685</v>
      </c>
      <c r="B390" s="26" t="s">
        <v>533</v>
      </c>
      <c r="C390" s="26" t="s">
        <v>614</v>
      </c>
      <c r="D390" s="26" t="s">
        <v>533</v>
      </c>
      <c r="E390" s="26" t="s">
        <v>533</v>
      </c>
      <c r="F390" s="26" t="s">
        <v>21</v>
      </c>
      <c r="G390" s="27" t="n">
        <v>4</v>
      </c>
      <c r="H390" s="28" t="n">
        <v>0.2725</v>
      </c>
      <c r="I390" s="28" t="n">
        <v>-2.17</v>
      </c>
      <c r="J390" s="28" t="n">
        <v>0</v>
      </c>
      <c r="K390" s="28" t="n">
        <v>-0</v>
      </c>
      <c r="L390" s="28" t="n">
        <v>-0</v>
      </c>
      <c r="M390" s="6" t="s">
        <f>=I390+J390+K390+L390</f>
      </c>
      <c r="N390" s="28"/>
      <c r="O390" s="26"/>
      <c r="P390" s="26" t="s">
        <v>527</v>
      </c>
    </row>
    <row collapsed="false" customFormat="false" customHeight="false" hidden="false" ht="12.1" outlineLevel="0" r="391">
      <c r="A391" s="21" t="n">
        <v>45687.723113426</v>
      </c>
      <c r="B391" s="22" t="s">
        <v>525</v>
      </c>
      <c r="C391" s="22" t="s">
        <v>111</v>
      </c>
      <c r="D391" s="22" t="s">
        <v>525</v>
      </c>
      <c r="E391" s="22" t="s">
        <v>525</v>
      </c>
      <c r="F391" s="22" t="s">
        <v>21</v>
      </c>
      <c r="G391" s="23" t="n">
        <v>1</v>
      </c>
      <c r="H391" s="24" t="n">
        <v>200000</v>
      </c>
      <c r="I391" s="24" t="n">
        <v>200000</v>
      </c>
      <c r="J391" s="24" t="n">
        <v>0</v>
      </c>
      <c r="K391" s="24" t="n">
        <v>-0</v>
      </c>
      <c r="L391" s="24" t="n">
        <v>-0</v>
      </c>
      <c r="M391" s="6" t="s">
        <f>=I391+J391+K391+L391</f>
      </c>
      <c r="N391" s="24"/>
      <c r="O391" s="22"/>
      <c r="P391" s="22" t="s">
        <v>527</v>
      </c>
    </row>
    <row collapsed="false" customFormat="false" customHeight="false" hidden="false" ht="12.1" outlineLevel="0" r="392">
      <c r="A392" s="20" t="n">
        <v>45687.851365741</v>
      </c>
      <c r="B392" s="16" t="s">
        <v>24</v>
      </c>
      <c r="C392" s="16" t="s">
        <v>613</v>
      </c>
      <c r="D392" s="16" t="s">
        <v>456</v>
      </c>
      <c r="E392" s="16" t="s">
        <v>19</v>
      </c>
      <c r="F392" s="16" t="s">
        <v>21</v>
      </c>
      <c r="G392" s="7" t="n">
        <v>155</v>
      </c>
      <c r="H392" s="6" t="n">
        <v>625.65</v>
      </c>
      <c r="I392" s="6" t="n">
        <v>-96975.75</v>
      </c>
      <c r="J392" s="6" t="n">
        <v>-0</v>
      </c>
      <c r="K392" s="6" t="n">
        <v>-0</v>
      </c>
      <c r="L392" s="6" t="n">
        <v>-0</v>
      </c>
      <c r="M392" s="6" t="s">
        <f>=I392+J392+K392+L392</f>
      </c>
      <c r="N392" s="6"/>
      <c r="O392" s="16"/>
      <c r="P392" s="16" t="s">
        <v>527</v>
      </c>
    </row>
    <row collapsed="false" customFormat="false" customHeight="false" hidden="false" ht="12.1" outlineLevel="0" r="393">
      <c r="A393" s="20" t="n">
        <v>45687.851597222</v>
      </c>
      <c r="B393" s="16" t="s">
        <v>18</v>
      </c>
      <c r="C393" s="16" t="s">
        <v>529</v>
      </c>
      <c r="D393" s="16" t="s">
        <v>456</v>
      </c>
      <c r="E393" s="16" t="s">
        <v>19</v>
      </c>
      <c r="F393" s="16" t="s">
        <v>21</v>
      </c>
      <c r="G393" s="7" t="n">
        <v>191</v>
      </c>
      <c r="H393" s="6" t="n">
        <v>534.9</v>
      </c>
      <c r="I393" s="6" t="n">
        <v>-102165.9</v>
      </c>
      <c r="J393" s="6" t="n">
        <v>-0</v>
      </c>
      <c r="K393" s="6" t="n">
        <v>-0</v>
      </c>
      <c r="L393" s="6" t="n">
        <v>-0</v>
      </c>
      <c r="M393" s="6" t="s">
        <f>=I393+J393+K393+L393</f>
      </c>
      <c r="N393" s="6"/>
      <c r="O393" s="16"/>
      <c r="P393" s="16" t="s">
        <v>527</v>
      </c>
    </row>
    <row collapsed="false" customFormat="false" customHeight="false" hidden="false" ht="12.1" outlineLevel="0" r="394">
      <c r="A394" s="25" t="n">
        <v>45688</v>
      </c>
      <c r="B394" s="26" t="s">
        <v>533</v>
      </c>
      <c r="C394" s="26" t="s">
        <v>614</v>
      </c>
      <c r="D394" s="26" t="s">
        <v>533</v>
      </c>
      <c r="E394" s="26" t="s">
        <v>533</v>
      </c>
      <c r="F394" s="26" t="s">
        <v>21</v>
      </c>
      <c r="G394" s="27" t="n">
        <v>12</v>
      </c>
      <c r="H394" s="28" t="n">
        <v>12.964166666667</v>
      </c>
      <c r="I394" s="28" t="n">
        <v>-179.23</v>
      </c>
      <c r="J394" s="28" t="n">
        <v>0</v>
      </c>
      <c r="K394" s="28" t="n">
        <v>-0</v>
      </c>
      <c r="L394" s="28" t="n">
        <v>-0</v>
      </c>
      <c r="M394" s="6" t="s">
        <f>=I394+J394+K394+L394</f>
      </c>
      <c r="N394" s="28"/>
      <c r="O394" s="26"/>
      <c r="P394" s="26" t="s">
        <v>527</v>
      </c>
    </row>
    <row collapsed="false" customFormat="false" customHeight="false" hidden="false" ht="12.1" outlineLevel="0" r="395">
      <c r="A395" s="21" t="n">
        <v>45710.779861111</v>
      </c>
      <c r="B395" s="22" t="s">
        <v>597</v>
      </c>
      <c r="C395" s="22" t="s">
        <v>199</v>
      </c>
      <c r="D395" s="22" t="s">
        <v>549</v>
      </c>
      <c r="E395" s="22" t="s">
        <v>549</v>
      </c>
      <c r="F395" s="22" t="s">
        <v>21</v>
      </c>
      <c r="G395" s="23" t="n">
        <v>315.68</v>
      </c>
      <c r="H395" s="24" t="n">
        <v>1</v>
      </c>
      <c r="I395" s="24" t="n">
        <v>315.68</v>
      </c>
      <c r="J395" s="24" t="n">
        <v>0</v>
      </c>
      <c r="K395" s="24" t="n">
        <v>-0</v>
      </c>
      <c r="L395" s="24" t="n">
        <v>-0</v>
      </c>
      <c r="M395" s="6" t="s">
        <f>=I395+J395+K395+L395</f>
      </c>
      <c r="N395" s="24"/>
      <c r="O395" s="22" t="s">
        <v>616</v>
      </c>
      <c r="P395" s="22" t="s">
        <v>527</v>
      </c>
    </row>
    <row collapsed="false" customFormat="false" customHeight="false" hidden="false" ht="12.1" outlineLevel="0" r="396">
      <c r="A396" s="21" t="n">
        <v>45750</v>
      </c>
      <c r="B396" s="22" t="s">
        <v>525</v>
      </c>
      <c r="C396" s="22" t="s">
        <v>111</v>
      </c>
      <c r="D396" s="22" t="s">
        <v>525</v>
      </c>
      <c r="E396" s="22" t="s">
        <v>525</v>
      </c>
      <c r="F396" s="22" t="s">
        <v>21</v>
      </c>
      <c r="G396" s="23" t="n">
        <v>1</v>
      </c>
      <c r="H396" s="24" t="n">
        <v>1500000</v>
      </c>
      <c r="I396" s="24" t="n">
        <v>1500000</v>
      </c>
      <c r="J396" s="24" t="n">
        <v>0</v>
      </c>
      <c r="K396" s="24" t="n">
        <v>-0</v>
      </c>
      <c r="L396" s="24" t="n">
        <v>-0</v>
      </c>
      <c r="M396" s="6" t="s">
        <f>=I396+J396+K396+L396</f>
      </c>
      <c r="N396" s="24"/>
      <c r="O396" s="22"/>
      <c r="P396" s="22" t="s">
        <v>586</v>
      </c>
    </row>
    <row collapsed="false" customFormat="false" customHeight="false" hidden="false" ht="12.1" outlineLevel="0" r="397">
      <c r="A397" s="21" t="n">
        <v>45750</v>
      </c>
      <c r="B397" s="22" t="s">
        <v>525</v>
      </c>
      <c r="C397" s="22" t="s">
        <v>111</v>
      </c>
      <c r="D397" s="22" t="s">
        <v>525</v>
      </c>
      <c r="E397" s="22" t="s">
        <v>525</v>
      </c>
      <c r="F397" s="22" t="s">
        <v>21</v>
      </c>
      <c r="G397" s="23" t="n">
        <v>1</v>
      </c>
      <c r="H397" s="24" t="n">
        <v>400000</v>
      </c>
      <c r="I397" s="24" t="n">
        <v>400000</v>
      </c>
      <c r="J397" s="24" t="n">
        <v>0</v>
      </c>
      <c r="K397" s="24" t="n">
        <v>-0</v>
      </c>
      <c r="L397" s="24" t="n">
        <v>-0</v>
      </c>
      <c r="M397" s="6" t="s">
        <f>=I397+J397+K397+L397</f>
      </c>
      <c r="N397" s="24"/>
      <c r="O397" s="22"/>
      <c r="P397" s="22" t="s">
        <v>617</v>
      </c>
    </row>
    <row collapsed="false" customFormat="false" customHeight="false" hidden="false" ht="12.1" outlineLevel="0" r="398">
      <c r="A398" s="20" t="n">
        <v>45750.753900463</v>
      </c>
      <c r="B398" s="16" t="s">
        <v>65</v>
      </c>
      <c r="C398" s="16" t="s">
        <v>618</v>
      </c>
      <c r="D398" s="16" t="s">
        <v>456</v>
      </c>
      <c r="E398" s="16" t="s">
        <v>19</v>
      </c>
      <c r="F398" s="16" t="s">
        <v>21</v>
      </c>
      <c r="G398" s="7" t="n">
        <v>120</v>
      </c>
      <c r="H398" s="6" t="n">
        <v>1250.8683333333</v>
      </c>
      <c r="I398" s="6" t="n">
        <v>-150104.2</v>
      </c>
      <c r="J398" s="6" t="n">
        <v>-0</v>
      </c>
      <c r="K398" s="6" t="n">
        <v>-90.06</v>
      </c>
      <c r="L398" s="6" t="n">
        <v>-45.04</v>
      </c>
      <c r="M398" s="6" t="s">
        <f>=I398+J398+K398+L398</f>
      </c>
      <c r="N398" s="6"/>
      <c r="O398" s="16"/>
      <c r="P398" s="16" t="s">
        <v>617</v>
      </c>
    </row>
    <row collapsed="false" customFormat="false" customHeight="false" hidden="false" ht="12.1" outlineLevel="0" r="399">
      <c r="A399" s="20" t="n">
        <v>45750.755266204</v>
      </c>
      <c r="B399" s="16" t="s">
        <v>44</v>
      </c>
      <c r="C399" s="16" t="s">
        <v>604</v>
      </c>
      <c r="D399" s="16" t="s">
        <v>456</v>
      </c>
      <c r="E399" s="16" t="s">
        <v>19</v>
      </c>
      <c r="F399" s="16" t="s">
        <v>21</v>
      </c>
      <c r="G399" s="7" t="n">
        <v>81</v>
      </c>
      <c r="H399" s="6" t="n">
        <v>1746.2</v>
      </c>
      <c r="I399" s="6" t="n">
        <v>-141442.2</v>
      </c>
      <c r="J399" s="6" t="n">
        <v>-0</v>
      </c>
      <c r="K399" s="6" t="n">
        <v>-84.87</v>
      </c>
      <c r="L399" s="6" t="n">
        <v>-42.42</v>
      </c>
      <c r="M399" s="6" t="s">
        <f>=I399+J399+K399+L399</f>
      </c>
      <c r="N399" s="6"/>
      <c r="O399" s="16"/>
      <c r="P399" s="16" t="s">
        <v>617</v>
      </c>
    </row>
    <row collapsed="false" customFormat="false" customHeight="false" hidden="false" ht="12.1" outlineLevel="0" r="400">
      <c r="A400" s="20" t="n">
        <v>45750.756215278</v>
      </c>
      <c r="B400" s="16" t="s">
        <v>93</v>
      </c>
      <c r="C400" s="16" t="s">
        <v>546</v>
      </c>
      <c r="D400" s="16" t="s">
        <v>456</v>
      </c>
      <c r="E400" s="16" t="s">
        <v>19</v>
      </c>
      <c r="F400" s="16" t="s">
        <v>21</v>
      </c>
      <c r="G400" s="7" t="n">
        <v>410</v>
      </c>
      <c r="H400" s="6" t="n">
        <v>136.84</v>
      </c>
      <c r="I400" s="6" t="n">
        <v>-56104.4</v>
      </c>
      <c r="J400" s="6" t="n">
        <v>-0</v>
      </c>
      <c r="K400" s="6" t="n">
        <v>-33.66</v>
      </c>
      <c r="L400" s="6" t="n">
        <v>-16.83</v>
      </c>
      <c r="M400" s="6" t="s">
        <f>=I400+J400+K400+L400</f>
      </c>
      <c r="N400" s="6"/>
      <c r="O400" s="16"/>
      <c r="P400" s="16" t="s">
        <v>617</v>
      </c>
    </row>
    <row collapsed="false" customFormat="false" customHeight="false" hidden="false" ht="12.1" outlineLevel="0" r="401">
      <c r="A401" s="20" t="n">
        <v>45750.756840278</v>
      </c>
      <c r="B401" s="16" t="s">
        <v>90</v>
      </c>
      <c r="C401" s="16" t="s">
        <v>544</v>
      </c>
      <c r="D401" s="16" t="s">
        <v>456</v>
      </c>
      <c r="E401" s="16" t="s">
        <v>19</v>
      </c>
      <c r="F401" s="16" t="s">
        <v>21</v>
      </c>
      <c r="G401" s="7" t="n">
        <v>46</v>
      </c>
      <c r="H401" s="6" t="n">
        <v>1109.5913043478</v>
      </c>
      <c r="I401" s="6" t="n">
        <v>-51041.2</v>
      </c>
      <c r="J401" s="6" t="n">
        <v>-0</v>
      </c>
      <c r="K401" s="6" t="n">
        <v>-30.63</v>
      </c>
      <c r="L401" s="6" t="n">
        <v>-15.3</v>
      </c>
      <c r="M401" s="6" t="s">
        <f>=I401+J401+K401+L401</f>
      </c>
      <c r="N401" s="6"/>
      <c r="O401" s="16"/>
      <c r="P401" s="16" t="s">
        <v>617</v>
      </c>
    </row>
    <row collapsed="false" customFormat="false" customHeight="false" hidden="false" ht="12.1" outlineLevel="0" r="402">
      <c r="A402" s="20" t="n">
        <v>45750.758402778</v>
      </c>
      <c r="B402" s="16" t="s">
        <v>68</v>
      </c>
      <c r="C402" s="16" t="s">
        <v>588</v>
      </c>
      <c r="D402" s="16" t="s">
        <v>456</v>
      </c>
      <c r="E402" s="16" t="s">
        <v>19</v>
      </c>
      <c r="F402" s="16" t="s">
        <v>21</v>
      </c>
      <c r="G402" s="7" t="n">
        <v>6600</v>
      </c>
      <c r="H402" s="6" t="n">
        <v>9.285</v>
      </c>
      <c r="I402" s="6" t="n">
        <v>-61281</v>
      </c>
      <c r="J402" s="6" t="n">
        <v>-0</v>
      </c>
      <c r="K402" s="6" t="n">
        <v>-21.45</v>
      </c>
      <c r="L402" s="6" t="n">
        <v>-18.38</v>
      </c>
      <c r="M402" s="6" t="s">
        <f>=I402+J402+K402+L402</f>
      </c>
      <c r="N402" s="6"/>
      <c r="O402" s="16"/>
      <c r="P402" s="16" t="s">
        <v>586</v>
      </c>
    </row>
    <row collapsed="false" customFormat="false" customHeight="false" hidden="false" ht="12.1" outlineLevel="0" r="403">
      <c r="A403" s="20" t="n">
        <v>45750.759143519</v>
      </c>
      <c r="B403" s="16" t="s">
        <v>61</v>
      </c>
      <c r="C403" s="16" t="s">
        <v>557</v>
      </c>
      <c r="D403" s="16" t="s">
        <v>456</v>
      </c>
      <c r="E403" s="16" t="s">
        <v>19</v>
      </c>
      <c r="F403" s="16" t="s">
        <v>21</v>
      </c>
      <c r="G403" s="7" t="n">
        <v>780</v>
      </c>
      <c r="H403" s="6" t="n">
        <v>55.35</v>
      </c>
      <c r="I403" s="6" t="n">
        <v>-43173</v>
      </c>
      <c r="J403" s="6" t="n">
        <v>-0</v>
      </c>
      <c r="K403" s="6" t="n">
        <v>-15.11</v>
      </c>
      <c r="L403" s="6" t="n">
        <v>-12.96</v>
      </c>
      <c r="M403" s="6" t="s">
        <f>=I403+J403+K403+L403</f>
      </c>
      <c r="N403" s="6"/>
      <c r="O403" s="16"/>
      <c r="P403" s="16" t="s">
        <v>586</v>
      </c>
    </row>
    <row collapsed="false" customFormat="false" customHeight="false" hidden="false" ht="12.1" outlineLevel="0" r="404">
      <c r="A404" s="20" t="n">
        <v>45750.759652778</v>
      </c>
      <c r="B404" s="16" t="s">
        <v>36</v>
      </c>
      <c r="C404" s="16" t="s">
        <v>615</v>
      </c>
      <c r="D404" s="16" t="s">
        <v>456</v>
      </c>
      <c r="E404" s="16" t="s">
        <v>19</v>
      </c>
      <c r="F404" s="16" t="s">
        <v>21</v>
      </c>
      <c r="G404" s="7" t="n">
        <v>138</v>
      </c>
      <c r="H404" s="6" t="n">
        <v>996.53623188406</v>
      </c>
      <c r="I404" s="6" t="n">
        <v>-137522</v>
      </c>
      <c r="J404" s="6" t="n">
        <v>-0</v>
      </c>
      <c r="K404" s="6" t="n">
        <v>-48.13</v>
      </c>
      <c r="L404" s="6" t="n">
        <v>-41.25</v>
      </c>
      <c r="M404" s="6" t="s">
        <f>=I404+J404+K404+L404</f>
      </c>
      <c r="N404" s="6"/>
      <c r="O404" s="16"/>
      <c r="P404" s="16" t="s">
        <v>586</v>
      </c>
    </row>
    <row collapsed="false" customFormat="false" customHeight="false" hidden="false" ht="12.1" outlineLevel="0" r="405">
      <c r="A405" s="20" t="n">
        <v>45750.759965278</v>
      </c>
      <c r="B405" s="16" t="s">
        <v>32</v>
      </c>
      <c r="C405" s="16" t="s">
        <v>603</v>
      </c>
      <c r="D405" s="16" t="s">
        <v>456</v>
      </c>
      <c r="E405" s="16" t="s">
        <v>19</v>
      </c>
      <c r="F405" s="16" t="s">
        <v>21</v>
      </c>
      <c r="G405" s="7" t="n">
        <v>48</v>
      </c>
      <c r="H405" s="6" t="n">
        <v>6012.6875</v>
      </c>
      <c r="I405" s="6" t="n">
        <v>-288609</v>
      </c>
      <c r="J405" s="6" t="n">
        <v>-0</v>
      </c>
      <c r="K405" s="6" t="n">
        <v>-101.01</v>
      </c>
      <c r="L405" s="6" t="n">
        <v>-86.58</v>
      </c>
      <c r="M405" s="6" t="s">
        <f>=I405+J405+K405+L405</f>
      </c>
      <c r="N405" s="6"/>
      <c r="O405" s="16"/>
      <c r="P405" s="16" t="s">
        <v>586</v>
      </c>
    </row>
    <row collapsed="false" customFormat="false" customHeight="false" hidden="false" ht="12.1" outlineLevel="0" r="406">
      <c r="A406" s="20" t="n">
        <v>45750.760416667</v>
      </c>
      <c r="B406" s="16" t="s">
        <v>52</v>
      </c>
      <c r="C406" s="16" t="s">
        <v>612</v>
      </c>
      <c r="D406" s="16" t="s">
        <v>456</v>
      </c>
      <c r="E406" s="16" t="s">
        <v>19</v>
      </c>
      <c r="F406" s="16" t="s">
        <v>21</v>
      </c>
      <c r="G406" s="7" t="n">
        <v>158</v>
      </c>
      <c r="H406" s="6" t="n">
        <v>532.5</v>
      </c>
      <c r="I406" s="6" t="n">
        <v>-84135</v>
      </c>
      <c r="J406" s="6" t="n">
        <v>-0</v>
      </c>
      <c r="K406" s="6" t="n">
        <v>-29.45</v>
      </c>
      <c r="L406" s="6" t="n">
        <v>-25.25</v>
      </c>
      <c r="M406" s="6" t="s">
        <f>=I406+J406+K406+L406</f>
      </c>
      <c r="N406" s="6"/>
      <c r="O406" s="16"/>
      <c r="P406" s="16" t="s">
        <v>586</v>
      </c>
    </row>
    <row collapsed="false" customFormat="false" customHeight="false" hidden="false" ht="12.1" outlineLevel="0" r="407">
      <c r="A407" s="20" t="n">
        <v>45750.761388889</v>
      </c>
      <c r="B407" s="16" t="s">
        <v>72</v>
      </c>
      <c r="C407" s="16" t="s">
        <v>619</v>
      </c>
      <c r="D407" s="16" t="s">
        <v>456</v>
      </c>
      <c r="E407" s="16" t="s">
        <v>19</v>
      </c>
      <c r="F407" s="16" t="s">
        <v>21</v>
      </c>
      <c r="G407" s="7" t="n">
        <v>20</v>
      </c>
      <c r="H407" s="6" t="n">
        <v>3328</v>
      </c>
      <c r="I407" s="6" t="n">
        <v>-66560</v>
      </c>
      <c r="J407" s="6" t="n">
        <v>-0</v>
      </c>
      <c r="K407" s="6" t="n">
        <v>-23.3</v>
      </c>
      <c r="L407" s="6" t="n">
        <v>-19.97</v>
      </c>
      <c r="M407" s="6" t="s">
        <f>=I407+J407+K407+L407</f>
      </c>
      <c r="N407" s="6"/>
      <c r="O407" s="16"/>
      <c r="P407" s="16" t="s">
        <v>586</v>
      </c>
    </row>
    <row collapsed="false" customFormat="false" customHeight="false" hidden="false" ht="12.1" outlineLevel="0" r="408">
      <c r="A408" s="20" t="n">
        <v>45750.762233796</v>
      </c>
      <c r="B408" s="16" t="s">
        <v>494</v>
      </c>
      <c r="C408" s="16" t="s">
        <v>601</v>
      </c>
      <c r="D408" s="16" t="s">
        <v>456</v>
      </c>
      <c r="E408" s="16" t="s">
        <v>19</v>
      </c>
      <c r="F408" s="16" t="s">
        <v>21</v>
      </c>
      <c r="G408" s="7" t="n">
        <v>200</v>
      </c>
      <c r="H408" s="6" t="n">
        <v>260.1</v>
      </c>
      <c r="I408" s="6" t="n">
        <v>-52020</v>
      </c>
      <c r="J408" s="6" t="n">
        <v>-0</v>
      </c>
      <c r="K408" s="6" t="n">
        <v>-18.21</v>
      </c>
      <c r="L408" s="6" t="n">
        <v>-15.6</v>
      </c>
      <c r="M408" s="6" t="s">
        <f>=I408+J408+K408+L408</f>
      </c>
      <c r="N408" s="6"/>
      <c r="O408" s="16"/>
      <c r="P408" s="16" t="s">
        <v>586</v>
      </c>
    </row>
    <row collapsed="false" customFormat="false" customHeight="false" hidden="false" ht="12.1" outlineLevel="0" r="409">
      <c r="A409" s="20" t="n">
        <v>45750.762534722</v>
      </c>
      <c r="B409" s="16" t="s">
        <v>57</v>
      </c>
      <c r="C409" s="16" t="s">
        <v>602</v>
      </c>
      <c r="D409" s="16" t="s">
        <v>456</v>
      </c>
      <c r="E409" s="16" t="s">
        <v>19</v>
      </c>
      <c r="F409" s="16" t="s">
        <v>21</v>
      </c>
      <c r="G409" s="7" t="n">
        <v>120000</v>
      </c>
      <c r="H409" s="6" t="n">
        <v>0.37071666666667</v>
      </c>
      <c r="I409" s="6" t="n">
        <v>-44486</v>
      </c>
      <c r="J409" s="6" t="n">
        <v>-0</v>
      </c>
      <c r="K409" s="6" t="n">
        <v>-15.57</v>
      </c>
      <c r="L409" s="6" t="n">
        <v>-13.35</v>
      </c>
      <c r="M409" s="6" t="s">
        <f>=I409+J409+K409+L409</f>
      </c>
      <c r="N409" s="6"/>
      <c r="O409" s="16"/>
      <c r="P409" s="16" t="s">
        <v>586</v>
      </c>
    </row>
    <row collapsed="false" customFormat="false" customHeight="false" hidden="false" ht="12.1" outlineLevel="0" r="410">
      <c r="A410" s="20" t="n">
        <v>45750.762962963</v>
      </c>
      <c r="B410" s="16" t="s">
        <v>465</v>
      </c>
      <c r="C410" s="16" t="s">
        <v>568</v>
      </c>
      <c r="D410" s="16" t="s">
        <v>456</v>
      </c>
      <c r="E410" s="16" t="s">
        <v>19</v>
      </c>
      <c r="F410" s="16" t="s">
        <v>21</v>
      </c>
      <c r="G410" s="7" t="n">
        <v>26</v>
      </c>
      <c r="H410" s="6" t="n">
        <v>6741</v>
      </c>
      <c r="I410" s="6" t="n">
        <v>-175266</v>
      </c>
      <c r="J410" s="6" t="n">
        <v>-0</v>
      </c>
      <c r="K410" s="6" t="n">
        <v>-61.34</v>
      </c>
      <c r="L410" s="6" t="n">
        <v>-52.58</v>
      </c>
      <c r="M410" s="6" t="s">
        <f>=I410+J410+K410+L410</f>
      </c>
      <c r="N410" s="6"/>
      <c r="O410" s="16"/>
      <c r="P410" s="16" t="s">
        <v>586</v>
      </c>
    </row>
    <row collapsed="false" customFormat="false" customHeight="false" hidden="false" ht="12.1" outlineLevel="0" r="411">
      <c r="A411" s="20" t="n">
        <v>45750.76349537</v>
      </c>
      <c r="B411" s="16" t="s">
        <v>24</v>
      </c>
      <c r="C411" s="16" t="s">
        <v>613</v>
      </c>
      <c r="D411" s="16" t="s">
        <v>456</v>
      </c>
      <c r="E411" s="16" t="s">
        <v>19</v>
      </c>
      <c r="F411" s="16" t="s">
        <v>21</v>
      </c>
      <c r="G411" s="7" t="n">
        <v>275</v>
      </c>
      <c r="H411" s="6" t="n">
        <v>565.75236363636</v>
      </c>
      <c r="I411" s="6" t="n">
        <v>-155581.9</v>
      </c>
      <c r="J411" s="6" t="n">
        <v>-0</v>
      </c>
      <c r="K411" s="6" t="n">
        <v>-54.45</v>
      </c>
      <c r="L411" s="6" t="n">
        <v>-46.68</v>
      </c>
      <c r="M411" s="6" t="s">
        <f>=I411+J411+K411+L411</f>
      </c>
      <c r="N411" s="6"/>
      <c r="O411" s="16"/>
      <c r="P411" s="16" t="s">
        <v>586</v>
      </c>
    </row>
    <row collapsed="false" customFormat="false" customHeight="false" hidden="false" ht="12.1" outlineLevel="0" r="412">
      <c r="A412" s="20" t="n">
        <v>45750.763854167</v>
      </c>
      <c r="B412" s="16" t="s">
        <v>18</v>
      </c>
      <c r="C412" s="16" t="s">
        <v>529</v>
      </c>
      <c r="D412" s="16" t="s">
        <v>456</v>
      </c>
      <c r="E412" s="16" t="s">
        <v>19</v>
      </c>
      <c r="F412" s="16" t="s">
        <v>21</v>
      </c>
      <c r="G412" s="7" t="n">
        <v>239</v>
      </c>
      <c r="H412" s="6" t="n">
        <v>459.39811715481</v>
      </c>
      <c r="I412" s="6" t="n">
        <v>-109796.15</v>
      </c>
      <c r="J412" s="6" t="n">
        <v>-0</v>
      </c>
      <c r="K412" s="6" t="n">
        <v>-38.44</v>
      </c>
      <c r="L412" s="6" t="n">
        <v>-32.94</v>
      </c>
      <c r="M412" s="6" t="s">
        <f>=I412+J412+K412+L412</f>
      </c>
      <c r="N412" s="6"/>
      <c r="O412" s="16"/>
      <c r="P412" s="16" t="s">
        <v>586</v>
      </c>
    </row>
    <row collapsed="false" customFormat="false" customHeight="false" hidden="false" ht="12.1" outlineLevel="0" r="413">
      <c r="A413" s="20" t="n">
        <v>45750.765104167</v>
      </c>
      <c r="B413" s="16" t="s">
        <v>28</v>
      </c>
      <c r="C413" s="16" t="s">
        <v>532</v>
      </c>
      <c r="D413" s="16" t="s">
        <v>456</v>
      </c>
      <c r="E413" s="16" t="s">
        <v>19</v>
      </c>
      <c r="F413" s="16" t="s">
        <v>21</v>
      </c>
      <c r="G413" s="7" t="n">
        <v>730</v>
      </c>
      <c r="H413" s="6" t="n">
        <v>300.28</v>
      </c>
      <c r="I413" s="6" t="n">
        <v>-219204.4</v>
      </c>
      <c r="J413" s="6" t="n">
        <v>-0</v>
      </c>
      <c r="K413" s="6" t="n">
        <v>-76.72</v>
      </c>
      <c r="L413" s="6" t="n">
        <v>-65.75</v>
      </c>
      <c r="M413" s="6" t="s">
        <f>=I413+J413+K413+L413</f>
      </c>
      <c r="N413" s="6"/>
      <c r="O413" s="16"/>
      <c r="P413" s="16" t="s">
        <v>586</v>
      </c>
    </row>
    <row collapsed="false" customFormat="false" customHeight="false" hidden="false" ht="12.1" outlineLevel="0" r="414">
      <c r="A414" s="20" t="n">
        <v>45750.765532407</v>
      </c>
      <c r="B414" s="16" t="s">
        <v>80</v>
      </c>
      <c r="C414" s="16" t="s">
        <v>559</v>
      </c>
      <c r="D414" s="16" t="s">
        <v>456</v>
      </c>
      <c r="E414" s="16" t="s">
        <v>19</v>
      </c>
      <c r="F414" s="16" t="s">
        <v>21</v>
      </c>
      <c r="G414" s="7" t="n">
        <v>310</v>
      </c>
      <c r="H414" s="6" t="n">
        <v>196.71</v>
      </c>
      <c r="I414" s="6" t="n">
        <v>-60980.1</v>
      </c>
      <c r="J414" s="6" t="n">
        <v>-0</v>
      </c>
      <c r="K414" s="6" t="n">
        <v>-21.34</v>
      </c>
      <c r="L414" s="6" t="n">
        <v>-18.29</v>
      </c>
      <c r="M414" s="6" t="s">
        <f>=I414+J414+K414+L414</f>
      </c>
      <c r="N414" s="6"/>
      <c r="O414" s="16"/>
      <c r="P414" s="16" t="s">
        <v>586</v>
      </c>
    </row>
    <row collapsed="false" customFormat="false" customHeight="false" hidden="false" ht="12.1" outlineLevel="0" r="415">
      <c r="A415" s="20" t="n">
        <v>45788.50625</v>
      </c>
      <c r="B415" s="16" t="s">
        <v>96</v>
      </c>
      <c r="C415" s="16" t="s">
        <v>565</v>
      </c>
      <c r="D415" s="16" t="s">
        <v>456</v>
      </c>
      <c r="E415" s="16" t="s">
        <v>19</v>
      </c>
      <c r="F415" s="16" t="s">
        <v>21</v>
      </c>
      <c r="G415" s="7" t="n">
        <v>13</v>
      </c>
      <c r="H415" s="6" t="n">
        <v>99.23</v>
      </c>
      <c r="I415" s="6" t="n">
        <v>-1289.99</v>
      </c>
      <c r="J415" s="6" t="n">
        <v>-0</v>
      </c>
      <c r="K415" s="6" t="n">
        <v>-0.38</v>
      </c>
      <c r="L415" s="6" t="n">
        <v>-0.77</v>
      </c>
      <c r="M415" s="6" t="s">
        <f>=I415+J415+K415+L415</f>
      </c>
      <c r="N415" s="6"/>
      <c r="O415" s="16"/>
      <c r="P415" s="16" t="s">
        <v>527</v>
      </c>
    </row>
    <row collapsed="false" customFormat="false" customHeight="false" hidden="false" ht="12.1" outlineLevel="0" r="416">
      <c r="A416" s="21" t="n">
        <v>45806</v>
      </c>
      <c r="B416" s="22" t="s">
        <v>525</v>
      </c>
      <c r="C416" s="22" t="s">
        <v>111</v>
      </c>
      <c r="D416" s="22" t="s">
        <v>525</v>
      </c>
      <c r="E416" s="22" t="s">
        <v>525</v>
      </c>
      <c r="F416" s="22" t="s">
        <v>21</v>
      </c>
      <c r="G416" s="23" t="n">
        <v>1</v>
      </c>
      <c r="H416" s="24" t="n">
        <v>100000</v>
      </c>
      <c r="I416" s="24" t="n">
        <v>100000</v>
      </c>
      <c r="J416" s="24" t="n">
        <v>0</v>
      </c>
      <c r="K416" s="24" t="n">
        <v>-0</v>
      </c>
      <c r="L416" s="24" t="n">
        <v>-0</v>
      </c>
      <c r="M416" s="6" t="s">
        <f>=I416+J416+K416+L416</f>
      </c>
      <c r="N416" s="24"/>
      <c r="O416" s="22"/>
      <c r="P416" s="22" t="s">
        <v>586</v>
      </c>
    </row>
    <row collapsed="false" customFormat="false" customHeight="false" hidden="false" ht="12.1" outlineLevel="0" r="417">
      <c r="A417" s="20" t="n">
        <v>45806.856990741</v>
      </c>
      <c r="B417" s="16" t="s">
        <v>65</v>
      </c>
      <c r="C417" s="16" t="s">
        <v>618</v>
      </c>
      <c r="D417" s="16" t="s">
        <v>456</v>
      </c>
      <c r="E417" s="16" t="s">
        <v>19</v>
      </c>
      <c r="F417" s="16" t="s">
        <v>21</v>
      </c>
      <c r="G417" s="7" t="n">
        <v>77</v>
      </c>
      <c r="H417" s="6" t="n">
        <v>1278</v>
      </c>
      <c r="I417" s="6" t="n">
        <v>-98406</v>
      </c>
      <c r="J417" s="6" t="n">
        <v>-0</v>
      </c>
      <c r="K417" s="6" t="n">
        <v>-59.04</v>
      </c>
      <c r="L417" s="6" t="n">
        <v>-29.53</v>
      </c>
      <c r="M417" s="6" t="s">
        <f>=I417+J417+K417+L417</f>
      </c>
      <c r="N417" s="6"/>
      <c r="O417" s="16"/>
      <c r="P417" s="16" t="s">
        <v>586</v>
      </c>
    </row>
    <row collapsed="false" customFormat="false" customHeight="false" hidden="false" ht="12.1" outlineLevel="0" r="418">
      <c r="A418" s="21" t="n">
        <v>45817</v>
      </c>
      <c r="B418" s="22" t="s">
        <v>525</v>
      </c>
      <c r="C418" s="22" t="s">
        <v>111</v>
      </c>
      <c r="D418" s="22" t="s">
        <v>525</v>
      </c>
      <c r="E418" s="22" t="s">
        <v>525</v>
      </c>
      <c r="F418" s="22" t="s">
        <v>21</v>
      </c>
      <c r="G418" s="23" t="n">
        <v>1</v>
      </c>
      <c r="H418" s="24" t="n">
        <v>200000</v>
      </c>
      <c r="I418" s="24" t="n">
        <v>200000</v>
      </c>
      <c r="J418" s="24" t="n">
        <v>0</v>
      </c>
      <c r="K418" s="24" t="n">
        <v>-0</v>
      </c>
      <c r="L418" s="24" t="n">
        <v>-0</v>
      </c>
      <c r="M418" s="6" t="s">
        <f>=I418+J418+K418+L418</f>
      </c>
      <c r="N418" s="24"/>
      <c r="O418" s="22"/>
      <c r="P418" s="22" t="s">
        <v>586</v>
      </c>
    </row>
    <row collapsed="false" customFormat="false" customHeight="false" hidden="false" ht="12.1" outlineLevel="0" r="419">
      <c r="A419" s="29" t="n">
        <v>45817.69681713</v>
      </c>
      <c r="B419" s="30" t="s">
        <v>493</v>
      </c>
      <c r="C419" s="30" t="s">
        <v>620</v>
      </c>
      <c r="D419" s="30" t="s">
        <v>458</v>
      </c>
      <c r="E419" s="30" t="s">
        <v>578</v>
      </c>
      <c r="F419" s="30" t="s">
        <v>21</v>
      </c>
      <c r="G419" s="31" t="n">
        <v>-55</v>
      </c>
      <c r="H419" s="32" t="n">
        <v>1107.2872727273</v>
      </c>
      <c r="I419" s="32" t="n">
        <v>60900.8</v>
      </c>
      <c r="J419" s="32" t="n">
        <v>0</v>
      </c>
      <c r="K419" s="32" t="n">
        <v>-36.54</v>
      </c>
      <c r="L419" s="32" t="n">
        <v>-18.28</v>
      </c>
      <c r="M419" s="6" t="s">
        <f>=I419+J419+K419+L419</f>
      </c>
      <c r="N419" s="32"/>
      <c r="O419" s="30"/>
      <c r="P419" s="30" t="s">
        <v>586</v>
      </c>
    </row>
    <row collapsed="false" customFormat="false" customHeight="false" hidden="false" ht="12.1" outlineLevel="0" r="420">
      <c r="A420" s="29" t="n">
        <v>45817.697488426</v>
      </c>
      <c r="B420" s="30" t="s">
        <v>493</v>
      </c>
      <c r="C420" s="30" t="s">
        <v>620</v>
      </c>
      <c r="D420" s="30" t="s">
        <v>458</v>
      </c>
      <c r="E420" s="30" t="s">
        <v>578</v>
      </c>
      <c r="F420" s="30" t="s">
        <v>21</v>
      </c>
      <c r="G420" s="31" t="n">
        <v>-388</v>
      </c>
      <c r="H420" s="32" t="n">
        <v>1107.0469072165</v>
      </c>
      <c r="I420" s="32" t="n">
        <v>429534.2</v>
      </c>
      <c r="J420" s="32" t="n">
        <v>0</v>
      </c>
      <c r="K420" s="32" t="n">
        <v>-150.34</v>
      </c>
      <c r="L420" s="32" t="n">
        <v>-128.87</v>
      </c>
      <c r="M420" s="6" t="s">
        <f>=I420+J420+K420+L420</f>
      </c>
      <c r="N420" s="32"/>
      <c r="O420" s="30"/>
      <c r="P420" s="30" t="s">
        <v>527</v>
      </c>
    </row>
    <row collapsed="false" customFormat="false" customHeight="false" hidden="false" ht="12.1" outlineLevel="0" r="421">
      <c r="A421" s="20" t="n">
        <v>45817.698587963</v>
      </c>
      <c r="B421" s="16" t="s">
        <v>24</v>
      </c>
      <c r="C421" s="16" t="s">
        <v>613</v>
      </c>
      <c r="D421" s="16" t="s">
        <v>456</v>
      </c>
      <c r="E421" s="16" t="s">
        <v>19</v>
      </c>
      <c r="F421" s="16" t="s">
        <v>21</v>
      </c>
      <c r="G421" s="7" t="n">
        <v>306</v>
      </c>
      <c r="H421" s="6" t="n">
        <v>524.89722222222</v>
      </c>
      <c r="I421" s="6" t="n">
        <v>-160618.55</v>
      </c>
      <c r="J421" s="6" t="n">
        <v>-0</v>
      </c>
      <c r="K421" s="6" t="n">
        <v>-96.38</v>
      </c>
      <c r="L421" s="6" t="n">
        <v>-48.21</v>
      </c>
      <c r="M421" s="6" t="s">
        <f>=I421+J421+K421+L421</f>
      </c>
      <c r="N421" s="6"/>
      <c r="O421" s="16"/>
      <c r="P421" s="16" t="s">
        <v>586</v>
      </c>
    </row>
    <row collapsed="false" customFormat="false" customHeight="false" hidden="false" ht="12.1" outlineLevel="0" r="422">
      <c r="A422" s="20" t="n">
        <v>45817.699537037</v>
      </c>
      <c r="B422" s="16" t="s">
        <v>465</v>
      </c>
      <c r="C422" s="16" t="s">
        <v>568</v>
      </c>
      <c r="D422" s="16" t="s">
        <v>456</v>
      </c>
      <c r="E422" s="16" t="s">
        <v>19</v>
      </c>
      <c r="F422" s="16" t="s">
        <v>21</v>
      </c>
      <c r="G422" s="7" t="n">
        <v>22</v>
      </c>
      <c r="H422" s="6" t="n">
        <v>6237.5</v>
      </c>
      <c r="I422" s="6" t="n">
        <v>-137225</v>
      </c>
      <c r="J422" s="6" t="n">
        <v>-0</v>
      </c>
      <c r="K422" s="6" t="n">
        <v>-48.03</v>
      </c>
      <c r="L422" s="6" t="n">
        <v>-41.17</v>
      </c>
      <c r="M422" s="6" t="s">
        <f>=I422+J422+K422+L422</f>
      </c>
      <c r="N422" s="6"/>
      <c r="O422" s="16"/>
      <c r="P422" s="16" t="s">
        <v>527</v>
      </c>
    </row>
    <row collapsed="false" customFormat="false" customHeight="false" hidden="false" ht="12.1" outlineLevel="0" r="423">
      <c r="A423" s="20" t="n">
        <v>45817.699930556</v>
      </c>
      <c r="B423" s="16" t="s">
        <v>48</v>
      </c>
      <c r="C423" s="16" t="s">
        <v>547</v>
      </c>
      <c r="D423" s="16" t="s">
        <v>456</v>
      </c>
      <c r="E423" s="16" t="s">
        <v>19</v>
      </c>
      <c r="F423" s="16" t="s">
        <v>21</v>
      </c>
      <c r="G423" s="7" t="n">
        <v>229</v>
      </c>
      <c r="H423" s="6" t="n">
        <v>617.48384279476</v>
      </c>
      <c r="I423" s="6" t="n">
        <v>-141403.8</v>
      </c>
      <c r="J423" s="6" t="n">
        <v>-0</v>
      </c>
      <c r="K423" s="6" t="n">
        <v>-49.49</v>
      </c>
      <c r="L423" s="6" t="n">
        <v>-42.43</v>
      </c>
      <c r="M423" s="6" t="s">
        <f>=I423+J423+K423+L423</f>
      </c>
      <c r="N423" s="6"/>
      <c r="O423" s="16"/>
      <c r="P423" s="16" t="s">
        <v>527</v>
      </c>
    </row>
    <row collapsed="false" customFormat="false" customHeight="false" hidden="false" ht="12.1" outlineLevel="0" r="424">
      <c r="A424" s="20" t="n">
        <v>45817.700601852</v>
      </c>
      <c r="B424" s="16" t="s">
        <v>18</v>
      </c>
      <c r="C424" s="16" t="s">
        <v>529</v>
      </c>
      <c r="D424" s="16" t="s">
        <v>456</v>
      </c>
      <c r="E424" s="16" t="s">
        <v>19</v>
      </c>
      <c r="F424" s="16" t="s">
        <v>21</v>
      </c>
      <c r="G424" s="7" t="n">
        <v>350</v>
      </c>
      <c r="H424" s="6" t="n">
        <v>423.79442857143</v>
      </c>
      <c r="I424" s="6" t="n">
        <v>-148328.05</v>
      </c>
      <c r="J424" s="6" t="n">
        <v>-0</v>
      </c>
      <c r="K424" s="6" t="n">
        <v>-51.91</v>
      </c>
      <c r="L424" s="6" t="n">
        <v>-44.52</v>
      </c>
      <c r="M424" s="6" t="s">
        <f>=I424+J424+K424+L424</f>
      </c>
      <c r="N424" s="6"/>
      <c r="O424" s="16"/>
      <c r="P424" s="16" t="s">
        <v>527</v>
      </c>
    </row>
    <row collapsed="false" customFormat="false" customHeight="false" hidden="false" ht="12.1" outlineLevel="0" r="425">
      <c r="A425" s="20" t="n">
        <v>45817.701134259</v>
      </c>
      <c r="B425" s="16" t="s">
        <v>96</v>
      </c>
      <c r="C425" s="16" t="s">
        <v>565</v>
      </c>
      <c r="D425" s="16" t="s">
        <v>456</v>
      </c>
      <c r="E425" s="16" t="s">
        <v>19</v>
      </c>
      <c r="F425" s="16" t="s">
        <v>21</v>
      </c>
      <c r="G425" s="7" t="n">
        <v>29</v>
      </c>
      <c r="H425" s="6" t="n">
        <v>93.383793103448</v>
      </c>
      <c r="I425" s="6" t="n">
        <v>-2708.13</v>
      </c>
      <c r="J425" s="6" t="n">
        <v>-0</v>
      </c>
      <c r="K425" s="6" t="n">
        <v>-0.95</v>
      </c>
      <c r="L425" s="6" t="n">
        <v>-0.81</v>
      </c>
      <c r="M425" s="6" t="s">
        <f>=I425+J425+K425+L425</f>
      </c>
      <c r="N425" s="6"/>
      <c r="O425" s="16"/>
      <c r="P425" s="16" t="s">
        <v>527</v>
      </c>
    </row>
    <row collapsed="false" customFormat="false" customHeight="false" hidden="false" ht="12.1" outlineLevel="0" r="426">
      <c r="A426" s="20" t="n">
        <v>45817.711701389</v>
      </c>
      <c r="B426" s="16" t="s">
        <v>28</v>
      </c>
      <c r="C426" s="16" t="s">
        <v>532</v>
      </c>
      <c r="D426" s="16" t="s">
        <v>456</v>
      </c>
      <c r="E426" s="16" t="s">
        <v>19</v>
      </c>
      <c r="F426" s="16" t="s">
        <v>21</v>
      </c>
      <c r="G426" s="7" t="n">
        <v>470</v>
      </c>
      <c r="H426" s="6" t="n">
        <v>310.69127659574</v>
      </c>
      <c r="I426" s="6" t="n">
        <v>-146024.9</v>
      </c>
      <c r="J426" s="6" t="n">
        <v>-0</v>
      </c>
      <c r="K426" s="6" t="n">
        <v>-87.6</v>
      </c>
      <c r="L426" s="6" t="n">
        <v>-43.82</v>
      </c>
      <c r="M426" s="6" t="s">
        <f>=I426+J426+K426+L426</f>
      </c>
      <c r="N426" s="6"/>
      <c r="O426" s="16"/>
      <c r="P426" s="16" t="s">
        <v>586</v>
      </c>
    </row>
    <row collapsed="false" customFormat="false" customHeight="false" hidden="false" ht="12.1" outlineLevel="0" r="427">
      <c r="A427" s="20" t="n">
        <v>45817.712581019</v>
      </c>
      <c r="B427" s="16" t="s">
        <v>18</v>
      </c>
      <c r="C427" s="16" t="s">
        <v>529</v>
      </c>
      <c r="D427" s="16" t="s">
        <v>456</v>
      </c>
      <c r="E427" s="16" t="s">
        <v>19</v>
      </c>
      <c r="F427" s="16" t="s">
        <v>21</v>
      </c>
      <c r="G427" s="7" t="n">
        <v>5</v>
      </c>
      <c r="H427" s="6" t="n">
        <v>423.05</v>
      </c>
      <c r="I427" s="6" t="n">
        <v>-2115.25</v>
      </c>
      <c r="J427" s="6" t="n">
        <v>-0</v>
      </c>
      <c r="K427" s="6" t="n">
        <v>-1.27</v>
      </c>
      <c r="L427" s="6" t="n">
        <v>-0.63</v>
      </c>
      <c r="M427" s="6" t="s">
        <f>=I427+J427+K427+L427</f>
      </c>
      <c r="N427" s="6"/>
      <c r="O427" s="16"/>
      <c r="P427" s="16" t="s">
        <v>586</v>
      </c>
    </row>
    <row collapsed="false" customFormat="false" customHeight="false" hidden="false" ht="12.1" outlineLevel="0" r="428">
      <c r="A428" s="29" t="n">
        <v>45817.748090278</v>
      </c>
      <c r="B428" s="30" t="s">
        <v>462</v>
      </c>
      <c r="C428" s="30" t="s">
        <v>554</v>
      </c>
      <c r="D428" s="30" t="s">
        <v>458</v>
      </c>
      <c r="E428" s="30" t="s">
        <v>19</v>
      </c>
      <c r="F428" s="30" t="s">
        <v>21</v>
      </c>
      <c r="G428" s="31" t="n">
        <v>-160</v>
      </c>
      <c r="H428" s="32" t="n">
        <v>308.501875</v>
      </c>
      <c r="I428" s="32" t="n">
        <v>49360.3</v>
      </c>
      <c r="J428" s="32" t="n">
        <v>0</v>
      </c>
      <c r="K428" s="32" t="n">
        <v>-29.62</v>
      </c>
      <c r="L428" s="32" t="n">
        <v>-14.8</v>
      </c>
      <c r="M428" s="6" t="s">
        <f>=I428+J428+K428+L428</f>
      </c>
      <c r="N428" s="32"/>
      <c r="O428" s="30"/>
      <c r="P428" s="30" t="s">
        <v>586</v>
      </c>
    </row>
    <row collapsed="false" customFormat="false" customHeight="false" hidden="false" ht="12.1" outlineLevel="0" r="429">
      <c r="A429" s="20" t="n">
        <v>45817.748981481</v>
      </c>
      <c r="B429" s="16" t="s">
        <v>36</v>
      </c>
      <c r="C429" s="16" t="s">
        <v>615</v>
      </c>
      <c r="D429" s="16" t="s">
        <v>456</v>
      </c>
      <c r="E429" s="16" t="s">
        <v>19</v>
      </c>
      <c r="F429" s="16" t="s">
        <v>21</v>
      </c>
      <c r="G429" s="7" t="n">
        <v>3</v>
      </c>
      <c r="H429" s="6" t="n">
        <v>972.4</v>
      </c>
      <c r="I429" s="6" t="n">
        <v>-2917.2</v>
      </c>
      <c r="J429" s="6" t="n">
        <v>-0</v>
      </c>
      <c r="K429" s="6" t="n">
        <v>-1.75</v>
      </c>
      <c r="L429" s="6" t="n">
        <v>-0.87</v>
      </c>
      <c r="M429" s="6" t="s">
        <f>=I429+J429+K429+L429</f>
      </c>
      <c r="N429" s="6"/>
      <c r="O429" s="16"/>
      <c r="P429" s="16" t="s">
        <v>586</v>
      </c>
    </row>
    <row collapsed="false" customFormat="false" customHeight="false" hidden="false" ht="12.1" outlineLevel="0" r="430">
      <c r="A430" s="29" t="n">
        <v>45817.74943287</v>
      </c>
      <c r="B430" s="30" t="s">
        <v>462</v>
      </c>
      <c r="C430" s="30" t="s">
        <v>554</v>
      </c>
      <c r="D430" s="30" t="s">
        <v>458</v>
      </c>
      <c r="E430" s="30" t="s">
        <v>19</v>
      </c>
      <c r="F430" s="30" t="s">
        <v>21</v>
      </c>
      <c r="G430" s="31" t="n">
        <v>-930</v>
      </c>
      <c r="H430" s="32" t="n">
        <v>308.56258064516</v>
      </c>
      <c r="I430" s="32" t="n">
        <v>286963.2</v>
      </c>
      <c r="J430" s="32" t="n">
        <v>0</v>
      </c>
      <c r="K430" s="32" t="n">
        <v>-100.43</v>
      </c>
      <c r="L430" s="32" t="n">
        <v>-86.1</v>
      </c>
      <c r="M430" s="6" t="s">
        <f>=I430+J430+K430+L430</f>
      </c>
      <c r="N430" s="32"/>
      <c r="O430" s="30"/>
      <c r="P430" s="30" t="s">
        <v>527</v>
      </c>
    </row>
    <row collapsed="false" customFormat="false" customHeight="false" hidden="false" ht="12.1" outlineLevel="0" r="431">
      <c r="A431" s="20" t="n">
        <v>45817.749953704</v>
      </c>
      <c r="B431" s="16" t="s">
        <v>28</v>
      </c>
      <c r="C431" s="16" t="s">
        <v>532</v>
      </c>
      <c r="D431" s="16" t="s">
        <v>456</v>
      </c>
      <c r="E431" s="16" t="s">
        <v>19</v>
      </c>
      <c r="F431" s="16" t="s">
        <v>21</v>
      </c>
      <c r="G431" s="7" t="n">
        <v>910</v>
      </c>
      <c r="H431" s="6" t="n">
        <v>310.51</v>
      </c>
      <c r="I431" s="6" t="n">
        <v>-282564.1</v>
      </c>
      <c r="J431" s="6" t="n">
        <v>-0</v>
      </c>
      <c r="K431" s="6" t="n">
        <v>-98.9</v>
      </c>
      <c r="L431" s="6" t="n">
        <v>-84.78</v>
      </c>
      <c r="M431" s="6" t="s">
        <f>=I431+J431+K431+L431</f>
      </c>
      <c r="N431" s="6"/>
      <c r="O431" s="16"/>
      <c r="P431" s="16" t="s">
        <v>527</v>
      </c>
    </row>
    <row collapsed="false" customFormat="false" customHeight="false" hidden="false" ht="12.1" outlineLevel="0" r="432">
      <c r="A432" s="20" t="n">
        <v>45817.750960648</v>
      </c>
      <c r="B432" s="16" t="s">
        <v>44</v>
      </c>
      <c r="C432" s="16" t="s">
        <v>604</v>
      </c>
      <c r="D432" s="16" t="s">
        <v>456</v>
      </c>
      <c r="E432" s="16" t="s">
        <v>19</v>
      </c>
      <c r="F432" s="16" t="s">
        <v>21</v>
      </c>
      <c r="G432" s="7" t="n">
        <v>2</v>
      </c>
      <c r="H432" s="6" t="n">
        <v>1695.8</v>
      </c>
      <c r="I432" s="6" t="n">
        <v>-3391.6</v>
      </c>
      <c r="J432" s="6" t="n">
        <v>-0</v>
      </c>
      <c r="K432" s="6" t="n">
        <v>-1.19</v>
      </c>
      <c r="L432" s="6" t="n">
        <v>-1.02</v>
      </c>
      <c r="M432" s="6" t="s">
        <f>=I432+J432+K432+L432</f>
      </c>
      <c r="N432" s="6"/>
      <c r="O432" s="16"/>
      <c r="P432" s="16" t="s">
        <v>527</v>
      </c>
    </row>
    <row collapsed="false" customFormat="false" customHeight="false" hidden="false" ht="12.1" outlineLevel="0" r="433">
      <c r="A433" s="29" t="n">
        <v>45898.796331019</v>
      </c>
      <c r="B433" s="30" t="s">
        <v>493</v>
      </c>
      <c r="C433" s="30" t="s">
        <v>620</v>
      </c>
      <c r="D433" s="30" t="s">
        <v>458</v>
      </c>
      <c r="E433" s="30" t="s">
        <v>578</v>
      </c>
      <c r="F433" s="30" t="s">
        <v>21</v>
      </c>
      <c r="G433" s="31" t="n">
        <v>-130</v>
      </c>
      <c r="H433" s="32" t="n">
        <v>1203.3938461538</v>
      </c>
      <c r="I433" s="32" t="n">
        <v>156441.2</v>
      </c>
      <c r="J433" s="32" t="n">
        <v>0</v>
      </c>
      <c r="K433" s="32" t="n">
        <v>-93.86</v>
      </c>
      <c r="L433" s="32" t="n">
        <v>-46.93</v>
      </c>
      <c r="M433" s="6" t="s">
        <f>=I433+J433+K433+L433</f>
      </c>
      <c r="N433" s="32"/>
      <c r="O433" s="30"/>
      <c r="P433" s="30" t="s">
        <v>586</v>
      </c>
    </row>
    <row collapsed="false" customFormat="false" customHeight="false" hidden="false" ht="12.1" outlineLevel="0" r="434">
      <c r="A434" s="20" t="n">
        <v>45898.799189815</v>
      </c>
      <c r="B434" s="16" t="s">
        <v>465</v>
      </c>
      <c r="C434" s="16" t="s">
        <v>568</v>
      </c>
      <c r="D434" s="16" t="s">
        <v>456</v>
      </c>
      <c r="E434" s="16" t="s">
        <v>19</v>
      </c>
      <c r="F434" s="16" t="s">
        <v>21</v>
      </c>
      <c r="G434" s="7" t="n">
        <v>15</v>
      </c>
      <c r="H434" s="6" t="n">
        <v>6429</v>
      </c>
      <c r="I434" s="6" t="n">
        <v>-96435</v>
      </c>
      <c r="J434" s="6" t="n">
        <v>-0</v>
      </c>
      <c r="K434" s="6" t="n">
        <v>-57.87</v>
      </c>
      <c r="L434" s="6" t="n">
        <v>-28.94</v>
      </c>
      <c r="M434" s="6" t="s">
        <f>=I434+J434+K434+L434</f>
      </c>
      <c r="N434" s="6"/>
      <c r="O434" s="16"/>
      <c r="P434" s="16" t="s">
        <v>586</v>
      </c>
    </row>
    <row collapsed="false" customFormat="false" customHeight="false" hidden="false" ht="12.1" outlineLevel="0" r="435">
      <c r="A435" s="20" t="n">
        <v>45898.799421296</v>
      </c>
      <c r="B435" s="16" t="s">
        <v>18</v>
      </c>
      <c r="C435" s="16" t="s">
        <v>529</v>
      </c>
      <c r="D435" s="16" t="s">
        <v>456</v>
      </c>
      <c r="E435" s="16" t="s">
        <v>19</v>
      </c>
      <c r="F435" s="16" t="s">
        <v>21</v>
      </c>
      <c r="G435" s="7" t="n">
        <v>128</v>
      </c>
      <c r="H435" s="6" t="n">
        <v>461.15</v>
      </c>
      <c r="I435" s="6" t="n">
        <v>-59027.2</v>
      </c>
      <c r="J435" s="6" t="n">
        <v>-0</v>
      </c>
      <c r="K435" s="6" t="n">
        <v>-35.41</v>
      </c>
      <c r="L435" s="6" t="n">
        <v>-17.71</v>
      </c>
      <c r="M435" s="6" t="s">
        <f>=I435+J435+K435+L435</f>
      </c>
      <c r="N435" s="6"/>
      <c r="O435" s="16"/>
      <c r="P435" s="16" t="s">
        <v>586</v>
      </c>
    </row>
    <row collapsed="false" customFormat="false" customHeight="false" hidden="false" ht="12.1" outlineLevel="0" r="436">
      <c r="A436" s="21" t="n">
        <v>45903</v>
      </c>
      <c r="B436" s="22" t="s">
        <v>525</v>
      </c>
      <c r="C436" s="22" t="s">
        <v>111</v>
      </c>
      <c r="D436" s="22" t="s">
        <v>525</v>
      </c>
      <c r="E436" s="22" t="s">
        <v>525</v>
      </c>
      <c r="F436" s="22" t="s">
        <v>21</v>
      </c>
      <c r="G436" s="23" t="n">
        <v>1</v>
      </c>
      <c r="H436" s="24" t="n">
        <v>100000</v>
      </c>
      <c r="I436" s="24" t="n">
        <v>100000</v>
      </c>
      <c r="J436" s="24" t="n">
        <v>0</v>
      </c>
      <c r="K436" s="24" t="n">
        <v>-0</v>
      </c>
      <c r="L436" s="24" t="n">
        <v>-0</v>
      </c>
      <c r="M436" s="6" t="s">
        <f>=I436+J436+K436+L436</f>
      </c>
      <c r="N436" s="24"/>
      <c r="O436" s="22"/>
      <c r="P436" s="22" t="s">
        <v>586</v>
      </c>
    </row>
    <row collapsed="false" customFormat="false" customHeight="false" hidden="false" ht="12.1" outlineLevel="0" r="437">
      <c r="A437" s="20" t="n">
        <v>45903.622210648</v>
      </c>
      <c r="B437" s="16" t="s">
        <v>494</v>
      </c>
      <c r="C437" s="16" t="s">
        <v>601</v>
      </c>
      <c r="D437" s="16" t="s">
        <v>456</v>
      </c>
      <c r="E437" s="16" t="s">
        <v>19</v>
      </c>
      <c r="F437" s="16" t="s">
        <v>21</v>
      </c>
      <c r="G437" s="7" t="n">
        <v>310</v>
      </c>
      <c r="H437" s="6" t="n">
        <v>312.7935483871</v>
      </c>
      <c r="I437" s="6" t="n">
        <v>-96966</v>
      </c>
      <c r="J437" s="6" t="n">
        <v>-0</v>
      </c>
      <c r="K437" s="6" t="n">
        <v>-58.18</v>
      </c>
      <c r="L437" s="6" t="n">
        <v>-29.1</v>
      </c>
      <c r="M437" s="6" t="s">
        <f>=I437+J437+K437+L437</f>
      </c>
      <c r="N437" s="6"/>
      <c r="O437" s="16"/>
      <c r="P437" s="16" t="s">
        <v>586</v>
      </c>
    </row>
    <row collapsed="false" customFormat="false" customHeight="false" hidden="false" ht="12.1" outlineLevel="0" r="438">
      <c r="A438" s="21" t="n">
        <v>45968</v>
      </c>
      <c r="B438" s="22" t="s">
        <v>525</v>
      </c>
      <c r="C438" s="22" t="s">
        <v>111</v>
      </c>
      <c r="D438" s="22" t="s">
        <v>525</v>
      </c>
      <c r="E438" s="22" t="s">
        <v>525</v>
      </c>
      <c r="F438" s="22" t="s">
        <v>21</v>
      </c>
      <c r="G438" s="23" t="n">
        <v>1</v>
      </c>
      <c r="H438" s="24" t="n">
        <v>800000</v>
      </c>
      <c r="I438" s="24" t="n">
        <v>800000</v>
      </c>
      <c r="J438" s="24" t="n">
        <v>0</v>
      </c>
      <c r="K438" s="24" t="n">
        <v>-0</v>
      </c>
      <c r="L438" s="24" t="n">
        <v>-0</v>
      </c>
      <c r="M438" s="6" t="s">
        <f>=I438+J438+K438+L438</f>
      </c>
      <c r="N438" s="24"/>
      <c r="O438" s="22"/>
      <c r="P438" s="22" t="s">
        <v>586</v>
      </c>
    </row>
    <row collapsed="false" customFormat="false" customHeight="false" hidden="false" ht="12.1" outlineLevel="0" r="439">
      <c r="A439" s="20" t="n">
        <v>45968.727303241</v>
      </c>
      <c r="B439" s="16" t="s">
        <v>68</v>
      </c>
      <c r="C439" s="16" t="s">
        <v>588</v>
      </c>
      <c r="D439" s="16" t="s">
        <v>456</v>
      </c>
      <c r="E439" s="16" t="s">
        <v>19</v>
      </c>
      <c r="F439" s="16" t="s">
        <v>21</v>
      </c>
      <c r="G439" s="7" t="n">
        <v>3400</v>
      </c>
      <c r="H439" s="6" t="n">
        <v>8.505</v>
      </c>
      <c r="I439" s="6" t="n">
        <v>-28917</v>
      </c>
      <c r="J439" s="6" t="n">
        <v>-0</v>
      </c>
      <c r="K439" s="6" t="n">
        <v>-17.35</v>
      </c>
      <c r="L439" s="6" t="n">
        <v>-8.68</v>
      </c>
      <c r="M439" s="6" t="s">
        <f>=I439+J439+K439+L439</f>
      </c>
      <c r="N439" s="6"/>
      <c r="O439" s="16"/>
      <c r="P439" s="16" t="s">
        <v>586</v>
      </c>
    </row>
    <row collapsed="false" customFormat="false" customHeight="false" hidden="false" ht="12.1" outlineLevel="0" r="440">
      <c r="A440" s="20" t="n">
        <v>45968.727893519</v>
      </c>
      <c r="B440" s="16" t="s">
        <v>61</v>
      </c>
      <c r="C440" s="16" t="s">
        <v>557</v>
      </c>
      <c r="D440" s="16" t="s">
        <v>456</v>
      </c>
      <c r="E440" s="16" t="s">
        <v>19</v>
      </c>
      <c r="F440" s="16" t="s">
        <v>21</v>
      </c>
      <c r="G440" s="7" t="n">
        <v>330</v>
      </c>
      <c r="H440" s="6" t="n">
        <v>61.05</v>
      </c>
      <c r="I440" s="6" t="n">
        <v>-20146.5</v>
      </c>
      <c r="J440" s="6" t="n">
        <v>-0</v>
      </c>
      <c r="K440" s="6" t="n">
        <v>-12.09</v>
      </c>
      <c r="L440" s="6" t="n">
        <v>-6.05</v>
      </c>
      <c r="M440" s="6" t="s">
        <f>=I440+J440+K440+L440</f>
      </c>
      <c r="N440" s="6"/>
      <c r="O440" s="16"/>
      <c r="P440" s="16" t="s">
        <v>586</v>
      </c>
    </row>
    <row collapsed="false" customFormat="false" customHeight="false" hidden="false" ht="12.1" outlineLevel="0" r="441">
      <c r="A441" s="20" t="n">
        <v>45968.728275463</v>
      </c>
      <c r="B441" s="16" t="s">
        <v>36</v>
      </c>
      <c r="C441" s="16" t="s">
        <v>615</v>
      </c>
      <c r="D441" s="16" t="s">
        <v>456</v>
      </c>
      <c r="E441" s="16" t="s">
        <v>19</v>
      </c>
      <c r="F441" s="16" t="s">
        <v>21</v>
      </c>
      <c r="G441" s="7" t="n">
        <v>46</v>
      </c>
      <c r="H441" s="6" t="n">
        <v>1294.8</v>
      </c>
      <c r="I441" s="6" t="n">
        <v>-59560.8</v>
      </c>
      <c r="J441" s="6" t="n">
        <v>-0</v>
      </c>
      <c r="K441" s="6" t="n">
        <v>-35.73</v>
      </c>
      <c r="L441" s="6" t="n">
        <v>-17.86</v>
      </c>
      <c r="M441" s="6" t="s">
        <f>=I441+J441+K441+L441</f>
      </c>
      <c r="N441" s="6"/>
      <c r="O441" s="16"/>
      <c r="P441" s="16" t="s">
        <v>586</v>
      </c>
    </row>
    <row collapsed="false" customFormat="false" customHeight="false" hidden="false" ht="12.1" outlineLevel="0" r="442">
      <c r="A442" s="20" t="n">
        <v>45968.728622685</v>
      </c>
      <c r="B442" s="16" t="s">
        <v>32</v>
      </c>
      <c r="C442" s="16" t="s">
        <v>603</v>
      </c>
      <c r="D442" s="16" t="s">
        <v>456</v>
      </c>
      <c r="E442" s="16" t="s">
        <v>19</v>
      </c>
      <c r="F442" s="16" t="s">
        <v>21</v>
      </c>
      <c r="G442" s="7" t="n">
        <v>12</v>
      </c>
      <c r="H442" s="6" t="n">
        <v>6773.5833333333</v>
      </c>
      <c r="I442" s="6" t="n">
        <v>-81283</v>
      </c>
      <c r="J442" s="6" t="n">
        <v>-0</v>
      </c>
      <c r="K442" s="6" t="n">
        <v>-48.77</v>
      </c>
      <c r="L442" s="6" t="n">
        <v>-24.39</v>
      </c>
      <c r="M442" s="6" t="s">
        <f>=I442+J442+K442+L442</f>
      </c>
      <c r="N442" s="6"/>
      <c r="O442" s="16"/>
      <c r="P442" s="16" t="s">
        <v>586</v>
      </c>
    </row>
    <row collapsed="false" customFormat="false" customHeight="false" hidden="false" ht="12.1" outlineLevel="0" r="443">
      <c r="A443" s="20" t="n">
        <v>45968.72900463</v>
      </c>
      <c r="B443" s="16" t="s">
        <v>52</v>
      </c>
      <c r="C443" s="16" t="s">
        <v>612</v>
      </c>
      <c r="D443" s="16" t="s">
        <v>456</v>
      </c>
      <c r="E443" s="16" t="s">
        <v>19</v>
      </c>
      <c r="F443" s="16" t="s">
        <v>21</v>
      </c>
      <c r="G443" s="7" t="n">
        <v>88</v>
      </c>
      <c r="H443" s="6" t="n">
        <v>384.8</v>
      </c>
      <c r="I443" s="6" t="n">
        <v>-33862.4</v>
      </c>
      <c r="J443" s="6" t="n">
        <v>-0</v>
      </c>
      <c r="K443" s="6" t="n">
        <v>-20.32</v>
      </c>
      <c r="L443" s="6" t="n">
        <v>-10.16</v>
      </c>
      <c r="M443" s="6" t="s">
        <f>=I443+J443+K443+L443</f>
      </c>
      <c r="N443" s="6"/>
      <c r="O443" s="16"/>
      <c r="P443" s="16" t="s">
        <v>586</v>
      </c>
    </row>
    <row collapsed="false" customFormat="false" customHeight="false" hidden="false" ht="12.1" outlineLevel="0" r="444">
      <c r="A444" s="20" t="n">
        <v>45968.729270833</v>
      </c>
      <c r="B444" s="16" t="s">
        <v>463</v>
      </c>
      <c r="C444" s="16" t="s">
        <v>540</v>
      </c>
      <c r="D444" s="16" t="s">
        <v>456</v>
      </c>
      <c r="E444" s="16" t="s">
        <v>19</v>
      </c>
      <c r="F444" s="16" t="s">
        <v>21</v>
      </c>
      <c r="G444" s="7" t="n">
        <v>5</v>
      </c>
      <c r="H444" s="6" t="n">
        <v>2877.3</v>
      </c>
      <c r="I444" s="6" t="n">
        <v>-14386.5</v>
      </c>
      <c r="J444" s="6" t="n">
        <v>-0</v>
      </c>
      <c r="K444" s="6" t="n">
        <v>-8.63</v>
      </c>
      <c r="L444" s="6" t="n">
        <v>-4.33</v>
      </c>
      <c r="M444" s="6" t="s">
        <f>=I444+J444+K444+L444</f>
      </c>
      <c r="N444" s="6"/>
      <c r="O444" s="16"/>
      <c r="P444" s="16" t="s">
        <v>586</v>
      </c>
    </row>
    <row collapsed="false" customFormat="false" customHeight="false" hidden="false" ht="12.1" outlineLevel="0" r="445">
      <c r="A445" s="20" t="n">
        <v>45968.729664352</v>
      </c>
      <c r="B445" s="16" t="s">
        <v>72</v>
      </c>
      <c r="C445" s="16" t="s">
        <v>619</v>
      </c>
      <c r="D445" s="16" t="s">
        <v>456</v>
      </c>
      <c r="E445" s="16" t="s">
        <v>19</v>
      </c>
      <c r="F445" s="16" t="s">
        <v>21</v>
      </c>
      <c r="G445" s="7" t="n">
        <v>12</v>
      </c>
      <c r="H445" s="6" t="n">
        <v>2649</v>
      </c>
      <c r="I445" s="6" t="n">
        <v>-31788</v>
      </c>
      <c r="J445" s="6" t="n">
        <v>-0</v>
      </c>
      <c r="K445" s="6" t="n">
        <v>-19.08</v>
      </c>
      <c r="L445" s="6" t="n">
        <v>-9.53</v>
      </c>
      <c r="M445" s="6" t="s">
        <f>=I445+J445+K445+L445</f>
      </c>
      <c r="N445" s="6"/>
      <c r="O445" s="16"/>
      <c r="P445" s="16" t="s">
        <v>586</v>
      </c>
    </row>
    <row collapsed="false" customFormat="false" customHeight="false" hidden="false" ht="12.1" outlineLevel="0" r="446">
      <c r="A446" s="20" t="n">
        <v>45968.730011574</v>
      </c>
      <c r="B446" s="16" t="s">
        <v>494</v>
      </c>
      <c r="C446" s="16" t="s">
        <v>601</v>
      </c>
      <c r="D446" s="16" t="s">
        <v>456</v>
      </c>
      <c r="E446" s="16" t="s">
        <v>19</v>
      </c>
      <c r="F446" s="16" t="s">
        <v>21</v>
      </c>
      <c r="G446" s="7" t="n">
        <v>70</v>
      </c>
      <c r="H446" s="6" t="n">
        <v>356.4</v>
      </c>
      <c r="I446" s="6" t="n">
        <v>-24948</v>
      </c>
      <c r="J446" s="6" t="n">
        <v>-0</v>
      </c>
      <c r="K446" s="6" t="n">
        <v>-14.97</v>
      </c>
      <c r="L446" s="6" t="n">
        <v>-7.42</v>
      </c>
      <c r="M446" s="6" t="s">
        <f>=I446+J446+K446+L446</f>
      </c>
      <c r="N446" s="6"/>
      <c r="O446" s="16"/>
      <c r="P446" s="16" t="s">
        <v>586</v>
      </c>
    </row>
    <row collapsed="false" customFormat="false" customHeight="false" hidden="false" ht="12.1" outlineLevel="0" r="447">
      <c r="A447" s="20" t="n">
        <v>45968.730335648</v>
      </c>
      <c r="B447" s="16" t="s">
        <v>57</v>
      </c>
      <c r="C447" s="16" t="s">
        <v>602</v>
      </c>
      <c r="D447" s="16" t="s">
        <v>456</v>
      </c>
      <c r="E447" s="16" t="s">
        <v>19</v>
      </c>
      <c r="F447" s="16" t="s">
        <v>21</v>
      </c>
      <c r="G447" s="7" t="n">
        <v>90000</v>
      </c>
      <c r="H447" s="6" t="n">
        <v>0.4505</v>
      </c>
      <c r="I447" s="6" t="n">
        <v>-40545</v>
      </c>
      <c r="J447" s="6" t="n">
        <v>-0</v>
      </c>
      <c r="K447" s="6" t="n">
        <v>-24.32</v>
      </c>
      <c r="L447" s="6" t="n">
        <v>-12.16</v>
      </c>
      <c r="M447" s="6" t="s">
        <f>=I447+J447+K447+L447</f>
      </c>
      <c r="N447" s="6"/>
      <c r="O447" s="16"/>
      <c r="P447" s="16" t="s">
        <v>586</v>
      </c>
    </row>
    <row collapsed="false" customFormat="false" customHeight="false" hidden="false" ht="12.1" outlineLevel="0" r="448">
      <c r="A448" s="20" t="n">
        <v>45968.73087963</v>
      </c>
      <c r="B448" s="16" t="s">
        <v>24</v>
      </c>
      <c r="C448" s="16" t="s">
        <v>613</v>
      </c>
      <c r="D448" s="16" t="s">
        <v>456</v>
      </c>
      <c r="E448" s="16" t="s">
        <v>19</v>
      </c>
      <c r="F448" s="16" t="s">
        <v>21</v>
      </c>
      <c r="G448" s="7" t="n">
        <v>116</v>
      </c>
      <c r="H448" s="6" t="n">
        <v>480.75</v>
      </c>
      <c r="I448" s="6" t="n">
        <v>-55767</v>
      </c>
      <c r="J448" s="6" t="n">
        <v>-0</v>
      </c>
      <c r="K448" s="6" t="n">
        <v>-33.46</v>
      </c>
      <c r="L448" s="6" t="n">
        <v>-16.73</v>
      </c>
      <c r="M448" s="6" t="s">
        <f>=I448+J448+K448+L448</f>
      </c>
      <c r="N448" s="6"/>
      <c r="O448" s="16"/>
      <c r="P448" s="16" t="s">
        <v>586</v>
      </c>
    </row>
    <row collapsed="false" customFormat="false" customHeight="false" hidden="false" ht="12.1" outlineLevel="0" r="449">
      <c r="A449" s="20" t="n">
        <v>45968.73130787</v>
      </c>
      <c r="B449" s="16" t="s">
        <v>18</v>
      </c>
      <c r="C449" s="16" t="s">
        <v>529</v>
      </c>
      <c r="D449" s="16" t="s">
        <v>456</v>
      </c>
      <c r="E449" s="16" t="s">
        <v>19</v>
      </c>
      <c r="F449" s="16" t="s">
        <v>21</v>
      </c>
      <c r="G449" s="7" t="n">
        <v>166</v>
      </c>
      <c r="H449" s="6" t="n">
        <v>394.2078313253</v>
      </c>
      <c r="I449" s="6" t="n">
        <v>-65438.5</v>
      </c>
      <c r="J449" s="6" t="n">
        <v>-0</v>
      </c>
      <c r="K449" s="6" t="n">
        <v>-39.27</v>
      </c>
      <c r="L449" s="6" t="n">
        <v>-19.63</v>
      </c>
      <c r="M449" s="6" t="s">
        <f>=I449+J449+K449+L449</f>
      </c>
      <c r="N449" s="6"/>
      <c r="O449" s="16"/>
      <c r="P449" s="16" t="s">
        <v>586</v>
      </c>
    </row>
    <row collapsed="false" customFormat="false" customHeight="false" hidden="false" ht="12.1" outlineLevel="0" r="450">
      <c r="A450" s="20" t="n">
        <v>45968.731655093</v>
      </c>
      <c r="B450" s="16" t="s">
        <v>48</v>
      </c>
      <c r="C450" s="16" t="s">
        <v>547</v>
      </c>
      <c r="D450" s="16" t="s">
        <v>456</v>
      </c>
      <c r="E450" s="16" t="s">
        <v>19</v>
      </c>
      <c r="F450" s="16" t="s">
        <v>21</v>
      </c>
      <c r="G450" s="7" t="n">
        <v>50</v>
      </c>
      <c r="H450" s="6" t="n">
        <v>527.462</v>
      </c>
      <c r="I450" s="6" t="n">
        <v>-26373.1</v>
      </c>
      <c r="J450" s="6" t="n">
        <v>-0</v>
      </c>
      <c r="K450" s="6" t="n">
        <v>-15.82</v>
      </c>
      <c r="L450" s="6" t="n">
        <v>-7.92</v>
      </c>
      <c r="M450" s="6" t="s">
        <f>=I450+J450+K450+L450</f>
      </c>
      <c r="N450" s="6"/>
      <c r="O450" s="16"/>
      <c r="P450" s="16" t="s">
        <v>586</v>
      </c>
    </row>
    <row collapsed="false" customFormat="false" customHeight="false" hidden="false" ht="12.1" outlineLevel="0" r="451">
      <c r="A451" s="20" t="n">
        <v>45968.73318287</v>
      </c>
      <c r="B451" s="16" t="s">
        <v>65</v>
      </c>
      <c r="C451" s="16" t="s">
        <v>618</v>
      </c>
      <c r="D451" s="16" t="s">
        <v>456</v>
      </c>
      <c r="E451" s="16" t="s">
        <v>19</v>
      </c>
      <c r="F451" s="16" t="s">
        <v>21</v>
      </c>
      <c r="G451" s="7" t="n">
        <v>21</v>
      </c>
      <c r="H451" s="6" t="n">
        <v>1264.6666666667</v>
      </c>
      <c r="I451" s="6" t="n">
        <v>-26558</v>
      </c>
      <c r="J451" s="6" t="n">
        <v>-0</v>
      </c>
      <c r="K451" s="6" t="n">
        <v>-15.93</v>
      </c>
      <c r="L451" s="6" t="n">
        <v>-7.97</v>
      </c>
      <c r="M451" s="6" t="s">
        <f>=I451+J451+K451+L451</f>
      </c>
      <c r="N451" s="6"/>
      <c r="O451" s="16"/>
      <c r="P451" s="16" t="s">
        <v>586</v>
      </c>
    </row>
    <row collapsed="false" customFormat="false" customHeight="false" hidden="false" ht="12.1" outlineLevel="0" r="452">
      <c r="A452" s="20" t="n">
        <v>45968.733935185</v>
      </c>
      <c r="B452" s="16" t="s">
        <v>28</v>
      </c>
      <c r="C452" s="16" t="s">
        <v>532</v>
      </c>
      <c r="D452" s="16" t="s">
        <v>456</v>
      </c>
      <c r="E452" s="16" t="s">
        <v>19</v>
      </c>
      <c r="F452" s="16" t="s">
        <v>21</v>
      </c>
      <c r="G452" s="7" t="n">
        <v>150</v>
      </c>
      <c r="H452" s="6" t="n">
        <v>297.08</v>
      </c>
      <c r="I452" s="6" t="n">
        <v>-44562</v>
      </c>
      <c r="J452" s="6" t="n">
        <v>-0</v>
      </c>
      <c r="K452" s="6" t="n">
        <v>-26.74</v>
      </c>
      <c r="L452" s="6" t="n">
        <v>-13.37</v>
      </c>
      <c r="M452" s="6" t="s">
        <f>=I452+J452+K452+L452</f>
      </c>
      <c r="N452" s="6"/>
      <c r="O452" s="16"/>
      <c r="P452" s="16" t="s">
        <v>586</v>
      </c>
    </row>
    <row collapsed="false" customFormat="false" customHeight="false" hidden="false" ht="12.1" outlineLevel="0" r="453">
      <c r="A453" s="20" t="n">
        <v>45968.734282407</v>
      </c>
      <c r="B453" s="16" t="s">
        <v>80</v>
      </c>
      <c r="C453" s="16" t="s">
        <v>559</v>
      </c>
      <c r="D453" s="16" t="s">
        <v>456</v>
      </c>
      <c r="E453" s="16" t="s">
        <v>19</v>
      </c>
      <c r="F453" s="16" t="s">
        <v>21</v>
      </c>
      <c r="G453" s="7" t="n">
        <v>120</v>
      </c>
      <c r="H453" s="6" t="n">
        <v>161.94</v>
      </c>
      <c r="I453" s="6" t="n">
        <v>-19432.8</v>
      </c>
      <c r="J453" s="6" t="n">
        <v>-0</v>
      </c>
      <c r="K453" s="6" t="n">
        <v>-11.66</v>
      </c>
      <c r="L453" s="6" t="n">
        <v>-5.83</v>
      </c>
      <c r="M453" s="6" t="s">
        <f>=I453+J453+K453+L453</f>
      </c>
      <c r="N453" s="6"/>
      <c r="O453" s="16"/>
      <c r="P453" s="16" t="s">
        <v>586</v>
      </c>
    </row>
    <row collapsed="false" customFormat="false" customHeight="false" hidden="false" ht="12.1" outlineLevel="0" r="454">
      <c r="A454" s="20" t="n">
        <v>45968.735011574</v>
      </c>
      <c r="B454" s="16" t="s">
        <v>93</v>
      </c>
      <c r="C454" s="16" t="s">
        <v>546</v>
      </c>
      <c r="D454" s="16" t="s">
        <v>456</v>
      </c>
      <c r="E454" s="16" t="s">
        <v>19</v>
      </c>
      <c r="F454" s="16" t="s">
        <v>21</v>
      </c>
      <c r="G454" s="7" t="n">
        <v>170</v>
      </c>
      <c r="H454" s="6" t="n">
        <v>100.22</v>
      </c>
      <c r="I454" s="6" t="n">
        <v>-17037.4</v>
      </c>
      <c r="J454" s="6" t="n">
        <v>-0</v>
      </c>
      <c r="K454" s="6" t="n">
        <v>-10.22</v>
      </c>
      <c r="L454" s="6" t="n">
        <v>-5.11</v>
      </c>
      <c r="M454" s="6" t="s">
        <f>=I454+J454+K454+L454</f>
      </c>
      <c r="N454" s="6"/>
      <c r="O454" s="16"/>
      <c r="P454" s="16" t="s">
        <v>586</v>
      </c>
    </row>
    <row collapsed="false" customFormat="false" customHeight="false" hidden="false" ht="12.1" outlineLevel="0" r="455">
      <c r="A455" s="20" t="n">
        <v>45968.735300926</v>
      </c>
      <c r="B455" s="16" t="s">
        <v>90</v>
      </c>
      <c r="C455" s="16" t="s">
        <v>544</v>
      </c>
      <c r="D455" s="16" t="s">
        <v>456</v>
      </c>
      <c r="E455" s="16" t="s">
        <v>19</v>
      </c>
      <c r="F455" s="16" t="s">
        <v>21</v>
      </c>
      <c r="G455" s="7" t="n">
        <v>20</v>
      </c>
      <c r="H455" s="6" t="n">
        <v>863.6</v>
      </c>
      <c r="I455" s="6" t="n">
        <v>-17272</v>
      </c>
      <c r="J455" s="6" t="n">
        <v>-0</v>
      </c>
      <c r="K455" s="6" t="n">
        <v>-10.37</v>
      </c>
      <c r="L455" s="6" t="n">
        <v>-5.18</v>
      </c>
      <c r="M455" s="6" t="s">
        <f>=I455+J455+K455+L455</f>
      </c>
      <c r="N455" s="6"/>
      <c r="O455" s="16"/>
      <c r="P455" s="16" t="s">
        <v>586</v>
      </c>
    </row>
    <row collapsed="false" customFormat="false" customHeight="false" hidden="false" ht="12.1" outlineLevel="0" r="456">
      <c r="A456" s="20" t="n">
        <v>45968.735648148</v>
      </c>
      <c r="B456" s="16" t="s">
        <v>44</v>
      </c>
      <c r="C456" s="16" t="s">
        <v>604</v>
      </c>
      <c r="D456" s="16" t="s">
        <v>456</v>
      </c>
      <c r="E456" s="16" t="s">
        <v>19</v>
      </c>
      <c r="F456" s="16" t="s">
        <v>21</v>
      </c>
      <c r="G456" s="7" t="n">
        <v>92</v>
      </c>
      <c r="H456" s="6" t="n">
        <v>2088.0934782609</v>
      </c>
      <c r="I456" s="6" t="n">
        <v>-192104.6</v>
      </c>
      <c r="J456" s="6" t="n">
        <v>-0</v>
      </c>
      <c r="K456" s="6" t="n">
        <v>-115.26</v>
      </c>
      <c r="L456" s="6" t="n">
        <v>-57.59</v>
      </c>
      <c r="M456" s="6" t="s">
        <f>=I456+J456+K456+L456</f>
      </c>
      <c r="N456" s="6"/>
      <c r="O456" s="16"/>
      <c r="P456" s="16" t="s">
        <v>586</v>
      </c>
    </row>
    <row collapsed="false" customFormat="false" customHeight="false" hidden="false" ht="12.1" outlineLevel="0" r="457">
      <c r="A457" s="21" t="n">
        <v>45982</v>
      </c>
      <c r="B457" s="22" t="s">
        <v>525</v>
      </c>
      <c r="C457" s="22" t="s">
        <v>111</v>
      </c>
      <c r="D457" s="22" t="s">
        <v>525</v>
      </c>
      <c r="E457" s="22" t="s">
        <v>525</v>
      </c>
      <c r="F457" s="22" t="s">
        <v>21</v>
      </c>
      <c r="G457" s="23" t="n">
        <v>1</v>
      </c>
      <c r="H457" s="24" t="n">
        <v>100000</v>
      </c>
      <c r="I457" s="24" t="n">
        <v>100000</v>
      </c>
      <c r="J457" s="24" t="n">
        <v>0</v>
      </c>
      <c r="K457" s="24" t="n">
        <v>-0</v>
      </c>
      <c r="L457" s="24" t="n">
        <v>-0</v>
      </c>
      <c r="M457" s="6" t="s">
        <f>=I457+J457+K457+L457</f>
      </c>
      <c r="N457" s="24"/>
      <c r="O457" s="22"/>
      <c r="P457" s="22" t="s">
        <v>586</v>
      </c>
    </row>
    <row collapsed="false" customFormat="false" customHeight="false" hidden="false" ht="12.1" outlineLevel="0" r="458">
      <c r="A458" s="29" t="n">
        <v>45982.395034722</v>
      </c>
      <c r="B458" s="30" t="s">
        <v>465</v>
      </c>
      <c r="C458" s="30" t="s">
        <v>568</v>
      </c>
      <c r="D458" s="30" t="s">
        <v>458</v>
      </c>
      <c r="E458" s="30" t="s">
        <v>19</v>
      </c>
      <c r="F458" s="30" t="s">
        <v>21</v>
      </c>
      <c r="G458" s="31" t="n">
        <v>-73</v>
      </c>
      <c r="H458" s="32" t="n">
        <v>5480</v>
      </c>
      <c r="I458" s="32" t="n">
        <v>400040</v>
      </c>
      <c r="J458" s="32" t="n">
        <v>0</v>
      </c>
      <c r="K458" s="32" t="n">
        <v>-240.02</v>
      </c>
      <c r="L458" s="32" t="n">
        <v>-120.02</v>
      </c>
      <c r="M458" s="6" t="s">
        <f>=I458+J458+K458+L458</f>
      </c>
      <c r="N458" s="32"/>
      <c r="O458" s="30"/>
      <c r="P458" s="30" t="s">
        <v>527</v>
      </c>
    </row>
    <row collapsed="false" customFormat="false" customHeight="false" hidden="false" ht="12.1" outlineLevel="0" r="459">
      <c r="A459" s="29" t="n">
        <v>45982.395358796</v>
      </c>
      <c r="B459" s="30" t="s">
        <v>465</v>
      </c>
      <c r="C459" s="30" t="s">
        <v>568</v>
      </c>
      <c r="D459" s="30" t="s">
        <v>458</v>
      </c>
      <c r="E459" s="30" t="s">
        <v>19</v>
      </c>
      <c r="F459" s="30" t="s">
        <v>21</v>
      </c>
      <c r="G459" s="31" t="n">
        <v>-64</v>
      </c>
      <c r="H459" s="32" t="n">
        <v>5480</v>
      </c>
      <c r="I459" s="32" t="n">
        <v>350720</v>
      </c>
      <c r="J459" s="32" t="n">
        <v>0</v>
      </c>
      <c r="K459" s="32" t="n">
        <v>-210.43</v>
      </c>
      <c r="L459" s="32" t="n">
        <v>-105.21</v>
      </c>
      <c r="M459" s="6" t="s">
        <f>=I459+J459+K459+L459</f>
      </c>
      <c r="N459" s="32"/>
      <c r="O459" s="30"/>
      <c r="P459" s="30" t="s">
        <v>586</v>
      </c>
    </row>
    <row collapsed="false" customFormat="false" customHeight="false" hidden="false" ht="12.1" outlineLevel="0" r="460">
      <c r="A460" s="20" t="n">
        <v>45982.493703704</v>
      </c>
      <c r="B460" s="16" t="s">
        <v>40</v>
      </c>
      <c r="C460" s="16" t="s">
        <v>621</v>
      </c>
      <c r="D460" s="16" t="s">
        <v>456</v>
      </c>
      <c r="E460" s="16" t="s">
        <v>19</v>
      </c>
      <c r="F460" s="16" t="s">
        <v>21</v>
      </c>
      <c r="G460" s="7" t="n">
        <v>259</v>
      </c>
      <c r="H460" s="6" t="n">
        <v>1725.3841698842</v>
      </c>
      <c r="I460" s="6" t="n">
        <v>-446874.5</v>
      </c>
      <c r="J460" s="6" t="n">
        <v>-0</v>
      </c>
      <c r="K460" s="6" t="n">
        <v>-268.13</v>
      </c>
      <c r="L460" s="6" t="n">
        <v>-134.06</v>
      </c>
      <c r="M460" s="6" t="s">
        <f>=I460+J460+K460+L460</f>
      </c>
      <c r="N460" s="6"/>
      <c r="O460" s="16"/>
      <c r="P460" s="16" t="s">
        <v>586</v>
      </c>
    </row>
    <row collapsed="false" customFormat="false" customHeight="false" hidden="false" ht="12.1" outlineLevel="0" r="461">
      <c r="A461" s="20" t="n">
        <v>45982.495081019</v>
      </c>
      <c r="B461" s="16" t="s">
        <v>24</v>
      </c>
      <c r="C461" s="16" t="s">
        <v>613</v>
      </c>
      <c r="D461" s="16" t="s">
        <v>456</v>
      </c>
      <c r="E461" s="16" t="s">
        <v>19</v>
      </c>
      <c r="F461" s="16" t="s">
        <v>21</v>
      </c>
      <c r="G461" s="7" t="n">
        <v>300</v>
      </c>
      <c r="H461" s="6" t="n">
        <v>494.8</v>
      </c>
      <c r="I461" s="6" t="n">
        <v>-148440</v>
      </c>
      <c r="J461" s="6" t="n">
        <v>-0</v>
      </c>
      <c r="K461" s="6" t="n">
        <v>-89.07</v>
      </c>
      <c r="L461" s="6" t="n">
        <v>-44.54</v>
      </c>
      <c r="M461" s="6" t="s">
        <f>=I461+J461+K461+L461</f>
      </c>
      <c r="N461" s="6"/>
      <c r="O461" s="16"/>
      <c r="P461" s="16" t="s">
        <v>527</v>
      </c>
    </row>
    <row collapsed="false" customFormat="false" customHeight="false" hidden="false" ht="12.1" outlineLevel="0" r="462">
      <c r="A462" s="20" t="n">
        <v>45982.495486111</v>
      </c>
      <c r="B462" s="16" t="s">
        <v>48</v>
      </c>
      <c r="C462" s="16" t="s">
        <v>547</v>
      </c>
      <c r="D462" s="16" t="s">
        <v>456</v>
      </c>
      <c r="E462" s="16" t="s">
        <v>19</v>
      </c>
      <c r="F462" s="16" t="s">
        <v>21</v>
      </c>
      <c r="G462" s="7" t="n">
        <v>170</v>
      </c>
      <c r="H462" s="6" t="n">
        <v>579.5</v>
      </c>
      <c r="I462" s="6" t="n">
        <v>-98515</v>
      </c>
      <c r="J462" s="6" t="n">
        <v>-0</v>
      </c>
      <c r="K462" s="6" t="n">
        <v>-59.11</v>
      </c>
      <c r="L462" s="6" t="n">
        <v>-29.55</v>
      </c>
      <c r="M462" s="6" t="s">
        <f>=I462+J462+K462+L462</f>
      </c>
      <c r="N462" s="6"/>
      <c r="O462" s="16"/>
      <c r="P462" s="16" t="s">
        <v>527</v>
      </c>
    </row>
    <row collapsed="false" customFormat="false" customHeight="false" hidden="false" ht="12.1" outlineLevel="0" r="463">
      <c r="A463" s="20" t="n">
        <v>45982.495856481</v>
      </c>
      <c r="B463" s="16" t="s">
        <v>18</v>
      </c>
      <c r="C463" s="16" t="s">
        <v>529</v>
      </c>
      <c r="D463" s="16" t="s">
        <v>456</v>
      </c>
      <c r="E463" s="16" t="s">
        <v>19</v>
      </c>
      <c r="F463" s="16" t="s">
        <v>21</v>
      </c>
      <c r="G463" s="7" t="n">
        <v>193</v>
      </c>
      <c r="H463" s="6" t="n">
        <v>409</v>
      </c>
      <c r="I463" s="6" t="n">
        <v>-78937</v>
      </c>
      <c r="J463" s="6" t="n">
        <v>-0</v>
      </c>
      <c r="K463" s="6" t="n">
        <v>-47.36</v>
      </c>
      <c r="L463" s="6" t="n">
        <v>-23.68</v>
      </c>
      <c r="M463" s="6" t="s">
        <f>=I463+J463+K463+L463</f>
      </c>
      <c r="N463" s="6"/>
      <c r="O463" s="16"/>
      <c r="P463" s="16" t="s">
        <v>527</v>
      </c>
    </row>
    <row collapsed="false" customFormat="false" customHeight="false" hidden="false" ht="12.1" outlineLevel="0" r="464">
      <c r="A464" s="20" t="n">
        <v>45982.496168981</v>
      </c>
      <c r="B464" s="16" t="s">
        <v>52</v>
      </c>
      <c r="C464" s="16" t="s">
        <v>612</v>
      </c>
      <c r="D464" s="16" t="s">
        <v>456</v>
      </c>
      <c r="E464" s="16" t="s">
        <v>19</v>
      </c>
      <c r="F464" s="16" t="s">
        <v>21</v>
      </c>
      <c r="G464" s="7" t="n">
        <v>175</v>
      </c>
      <c r="H464" s="6" t="n">
        <v>415.4</v>
      </c>
      <c r="I464" s="6" t="n">
        <v>-72695</v>
      </c>
      <c r="J464" s="6" t="n">
        <v>-0</v>
      </c>
      <c r="K464" s="6" t="n">
        <v>-43.62</v>
      </c>
      <c r="L464" s="6" t="n">
        <v>-21.81</v>
      </c>
      <c r="M464" s="6" t="s">
        <f>=I464+J464+K464+L464</f>
      </c>
      <c r="N464" s="6"/>
      <c r="O464" s="16"/>
      <c r="P464" s="16" t="s">
        <v>527</v>
      </c>
    </row>
    <row collapsed="false" customFormat="false" customHeight="false" hidden="false" ht="12.1" outlineLevel="0" r="465">
      <c r="A465" s="20" t="n">
        <v>45982.496759259</v>
      </c>
      <c r="B465" s="16" t="s">
        <v>72</v>
      </c>
      <c r="C465" s="16" t="s">
        <v>619</v>
      </c>
      <c r="D465" s="16" t="s">
        <v>456</v>
      </c>
      <c r="E465" s="16" t="s">
        <v>19</v>
      </c>
      <c r="F465" s="16" t="s">
        <v>21</v>
      </c>
      <c r="G465" s="7" t="n">
        <v>2</v>
      </c>
      <c r="H465" s="6" t="n">
        <v>2719</v>
      </c>
      <c r="I465" s="6" t="n">
        <v>-5438</v>
      </c>
      <c r="J465" s="6" t="n">
        <v>-0</v>
      </c>
      <c r="K465" s="6" t="n">
        <v>-3.26</v>
      </c>
      <c r="L465" s="6" t="n">
        <v>-1.63</v>
      </c>
      <c r="M465" s="6" t="s">
        <f>=I465+J465+K465+L465</f>
      </c>
      <c r="N465" s="6"/>
      <c r="O465" s="16"/>
      <c r="P465" s="16" t="s">
        <v>586</v>
      </c>
    </row>
    <row collapsed="false" customFormat="false" customHeight="false" hidden="false" ht="12.1" outlineLevel="0" r="466">
      <c r="A466" s="29" t="n">
        <v>45995.428206019</v>
      </c>
      <c r="B466" s="30" t="s">
        <v>493</v>
      </c>
      <c r="C466" s="30" t="s">
        <v>620</v>
      </c>
      <c r="D466" s="30" t="s">
        <v>458</v>
      </c>
      <c r="E466" s="30" t="s">
        <v>578</v>
      </c>
      <c r="F466" s="30" t="s">
        <v>21</v>
      </c>
      <c r="G466" s="31" t="n">
        <v>-132</v>
      </c>
      <c r="H466" s="32" t="n">
        <v>1110</v>
      </c>
      <c r="I466" s="32" t="n">
        <v>146520</v>
      </c>
      <c r="J466" s="32" t="n">
        <v>0</v>
      </c>
      <c r="K466" s="32" t="n">
        <v>-87.91</v>
      </c>
      <c r="L466" s="32" t="n">
        <v>-29.3</v>
      </c>
      <c r="M466" s="6" t="s">
        <f>=I466+J466+K466+L466</f>
      </c>
      <c r="N466" s="32"/>
      <c r="O466" s="30"/>
      <c r="P466" s="30" t="s">
        <v>586</v>
      </c>
    </row>
    <row collapsed="false" customFormat="false" customHeight="false" hidden="false" ht="12.1" outlineLevel="0" r="467">
      <c r="A467" s="20" t="n">
        <v>45995.428981481</v>
      </c>
      <c r="B467" s="16" t="s">
        <v>44</v>
      </c>
      <c r="C467" s="16" t="s">
        <v>604</v>
      </c>
      <c r="D467" s="16" t="s">
        <v>456</v>
      </c>
      <c r="E467" s="16" t="s">
        <v>19</v>
      </c>
      <c r="F467" s="16" t="s">
        <v>21</v>
      </c>
      <c r="G467" s="7" t="n">
        <v>37</v>
      </c>
      <c r="H467" s="6" t="n">
        <v>2129.2</v>
      </c>
      <c r="I467" s="6" t="n">
        <v>-78780.4</v>
      </c>
      <c r="J467" s="6" t="n">
        <v>-0</v>
      </c>
      <c r="K467" s="6" t="n">
        <v>-47.27</v>
      </c>
      <c r="L467" s="6" t="n">
        <v>-23.63</v>
      </c>
      <c r="M467" s="6" t="s">
        <f>=I467+J467+K467+L467</f>
      </c>
      <c r="N467" s="6"/>
      <c r="O467" s="16"/>
      <c r="P467" s="16" t="s">
        <v>586</v>
      </c>
    </row>
    <row collapsed="false" customFormat="false" customHeight="false" hidden="false" ht="12.1" outlineLevel="0" r="468">
      <c r="A468" s="20" t="n">
        <v>45995.429502315</v>
      </c>
      <c r="B468" s="16" t="s">
        <v>36</v>
      </c>
      <c r="C468" s="16" t="s">
        <v>615</v>
      </c>
      <c r="D468" s="16" t="s">
        <v>456</v>
      </c>
      <c r="E468" s="16" t="s">
        <v>19</v>
      </c>
      <c r="F468" s="16" t="s">
        <v>21</v>
      </c>
      <c r="G468" s="7" t="n">
        <v>25</v>
      </c>
      <c r="H468" s="6" t="n">
        <v>1380.832</v>
      </c>
      <c r="I468" s="6" t="n">
        <v>-34520.8</v>
      </c>
      <c r="J468" s="6" t="n">
        <v>-0</v>
      </c>
      <c r="K468" s="6" t="n">
        <v>-20.71</v>
      </c>
      <c r="L468" s="6" t="n">
        <v>-10.37</v>
      </c>
      <c r="M468" s="6" t="s">
        <f>=I468+J468+K468+L468</f>
      </c>
      <c r="N468" s="6"/>
      <c r="O468" s="16"/>
      <c r="P468" s="16" t="s">
        <v>586</v>
      </c>
    </row>
    <row collapsed="false" customFormat="false" customHeight="false" hidden="false" ht="12.1" outlineLevel="0" r="469">
      <c r="A469" s="20" t="n">
        <v>45995.4296875</v>
      </c>
      <c r="B469" s="16" t="s">
        <v>52</v>
      </c>
      <c r="C469" s="16" t="s">
        <v>612</v>
      </c>
      <c r="D469" s="16" t="s">
        <v>456</v>
      </c>
      <c r="E469" s="16" t="s">
        <v>19</v>
      </c>
      <c r="F469" s="16" t="s">
        <v>21</v>
      </c>
      <c r="G469" s="7" t="n">
        <v>78</v>
      </c>
      <c r="H469" s="6" t="n">
        <v>422.6</v>
      </c>
      <c r="I469" s="6" t="n">
        <v>-32962.8</v>
      </c>
      <c r="J469" s="6" t="n">
        <v>-0</v>
      </c>
      <c r="K469" s="6" t="n">
        <v>-19.78</v>
      </c>
      <c r="L469" s="6" t="n">
        <v>-9.89</v>
      </c>
      <c r="M469" s="6" t="s">
        <f>=I469+J469+K469+L469</f>
      </c>
      <c r="N469" s="6"/>
      <c r="O469" s="16"/>
      <c r="P469" s="16" t="s">
        <v>586</v>
      </c>
    </row>
    <row collapsed="false" customFormat="false" customHeight="false" hidden="false" ht="12.1" outlineLevel="0" r="470">
      <c r="A470" s="21" t="n">
        <v>45999</v>
      </c>
      <c r="B470" s="22" t="s">
        <v>525</v>
      </c>
      <c r="C470" s="22" t="s">
        <v>111</v>
      </c>
      <c r="D470" s="22" t="s">
        <v>525</v>
      </c>
      <c r="E470" s="22" t="s">
        <v>525</v>
      </c>
      <c r="F470" s="22" t="s">
        <v>21</v>
      </c>
      <c r="G470" s="23" t="n">
        <v>1</v>
      </c>
      <c r="H470" s="24" t="n">
        <v>500000</v>
      </c>
      <c r="I470" s="24" t="n">
        <v>500000</v>
      </c>
      <c r="J470" s="24" t="n">
        <v>0</v>
      </c>
      <c r="K470" s="24" t="n">
        <v>-0</v>
      </c>
      <c r="L470" s="24" t="n">
        <v>-0</v>
      </c>
      <c r="M470" s="6" t="s">
        <f>=I470+J470+K470+L470</f>
      </c>
      <c r="N470" s="24"/>
      <c r="O470" s="22"/>
      <c r="P470" s="22" t="s">
        <v>586</v>
      </c>
    </row>
    <row collapsed="false" customFormat="false" customHeight="false" hidden="false" ht="12.1" outlineLevel="0" r="471">
      <c r="A471" s="20" t="n">
        <v>45999.597523148</v>
      </c>
      <c r="B471" s="16" t="s">
        <v>495</v>
      </c>
      <c r="C471" s="16" t="s">
        <v>622</v>
      </c>
      <c r="D471" s="16" t="s">
        <v>456</v>
      </c>
      <c r="E471" s="16" t="s">
        <v>578</v>
      </c>
      <c r="F471" s="16" t="s">
        <v>21</v>
      </c>
      <c r="G471" s="7" t="n">
        <v>189555</v>
      </c>
      <c r="H471" s="6" t="n">
        <v>2.5909165783018</v>
      </c>
      <c r="I471" s="6" t="n">
        <v>-491121.19</v>
      </c>
      <c r="J471" s="6" t="n">
        <v>-0</v>
      </c>
      <c r="K471" s="6" t="n">
        <v>-294.67</v>
      </c>
      <c r="L471" s="6" t="n">
        <v>-98.22</v>
      </c>
      <c r="M471" s="6" t="s">
        <f>=I471+J471+K471+L471</f>
      </c>
      <c r="N471" s="6"/>
      <c r="O471" s="16"/>
      <c r="P471" s="16" t="s">
        <v>586</v>
      </c>
    </row>
    <row collapsed="false" customFormat="false" customHeight="false" hidden="false" ht="12.1" outlineLevel="0" r="472">
      <c r="A472" s="20" t="n">
        <v>45999.598125</v>
      </c>
      <c r="B472" s="16" t="s">
        <v>96</v>
      </c>
      <c r="C472" s="16" t="s">
        <v>565</v>
      </c>
      <c r="D472" s="16" t="s">
        <v>456</v>
      </c>
      <c r="E472" s="16" t="s">
        <v>19</v>
      </c>
      <c r="F472" s="16" t="s">
        <v>21</v>
      </c>
      <c r="G472" s="7" t="n">
        <v>125</v>
      </c>
      <c r="H472" s="6" t="n">
        <v>72.85</v>
      </c>
      <c r="I472" s="6" t="n">
        <v>-9106.25</v>
      </c>
      <c r="J472" s="6" t="n">
        <v>-0</v>
      </c>
      <c r="K472" s="6" t="n">
        <v>-5.47</v>
      </c>
      <c r="L472" s="6" t="n">
        <v>-2.73</v>
      </c>
      <c r="M472" s="6" t="s">
        <f>=I472+J472+K472+L472</f>
      </c>
      <c r="N472" s="6"/>
      <c r="O472" s="16"/>
      <c r="P472" s="16" t="s">
        <v>586</v>
      </c>
    </row>
    <row collapsed="false" customFormat="false" customHeight="false" hidden="false" ht="12.1" outlineLevel="0" r="473">
      <c r="A473" s="29" t="n">
        <v>46049.338229167</v>
      </c>
      <c r="B473" s="30" t="s">
        <v>494</v>
      </c>
      <c r="C473" s="30" t="s">
        <v>601</v>
      </c>
      <c r="D473" s="30" t="s">
        <v>458</v>
      </c>
      <c r="E473" s="30" t="s">
        <v>19</v>
      </c>
      <c r="F473" s="30" t="s">
        <v>21</v>
      </c>
      <c r="G473" s="31" t="n">
        <v>-860</v>
      </c>
      <c r="H473" s="32" t="n">
        <v>739.6</v>
      </c>
      <c r="I473" s="32" t="n">
        <v>636056</v>
      </c>
      <c r="J473" s="32" t="n">
        <v>0</v>
      </c>
      <c r="K473" s="32" t="n">
        <v>-222.62</v>
      </c>
      <c r="L473" s="32" t="n">
        <v>-190.82</v>
      </c>
      <c r="M473" s="6" t="s">
        <f>=I473+J473+K473+L473</f>
      </c>
      <c r="N473" s="32"/>
      <c r="O473" s="30"/>
      <c r="P473" s="30" t="s">
        <v>586</v>
      </c>
    </row>
    <row collapsed="false" customFormat="false" customHeight="false" hidden="false" ht="12.1" outlineLevel="0" r="474">
      <c r="A474" s="29" t="n">
        <v>46049.338472222</v>
      </c>
      <c r="B474" s="30" t="s">
        <v>494</v>
      </c>
      <c r="C474" s="30" t="s">
        <v>601</v>
      </c>
      <c r="D474" s="30" t="s">
        <v>458</v>
      </c>
      <c r="E474" s="30" t="s">
        <v>19</v>
      </c>
      <c r="F474" s="30" t="s">
        <v>21</v>
      </c>
      <c r="G474" s="31" t="n">
        <v>-320</v>
      </c>
      <c r="H474" s="32" t="n">
        <v>739.6</v>
      </c>
      <c r="I474" s="32" t="n">
        <v>236672</v>
      </c>
      <c r="J474" s="32" t="n">
        <v>0</v>
      </c>
      <c r="K474" s="32" t="n">
        <v>-142</v>
      </c>
      <c r="L474" s="32" t="n">
        <v>-71.01</v>
      </c>
      <c r="M474" s="6" t="s">
        <f>=I474+J474+K474+L474</f>
      </c>
      <c r="N474" s="32"/>
      <c r="O474" s="30"/>
      <c r="P474" s="30" t="s">
        <v>527</v>
      </c>
    </row>
    <row collapsed="false" customFormat="false" customHeight="false" hidden="false" ht="12.1" outlineLevel="0" r="475">
      <c r="A475" s="20" t="n">
        <v>46049.340821759</v>
      </c>
      <c r="B475" s="16" t="s">
        <v>18</v>
      </c>
      <c r="C475" s="16" t="s">
        <v>529</v>
      </c>
      <c r="D475" s="16" t="s">
        <v>456</v>
      </c>
      <c r="E475" s="16" t="s">
        <v>19</v>
      </c>
      <c r="F475" s="16" t="s">
        <v>21</v>
      </c>
      <c r="G475" s="7" t="n">
        <v>993</v>
      </c>
      <c r="H475" s="6" t="n">
        <v>398.35</v>
      </c>
      <c r="I475" s="6" t="n">
        <v>-395561.55</v>
      </c>
      <c r="J475" s="6" t="n">
        <v>-0</v>
      </c>
      <c r="K475" s="6" t="n">
        <v>-138.45</v>
      </c>
      <c r="L475" s="6" t="n">
        <v>-118.67</v>
      </c>
      <c r="M475" s="6" t="s">
        <f>=I475+J475+K475+L475</f>
      </c>
      <c r="N475" s="6"/>
      <c r="O475" s="16"/>
      <c r="P475" s="16" t="s">
        <v>586</v>
      </c>
    </row>
    <row collapsed="false" customFormat="false" customHeight="false" hidden="false" ht="12.1" outlineLevel="0" r="476">
      <c r="A476" s="20" t="n">
        <v>46049.341574074</v>
      </c>
      <c r="B476" s="16" t="s">
        <v>44</v>
      </c>
      <c r="C476" s="16" t="s">
        <v>604</v>
      </c>
      <c r="D476" s="16" t="s">
        <v>456</v>
      </c>
      <c r="E476" s="16" t="s">
        <v>19</v>
      </c>
      <c r="F476" s="16" t="s">
        <v>21</v>
      </c>
      <c r="G476" s="7" t="n">
        <v>85</v>
      </c>
      <c r="H476" s="6" t="n">
        <v>2734.7858823529</v>
      </c>
      <c r="I476" s="6" t="n">
        <v>-232456.8</v>
      </c>
      <c r="J476" s="6" t="n">
        <v>-0</v>
      </c>
      <c r="K476" s="6" t="n">
        <v>-139.48</v>
      </c>
      <c r="L476" s="6" t="n">
        <v>-69.74</v>
      </c>
      <c r="M476" s="6" t="s">
        <f>=I476+J476+K476+L476</f>
      </c>
      <c r="N476" s="6"/>
      <c r="O476" s="16"/>
      <c r="P476" s="16" t="s">
        <v>527</v>
      </c>
    </row>
    <row collapsed="false" customFormat="false" customHeight="false" hidden="false" ht="12.1" outlineLevel="0" r="477">
      <c r="A477" s="20" t="n">
        <v>46049.431678241</v>
      </c>
      <c r="B477" s="16" t="s">
        <v>495</v>
      </c>
      <c r="C477" s="16" t="s">
        <v>622</v>
      </c>
      <c r="D477" s="16" t="s">
        <v>456</v>
      </c>
      <c r="E477" s="16" t="s">
        <v>578</v>
      </c>
      <c r="F477" s="16" t="s">
        <v>21</v>
      </c>
      <c r="G477" s="7" t="n">
        <v>63267</v>
      </c>
      <c r="H477" s="6" t="n">
        <v>3.10541101206</v>
      </c>
      <c r="I477" s="6" t="n">
        <v>-196470.05</v>
      </c>
      <c r="J477" s="6" t="n">
        <v>-0</v>
      </c>
      <c r="K477" s="6" t="n">
        <v>-68.76</v>
      </c>
      <c r="L477" s="6" t="n">
        <v>-39.38</v>
      </c>
      <c r="M477" s="6" t="s">
        <f>=I477+J477+K477+L477</f>
      </c>
      <c r="N477" s="6"/>
      <c r="O477" s="16"/>
      <c r="P477" s="16" t="s">
        <v>586</v>
      </c>
    </row>
    <row collapsed="false" customFormat="false" customHeight="false" hidden="false" ht="12.1" outlineLevel="0" r="478">
      <c r="A478" s="20" t="n">
        <v>46049.432569444</v>
      </c>
      <c r="B478" s="16" t="s">
        <v>24</v>
      </c>
      <c r="C478" s="16" t="s">
        <v>613</v>
      </c>
      <c r="D478" s="16" t="s">
        <v>456</v>
      </c>
      <c r="E478" s="16" t="s">
        <v>19</v>
      </c>
      <c r="F478" s="16" t="s">
        <v>21</v>
      </c>
      <c r="G478" s="7" t="n">
        <v>85</v>
      </c>
      <c r="H478" s="6" t="n">
        <v>501.55</v>
      </c>
      <c r="I478" s="6" t="n">
        <v>-42631.75</v>
      </c>
      <c r="J478" s="6" t="n">
        <v>-0</v>
      </c>
      <c r="K478" s="6" t="n">
        <v>-14.92</v>
      </c>
      <c r="L478" s="6" t="n">
        <v>-12.8</v>
      </c>
      <c r="M478" s="6" t="s">
        <f>=I478+J478+K478+L478</f>
      </c>
      <c r="N478" s="6"/>
      <c r="O478" s="16"/>
      <c r="P478" s="16" t="s">
        <v>586</v>
      </c>
    </row>
    <row collapsed="false" customFormat="false" customHeight="false" hidden="false" ht="12.1" outlineLevel="0" r="479">
      <c r="A479" s="20" t="n">
        <v>46049.432789352</v>
      </c>
      <c r="B479" s="16" t="s">
        <v>96</v>
      </c>
      <c r="C479" s="16" t="s">
        <v>565</v>
      </c>
      <c r="D479" s="16" t="s">
        <v>456</v>
      </c>
      <c r="E479" s="16" t="s">
        <v>19</v>
      </c>
      <c r="F479" s="16" t="s">
        <v>21</v>
      </c>
      <c r="G479" s="7" t="n">
        <v>62</v>
      </c>
      <c r="H479" s="6" t="n">
        <v>72.34</v>
      </c>
      <c r="I479" s="6" t="n">
        <v>-4485.08</v>
      </c>
      <c r="J479" s="6" t="n">
        <v>-0</v>
      </c>
      <c r="K479" s="6" t="n">
        <v>-2.69</v>
      </c>
      <c r="L479" s="6" t="n">
        <v>-1.35</v>
      </c>
      <c r="M479" s="6" t="s">
        <f>=I479+J479+K479+L479</f>
      </c>
      <c r="N479" s="6"/>
      <c r="O479" s="16"/>
      <c r="P479" s="16" t="s">
        <v>527</v>
      </c>
    </row>
    <row collapsed="false" customFormat="false" customHeight="false" hidden="false" ht="12.1" outlineLevel="0" r="480">
      <c r="A480" s="29" t="n">
        <v>46094.488009259</v>
      </c>
      <c r="B480" s="30" t="s">
        <v>463</v>
      </c>
      <c r="C480" s="30" t="s">
        <v>540</v>
      </c>
      <c r="D480" s="30" t="s">
        <v>458</v>
      </c>
      <c r="E480" s="30" t="s">
        <v>19</v>
      </c>
      <c r="F480" s="30" t="s">
        <v>21</v>
      </c>
      <c r="G480" s="31" t="n">
        <v>-45</v>
      </c>
      <c r="H480" s="32" t="n">
        <v>3208.9444444444</v>
      </c>
      <c r="I480" s="32" t="n">
        <v>144402.5</v>
      </c>
      <c r="J480" s="32" t="n">
        <v>0</v>
      </c>
      <c r="K480" s="32" t="n">
        <v>-86.64</v>
      </c>
      <c r="L480" s="32" t="n">
        <v>-43.31</v>
      </c>
      <c r="M480" s="6" t="s">
        <f>=I480+J480+K480+L480</f>
      </c>
      <c r="N480" s="32"/>
      <c r="O480" s="30"/>
      <c r="P480" s="30" t="s">
        <v>527</v>
      </c>
    </row>
    <row collapsed="false" customFormat="false" customHeight="false" hidden="false" ht="12.1" outlineLevel="0" r="481">
      <c r="A481" s="29" t="n">
        <v>46094.488159722</v>
      </c>
      <c r="B481" s="30" t="s">
        <v>463</v>
      </c>
      <c r="C481" s="30" t="s">
        <v>540</v>
      </c>
      <c r="D481" s="30" t="s">
        <v>458</v>
      </c>
      <c r="E481" s="30" t="s">
        <v>19</v>
      </c>
      <c r="F481" s="30" t="s">
        <v>21</v>
      </c>
      <c r="G481" s="31" t="n">
        <v>-5</v>
      </c>
      <c r="H481" s="32" t="n">
        <v>3208.5</v>
      </c>
      <c r="I481" s="32" t="n">
        <v>16042.5</v>
      </c>
      <c r="J481" s="32" t="n">
        <v>0</v>
      </c>
      <c r="K481" s="32" t="n">
        <v>-9.63</v>
      </c>
      <c r="L481" s="32" t="n">
        <v>-4.82</v>
      </c>
      <c r="M481" s="6" t="s">
        <f>=I481+J481+K481+L481</f>
      </c>
      <c r="N481" s="32"/>
      <c r="O481" s="30"/>
      <c r="P481" s="30" t="s">
        <v>586</v>
      </c>
    </row>
    <row collapsed="false" customFormat="false" customHeight="false" hidden="false" ht="12.1" outlineLevel="0" r="482">
      <c r="A482" s="20" t="n">
        <v>46094.491111111</v>
      </c>
      <c r="B482" s="16" t="s">
        <v>72</v>
      </c>
      <c r="C482" s="16" t="s">
        <v>619</v>
      </c>
      <c r="D482" s="16" t="s">
        <v>456</v>
      </c>
      <c r="E482" s="16" t="s">
        <v>19</v>
      </c>
      <c r="F482" s="16" t="s">
        <v>21</v>
      </c>
      <c r="G482" s="7" t="n">
        <v>59</v>
      </c>
      <c r="H482" s="6" t="n">
        <v>2420.0762711864</v>
      </c>
      <c r="I482" s="6" t="n">
        <v>-142784.5</v>
      </c>
      <c r="J482" s="6" t="n">
        <v>-0</v>
      </c>
      <c r="K482" s="6" t="n">
        <v>-85.67</v>
      </c>
      <c r="L482" s="6" t="n">
        <v>-42.84</v>
      </c>
      <c r="M482" s="6" t="s">
        <f>=I482+J482+K482+L482</f>
      </c>
      <c r="N482" s="6"/>
      <c r="O482" s="16"/>
      <c r="P482" s="16" t="s">
        <v>527</v>
      </c>
    </row>
    <row collapsed="false" customFormat="false" customHeight="false" hidden="false" ht="12.1" outlineLevel="0" r="483">
      <c r="A483" s="20" t="n">
        <v>46094.491979167</v>
      </c>
      <c r="B483" s="16" t="s">
        <v>72</v>
      </c>
      <c r="C483" s="16" t="s">
        <v>619</v>
      </c>
      <c r="D483" s="16" t="s">
        <v>456</v>
      </c>
      <c r="E483" s="16" t="s">
        <v>19</v>
      </c>
      <c r="F483" s="16" t="s">
        <v>21</v>
      </c>
      <c r="G483" s="7" t="n">
        <v>6</v>
      </c>
      <c r="H483" s="6" t="n">
        <v>2420.5</v>
      </c>
      <c r="I483" s="6" t="n">
        <v>-14523</v>
      </c>
      <c r="J483" s="6" t="n">
        <v>-0</v>
      </c>
      <c r="K483" s="6" t="n">
        <v>-8.71</v>
      </c>
      <c r="L483" s="6" t="n">
        <v>-4.36</v>
      </c>
      <c r="M483" s="6" t="s">
        <f>=I483+J483+K483+L483</f>
      </c>
      <c r="N483" s="6"/>
      <c r="O483" s="16"/>
      <c r="P483" s="16" t="s">
        <v>586</v>
      </c>
    </row>
    <row collapsed="false" customFormat="false" customHeight="false" hidden="false" ht="12.1" outlineLevel="0" r="484">
      <c r="A484" s="20" t="n">
        <v>46094.492280093</v>
      </c>
      <c r="B484" s="16" t="s">
        <v>96</v>
      </c>
      <c r="C484" s="16" t="s">
        <v>565</v>
      </c>
      <c r="D484" s="16" t="s">
        <v>456</v>
      </c>
      <c r="E484" s="16" t="s">
        <v>19</v>
      </c>
      <c r="F484" s="16" t="s">
        <v>21</v>
      </c>
      <c r="G484" s="7" t="n">
        <v>25</v>
      </c>
      <c r="H484" s="6" t="n">
        <v>86.345</v>
      </c>
      <c r="I484" s="6" t="n">
        <v>-2158.63</v>
      </c>
      <c r="J484" s="6" t="n">
        <v>-0</v>
      </c>
      <c r="K484" s="6" t="n">
        <v>-1.29</v>
      </c>
      <c r="L484" s="6" t="n">
        <v>-0.65</v>
      </c>
      <c r="M484" s="6" t="s">
        <f>=I484+J484+K484+L484</f>
      </c>
      <c r="N484" s="6"/>
      <c r="O484" s="16"/>
      <c r="P484" s="16" t="s">
        <v>586</v>
      </c>
    </row>
    <row collapsed="false" customFormat="false" customHeight="false" hidden="false" ht="12.1" outlineLevel="0" r="485">
      <c r="A485" s="20" t="n">
        <v>46094.492418981</v>
      </c>
      <c r="B485" s="16" t="s">
        <v>96</v>
      </c>
      <c r="C485" s="16" t="s">
        <v>565</v>
      </c>
      <c r="D485" s="16" t="s">
        <v>456</v>
      </c>
      <c r="E485" s="16" t="s">
        <v>19</v>
      </c>
      <c r="F485" s="16" t="s">
        <v>21</v>
      </c>
      <c r="G485" s="7" t="n">
        <v>16</v>
      </c>
      <c r="H485" s="6" t="n">
        <v>86.34</v>
      </c>
      <c r="I485" s="6" t="n">
        <v>-1381.44</v>
      </c>
      <c r="J485" s="6" t="n">
        <v>-0</v>
      </c>
      <c r="K485" s="6" t="n">
        <v>-0.83</v>
      </c>
      <c r="L485" s="6" t="n">
        <v>-0.42</v>
      </c>
      <c r="M485" s="6" t="s">
        <f>=I485+J485+K485+L485</f>
      </c>
      <c r="N485" s="6"/>
      <c r="O485" s="16"/>
      <c r="P485" s="16" t="s">
        <v>527</v>
      </c>
    </row>
    <row collapsed="false" customFormat="false" customHeight="false" hidden="false" ht="12.1" outlineLevel="0" r="486">
      <c r="A486" s="21" t="n">
        <v>46130</v>
      </c>
      <c r="B486" s="22" t="s">
        <v>525</v>
      </c>
      <c r="C486" s="22" t="s">
        <v>111</v>
      </c>
      <c r="D486" s="22" t="s">
        <v>525</v>
      </c>
      <c r="E486" s="22" t="s">
        <v>525</v>
      </c>
      <c r="F486" s="22" t="s">
        <v>21</v>
      </c>
      <c r="G486" s="23" t="n">
        <v>1</v>
      </c>
      <c r="H486" s="24" t="n">
        <v>25000</v>
      </c>
      <c r="I486" s="24" t="n">
        <v>25000</v>
      </c>
      <c r="J486" s="24" t="n">
        <v>0</v>
      </c>
      <c r="K486" s="24" t="n">
        <v>-0</v>
      </c>
      <c r="L486" s="24" t="n">
        <v>-0</v>
      </c>
      <c r="M486" s="6" t="s">
        <f>=I486+J486+K486+L486</f>
      </c>
      <c r="N486" s="24"/>
      <c r="O486" s="22"/>
      <c r="P486" s="22" t="s">
        <v>586</v>
      </c>
    </row>
    <row collapsed="false" customFormat="false" customHeight="false" hidden="false" ht="12.1" outlineLevel="0" r="487">
      <c r="A487" s="20" t="n">
        <v>46132.524398148</v>
      </c>
      <c r="B487" s="16" t="s">
        <v>32</v>
      </c>
      <c r="C487" s="16" t="s">
        <v>603</v>
      </c>
      <c r="D487" s="16" t="s">
        <v>456</v>
      </c>
      <c r="E487" s="16" t="s">
        <v>19</v>
      </c>
      <c r="F487" s="16" t="s">
        <v>21</v>
      </c>
      <c r="G487" s="7" t="n">
        <v>3</v>
      </c>
      <c r="H487" s="6" t="n">
        <v>6974</v>
      </c>
      <c r="I487" s="6" t="n">
        <v>-20922</v>
      </c>
      <c r="J487" s="6" t="n">
        <v>-0</v>
      </c>
      <c r="K487" s="6" t="n">
        <v>-12.55</v>
      </c>
      <c r="L487" s="6" t="n">
        <v>-6.28</v>
      </c>
      <c r="M487" s="6" t="s">
        <f>=I487+J487+K487+L487</f>
      </c>
      <c r="N487" s="6"/>
      <c r="O487" s="16"/>
      <c r="P487" s="16" t="s">
        <v>586</v>
      </c>
    </row>
    <row collapsed="false" customFormat="false" customHeight="false" hidden="false" ht="12.1" outlineLevel="0" r="488">
      <c r="A488" s="21" t="n">
        <v>46147</v>
      </c>
      <c r="B488" s="22" t="s">
        <v>525</v>
      </c>
      <c r="C488" s="22" t="s">
        <v>111</v>
      </c>
      <c r="D488" s="22" t="s">
        <v>525</v>
      </c>
      <c r="E488" s="22" t="s">
        <v>525</v>
      </c>
      <c r="F488" s="22" t="s">
        <v>21</v>
      </c>
      <c r="G488" s="23" t="n">
        <v>1</v>
      </c>
      <c r="H488" s="24" t="n">
        <v>400000</v>
      </c>
      <c r="I488" s="24" t="n">
        <v>400000</v>
      </c>
      <c r="J488" s="24" t="n">
        <v>0</v>
      </c>
      <c r="K488" s="24" t="n">
        <v>-0</v>
      </c>
      <c r="L488" s="24" t="n">
        <v>-0</v>
      </c>
      <c r="M488" s="6" t="s">
        <f>=I488+J488+K488+L488</f>
      </c>
      <c r="N488" s="24"/>
      <c r="O488" s="22"/>
      <c r="P488" s="22" t="s">
        <v>617</v>
      </c>
    </row>
    <row collapsed="false" customFormat="false" customHeight="false" hidden="false" ht="12.1" outlineLevel="0" r="489">
      <c r="A489" s="21" t="n">
        <v>46147</v>
      </c>
      <c r="B489" s="22" t="s">
        <v>525</v>
      </c>
      <c r="C489" s="22" t="s">
        <v>111</v>
      </c>
      <c r="D489" s="22" t="s">
        <v>525</v>
      </c>
      <c r="E489" s="22" t="s">
        <v>525</v>
      </c>
      <c r="F489" s="22" t="s">
        <v>21</v>
      </c>
      <c r="G489" s="23" t="n">
        <v>1</v>
      </c>
      <c r="H489" s="24" t="n">
        <v>2600000</v>
      </c>
      <c r="I489" s="24" t="n">
        <v>2600000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4"/>
      <c r="O489" s="22"/>
      <c r="P489" s="22" t="s">
        <v>586</v>
      </c>
    </row>
    <row collapsed="false" customFormat="false" customHeight="false" hidden="false" ht="12.1" outlineLevel="0" r="490">
      <c r="A490" s="20" t="n">
        <v>46147.75494213</v>
      </c>
      <c r="B490" s="16" t="s">
        <v>44</v>
      </c>
      <c r="C490" s="16" t="s">
        <v>604</v>
      </c>
      <c r="D490" s="16" t="s">
        <v>456</v>
      </c>
      <c r="E490" s="16" t="s">
        <v>19</v>
      </c>
      <c r="F490" s="16" t="s">
        <v>21</v>
      </c>
      <c r="G490" s="7" t="n">
        <v>162</v>
      </c>
      <c r="H490" s="6" t="n">
        <v>2070.8567901235</v>
      </c>
      <c r="I490" s="6" t="n">
        <v>-335478.8</v>
      </c>
      <c r="J490" s="6" t="n">
        <v>-0</v>
      </c>
      <c r="K490" s="6" t="n">
        <v>-201.29</v>
      </c>
      <c r="L490" s="6" t="n">
        <v>-100.64</v>
      </c>
      <c r="M490" s="6" t="s">
        <f>=I490+J490+K490+L490</f>
      </c>
      <c r="N490" s="6"/>
      <c r="O490" s="16"/>
      <c r="P490" s="16" t="s">
        <v>617</v>
      </c>
    </row>
    <row collapsed="false" customFormat="false" customHeight="false" hidden="false" ht="12.1" outlineLevel="0" r="491">
      <c r="A491" s="20" t="n">
        <v>46147.756354167</v>
      </c>
      <c r="B491" s="16" t="s">
        <v>65</v>
      </c>
      <c r="C491" s="16" t="s">
        <v>618</v>
      </c>
      <c r="D491" s="16" t="s">
        <v>456</v>
      </c>
      <c r="E491" s="16" t="s">
        <v>19</v>
      </c>
      <c r="F491" s="16" t="s">
        <v>21</v>
      </c>
      <c r="G491" s="7" t="n">
        <v>46</v>
      </c>
      <c r="H491" s="6" t="n">
        <v>1387.8</v>
      </c>
      <c r="I491" s="6" t="n">
        <v>-63838.8</v>
      </c>
      <c r="J491" s="6" t="n">
        <v>-0</v>
      </c>
      <c r="K491" s="6" t="n">
        <v>-38.3</v>
      </c>
      <c r="L491" s="6" t="n">
        <v>-19.16</v>
      </c>
      <c r="M491" s="6" t="s">
        <f>=I491+J491+K491+L491</f>
      </c>
      <c r="N491" s="6"/>
      <c r="O491" s="16"/>
      <c r="P491" s="16" t="s">
        <v>617</v>
      </c>
    </row>
    <row collapsed="false" customFormat="false" customHeight="false" hidden="false" ht="12.1" outlineLevel="0" r="492">
      <c r="A492" s="20" t="n">
        <v>46147.757685185</v>
      </c>
      <c r="B492" s="16" t="s">
        <v>65</v>
      </c>
      <c r="C492" s="16" t="s">
        <v>618</v>
      </c>
      <c r="D492" s="16" t="s">
        <v>456</v>
      </c>
      <c r="E492" s="16" t="s">
        <v>19</v>
      </c>
      <c r="F492" s="16" t="s">
        <v>21</v>
      </c>
      <c r="G492" s="7" t="n">
        <v>76</v>
      </c>
      <c r="H492" s="6" t="n">
        <v>1387</v>
      </c>
      <c r="I492" s="6" t="n">
        <v>-105412</v>
      </c>
      <c r="J492" s="6" t="n">
        <v>-0</v>
      </c>
      <c r="K492" s="6" t="n">
        <v>-36.89</v>
      </c>
      <c r="L492" s="6" t="n">
        <v>-31.62</v>
      </c>
      <c r="M492" s="6" t="s">
        <f>=I492+J492+K492+L492</f>
      </c>
      <c r="N492" s="6"/>
      <c r="O492" s="16"/>
      <c r="P492" s="16" t="s">
        <v>586</v>
      </c>
    </row>
    <row collapsed="false" customFormat="false" customHeight="false" hidden="false" ht="12.1" outlineLevel="0" r="493">
      <c r="A493" s="20" t="n">
        <v>46147.758703704</v>
      </c>
      <c r="B493" s="16" t="s">
        <v>68</v>
      </c>
      <c r="C493" s="16" t="s">
        <v>588</v>
      </c>
      <c r="D493" s="16" t="s">
        <v>456</v>
      </c>
      <c r="E493" s="16" t="s">
        <v>19</v>
      </c>
      <c r="F493" s="16" t="s">
        <v>21</v>
      </c>
      <c r="G493" s="7" t="n">
        <v>9000</v>
      </c>
      <c r="H493" s="6" t="n">
        <v>8.48</v>
      </c>
      <c r="I493" s="6" t="n">
        <v>-76320</v>
      </c>
      <c r="J493" s="6" t="n">
        <v>-0</v>
      </c>
      <c r="K493" s="6" t="n">
        <v>-26.72</v>
      </c>
      <c r="L493" s="6" t="n">
        <v>-22.9</v>
      </c>
      <c r="M493" s="6" t="s">
        <f>=I493+J493+K493+L493</f>
      </c>
      <c r="N493" s="6"/>
      <c r="O493" s="16"/>
      <c r="P493" s="16" t="s">
        <v>586</v>
      </c>
    </row>
    <row collapsed="false" customFormat="false" customHeight="false" hidden="false" ht="12.1" outlineLevel="0" r="494">
      <c r="A494" s="20" t="n">
        <v>46147.759050926</v>
      </c>
      <c r="B494" s="16" t="s">
        <v>40</v>
      </c>
      <c r="C494" s="16" t="s">
        <v>621</v>
      </c>
      <c r="D494" s="16" t="s">
        <v>456</v>
      </c>
      <c r="E494" s="16" t="s">
        <v>19</v>
      </c>
      <c r="F494" s="16" t="s">
        <v>21</v>
      </c>
      <c r="G494" s="7" t="n">
        <v>79</v>
      </c>
      <c r="H494" s="6" t="n">
        <v>2220.817721519</v>
      </c>
      <c r="I494" s="6" t="n">
        <v>-175444.6</v>
      </c>
      <c r="J494" s="6" t="n">
        <v>-0</v>
      </c>
      <c r="K494" s="6" t="n">
        <v>-61.4</v>
      </c>
      <c r="L494" s="6" t="n">
        <v>-52.62</v>
      </c>
      <c r="M494" s="6" t="s">
        <f>=I494+J494+K494+L494</f>
      </c>
      <c r="N494" s="6"/>
      <c r="O494" s="16"/>
      <c r="P494" s="16" t="s">
        <v>586</v>
      </c>
    </row>
    <row collapsed="false" customFormat="false" customHeight="false" hidden="false" ht="12.1" outlineLevel="0" r="495">
      <c r="A495" s="20" t="n">
        <v>46147.759583333</v>
      </c>
      <c r="B495" s="16" t="s">
        <v>61</v>
      </c>
      <c r="C495" s="16" t="s">
        <v>557</v>
      </c>
      <c r="D495" s="16" t="s">
        <v>456</v>
      </c>
      <c r="E495" s="16" t="s">
        <v>19</v>
      </c>
      <c r="F495" s="16" t="s">
        <v>21</v>
      </c>
      <c r="G495" s="7" t="n">
        <v>10510</v>
      </c>
      <c r="H495" s="6" t="n">
        <v>56.085870599429</v>
      </c>
      <c r="I495" s="6" t="n">
        <v>-589462.5</v>
      </c>
      <c r="J495" s="6" t="n">
        <v>-0</v>
      </c>
      <c r="K495" s="6" t="n">
        <v>-206.31</v>
      </c>
      <c r="L495" s="6" t="n">
        <v>-176.84</v>
      </c>
      <c r="M495" s="6" t="s">
        <f>=I495+J495+K495+L495</f>
      </c>
      <c r="N495" s="6"/>
      <c r="O495" s="16"/>
      <c r="P495" s="16" t="s">
        <v>586</v>
      </c>
    </row>
    <row collapsed="false" customFormat="false" customHeight="false" hidden="false" ht="12.1" outlineLevel="0" r="496">
      <c r="A496" s="20" t="n">
        <v>46147.759895833</v>
      </c>
      <c r="B496" s="16" t="s">
        <v>84</v>
      </c>
      <c r="C496" s="16" t="s">
        <v>555</v>
      </c>
      <c r="D496" s="16" t="s">
        <v>456</v>
      </c>
      <c r="E496" s="16" t="s">
        <v>19</v>
      </c>
      <c r="F496" s="16" t="s">
        <v>21</v>
      </c>
      <c r="G496" s="7" t="n">
        <v>240</v>
      </c>
      <c r="H496" s="6" t="n">
        <v>218.3</v>
      </c>
      <c r="I496" s="6" t="n">
        <v>-52392</v>
      </c>
      <c r="J496" s="6" t="n">
        <v>-0</v>
      </c>
      <c r="K496" s="6" t="n">
        <v>-18.34</v>
      </c>
      <c r="L496" s="6" t="n">
        <v>-15.71</v>
      </c>
      <c r="M496" s="6" t="s">
        <f>=I496+J496+K496+L496</f>
      </c>
      <c r="N496" s="6"/>
      <c r="O496" s="16"/>
      <c r="P496" s="16" t="s">
        <v>586</v>
      </c>
    </row>
    <row collapsed="false" customFormat="false" customHeight="false" hidden="false" ht="12.1" outlineLevel="0" r="497">
      <c r="A497" s="20" t="n">
        <v>46147.760231481</v>
      </c>
      <c r="B497" s="16" t="s">
        <v>36</v>
      </c>
      <c r="C497" s="16" t="s">
        <v>615</v>
      </c>
      <c r="D497" s="16" t="s">
        <v>456</v>
      </c>
      <c r="E497" s="16" t="s">
        <v>19</v>
      </c>
      <c r="F497" s="16" t="s">
        <v>21</v>
      </c>
      <c r="G497" s="7" t="n">
        <v>126</v>
      </c>
      <c r="H497" s="6" t="n">
        <v>1308.1976190476</v>
      </c>
      <c r="I497" s="6" t="n">
        <v>-164832.9</v>
      </c>
      <c r="J497" s="6" t="n">
        <v>-0</v>
      </c>
      <c r="K497" s="6" t="n">
        <v>-57.69</v>
      </c>
      <c r="L497" s="6" t="n">
        <v>-49.48</v>
      </c>
      <c r="M497" s="6" t="s">
        <f>=I497+J497+K497+L497</f>
      </c>
      <c r="N497" s="6"/>
      <c r="O497" s="16"/>
      <c r="P497" s="16" t="s">
        <v>586</v>
      </c>
    </row>
    <row collapsed="false" customFormat="false" customHeight="false" hidden="false" ht="12.1" outlineLevel="0" r="498">
      <c r="A498" s="20" t="n">
        <v>46147.760810185</v>
      </c>
      <c r="B498" s="16" t="s">
        <v>32</v>
      </c>
      <c r="C498" s="16" t="s">
        <v>603</v>
      </c>
      <c r="D498" s="16" t="s">
        <v>456</v>
      </c>
      <c r="E498" s="16" t="s">
        <v>19</v>
      </c>
      <c r="F498" s="16" t="s">
        <v>21</v>
      </c>
      <c r="G498" s="7" t="n">
        <v>42</v>
      </c>
      <c r="H498" s="6" t="n">
        <v>6743.5952380952</v>
      </c>
      <c r="I498" s="6" t="n">
        <v>-283231</v>
      </c>
      <c r="J498" s="6" t="n">
        <v>-0</v>
      </c>
      <c r="K498" s="6" t="n">
        <v>-99.13</v>
      </c>
      <c r="L498" s="6" t="n">
        <v>-84.95</v>
      </c>
      <c r="M498" s="6" t="s">
        <f>=I498+J498+K498+L498</f>
      </c>
      <c r="N498" s="6"/>
      <c r="O498" s="16"/>
      <c r="P498" s="16" t="s">
        <v>586</v>
      </c>
    </row>
    <row collapsed="false" customFormat="false" customHeight="false" hidden="false" ht="12.1" outlineLevel="0" r="499">
      <c r="A499" s="20" t="n">
        <v>46147.761608796</v>
      </c>
      <c r="B499" s="16" t="s">
        <v>495</v>
      </c>
      <c r="C499" s="16" t="s">
        <v>622</v>
      </c>
      <c r="D499" s="16" t="s">
        <v>456</v>
      </c>
      <c r="E499" s="16" t="s">
        <v>578</v>
      </c>
      <c r="F499" s="16" t="s">
        <v>21</v>
      </c>
      <c r="G499" s="7" t="n">
        <v>79339</v>
      </c>
      <c r="H499" s="6" t="n">
        <v>2.8040908254452</v>
      </c>
      <c r="I499" s="6" t="n">
        <v>-222473.78</v>
      </c>
      <c r="J499" s="6" t="n">
        <v>-0</v>
      </c>
      <c r="K499" s="6" t="n">
        <v>-77.87</v>
      </c>
      <c r="L499" s="6" t="n">
        <v>-44.52</v>
      </c>
      <c r="M499" s="6" t="s">
        <f>=I499+J499+K499+L499</f>
      </c>
      <c r="N499" s="6"/>
      <c r="O499" s="16"/>
      <c r="P499" s="16" t="s">
        <v>586</v>
      </c>
    </row>
    <row collapsed="false" customFormat="false" customHeight="false" hidden="false" ht="12.1" outlineLevel="0" r="500">
      <c r="A500" s="20" t="n">
        <v>46147.761979167</v>
      </c>
      <c r="B500" s="16" t="s">
        <v>52</v>
      </c>
      <c r="C500" s="16" t="s">
        <v>612</v>
      </c>
      <c r="D500" s="16" t="s">
        <v>456</v>
      </c>
      <c r="E500" s="16" t="s">
        <v>19</v>
      </c>
      <c r="F500" s="16" t="s">
        <v>21</v>
      </c>
      <c r="G500" s="7" t="n">
        <v>348</v>
      </c>
      <c r="H500" s="6" t="n">
        <v>358.4</v>
      </c>
      <c r="I500" s="6" t="n">
        <v>-124723.2</v>
      </c>
      <c r="J500" s="6" t="n">
        <v>-0</v>
      </c>
      <c r="K500" s="6" t="n">
        <v>-43.65</v>
      </c>
      <c r="L500" s="6" t="n">
        <v>-37.41</v>
      </c>
      <c r="M500" s="6" t="s">
        <f>=I500+J500+K500+L500</f>
      </c>
      <c r="N500" s="6"/>
      <c r="O500" s="16"/>
      <c r="P500" s="16" t="s">
        <v>586</v>
      </c>
    </row>
    <row collapsed="false" customFormat="false" customHeight="false" hidden="false" ht="12.1" outlineLevel="0" r="501">
      <c r="A501" s="20" t="n">
        <v>46147.762280093</v>
      </c>
      <c r="B501" s="16" t="s">
        <v>72</v>
      </c>
      <c r="C501" s="16" t="s">
        <v>619</v>
      </c>
      <c r="D501" s="16" t="s">
        <v>456</v>
      </c>
      <c r="E501" s="16" t="s">
        <v>19</v>
      </c>
      <c r="F501" s="16" t="s">
        <v>21</v>
      </c>
      <c r="G501" s="7" t="n">
        <v>33</v>
      </c>
      <c r="H501" s="6" t="n">
        <v>2321.5303030303</v>
      </c>
      <c r="I501" s="6" t="n">
        <v>-76610.5</v>
      </c>
      <c r="J501" s="6" t="n">
        <v>-0</v>
      </c>
      <c r="K501" s="6" t="n">
        <v>-26.82</v>
      </c>
      <c r="L501" s="6" t="n">
        <v>-22.98</v>
      </c>
      <c r="M501" s="6" t="s">
        <f>=I501+J501+K501+L501</f>
      </c>
      <c r="N501" s="6"/>
      <c r="O501" s="16"/>
      <c r="P501" s="16" t="s">
        <v>586</v>
      </c>
    </row>
    <row collapsed="false" customFormat="false" customHeight="false" hidden="false" ht="12.1" outlineLevel="0" r="502">
      <c r="A502" s="20" t="n">
        <v>46147.762905093</v>
      </c>
      <c r="B502" s="16" t="s">
        <v>57</v>
      </c>
      <c r="C502" s="16" t="s">
        <v>602</v>
      </c>
      <c r="D502" s="16" t="s">
        <v>456</v>
      </c>
      <c r="E502" s="16" t="s">
        <v>19</v>
      </c>
      <c r="F502" s="16" t="s">
        <v>21</v>
      </c>
      <c r="G502" s="7" t="n">
        <v>170000</v>
      </c>
      <c r="H502" s="6" t="n">
        <v>0.61690588235294</v>
      </c>
      <c r="I502" s="6" t="n">
        <v>-104874</v>
      </c>
      <c r="J502" s="6" t="n">
        <v>-0</v>
      </c>
      <c r="K502" s="6" t="n">
        <v>-36.7</v>
      </c>
      <c r="L502" s="6" t="n">
        <v>-31.46</v>
      </c>
      <c r="M502" s="6" t="s">
        <f>=I502+J502+K502+L502</f>
      </c>
      <c r="N502" s="6"/>
      <c r="O502" s="16"/>
      <c r="P502" s="16" t="s">
        <v>586</v>
      </c>
    </row>
    <row collapsed="false" customFormat="false" customHeight="false" hidden="false" ht="12.1" outlineLevel="0" r="503">
      <c r="A503" s="20" t="n">
        <v>46147.763240741</v>
      </c>
      <c r="B503" s="16" t="s">
        <v>18</v>
      </c>
      <c r="C503" s="16" t="s">
        <v>529</v>
      </c>
      <c r="D503" s="16" t="s">
        <v>456</v>
      </c>
      <c r="E503" s="16" t="s">
        <v>19</v>
      </c>
      <c r="F503" s="16" t="s">
        <v>21</v>
      </c>
      <c r="G503" s="7" t="n">
        <v>765</v>
      </c>
      <c r="H503" s="6" t="n">
        <v>423.5</v>
      </c>
      <c r="I503" s="6" t="n">
        <v>-323977.5</v>
      </c>
      <c r="J503" s="6" t="n">
        <v>-0</v>
      </c>
      <c r="K503" s="6" t="n">
        <v>-113.39</v>
      </c>
      <c r="L503" s="6" t="n">
        <v>-97.2</v>
      </c>
      <c r="M503" s="6" t="s">
        <f>=I503+J503+K503+L503</f>
      </c>
      <c r="N503" s="6"/>
      <c r="O503" s="16"/>
      <c r="P503" s="16" t="s">
        <v>586</v>
      </c>
    </row>
    <row collapsed="false" customFormat="false" customHeight="false" hidden="false" ht="12.1" outlineLevel="0" r="504">
      <c r="A504" s="20" t="n">
        <v>46147.763611111</v>
      </c>
      <c r="B504" s="16" t="s">
        <v>24</v>
      </c>
      <c r="C504" s="16" t="s">
        <v>613</v>
      </c>
      <c r="D504" s="16" t="s">
        <v>456</v>
      </c>
      <c r="E504" s="16" t="s">
        <v>19</v>
      </c>
      <c r="F504" s="16" t="s">
        <v>21</v>
      </c>
      <c r="G504" s="7" t="n">
        <v>490</v>
      </c>
      <c r="H504" s="6" t="n">
        <v>512.09765306122</v>
      </c>
      <c r="I504" s="6" t="n">
        <v>-250927.85</v>
      </c>
      <c r="J504" s="6" t="n">
        <v>-0</v>
      </c>
      <c r="K504" s="6" t="n">
        <v>-87.83</v>
      </c>
      <c r="L504" s="6" t="n">
        <v>-75.27</v>
      </c>
      <c r="M504" s="6" t="s">
        <f>=I504+J504+K504+L504</f>
      </c>
      <c r="N504" s="6"/>
      <c r="O504" s="16"/>
      <c r="P504" s="16" t="s">
        <v>586</v>
      </c>
    </row>
    <row collapsed="false" customFormat="false" customHeight="false" hidden="false" ht="12.1" outlineLevel="0" r="505">
      <c r="A505" s="20" t="n">
        <v>46147.765300926</v>
      </c>
      <c r="B505" s="16" t="s">
        <v>28</v>
      </c>
      <c r="C505" s="16" t="s">
        <v>532</v>
      </c>
      <c r="D505" s="16" t="s">
        <v>456</v>
      </c>
      <c r="E505" s="16" t="s">
        <v>19</v>
      </c>
      <c r="F505" s="16" t="s">
        <v>21</v>
      </c>
      <c r="G505" s="7" t="n">
        <v>159</v>
      </c>
      <c r="H505" s="6" t="n">
        <v>322.11</v>
      </c>
      <c r="I505" s="6" t="n">
        <v>-51215.49</v>
      </c>
      <c r="J505" s="6" t="n">
        <v>-0</v>
      </c>
      <c r="K505" s="6" t="n">
        <v>-17.92</v>
      </c>
      <c r="L505" s="6" t="n">
        <v>-15.36</v>
      </c>
      <c r="M505" s="6" t="s">
        <f>=I505+J505+K505+L505</f>
      </c>
      <c r="N505" s="6"/>
      <c r="O505" s="16"/>
      <c r="P505" s="16" t="s">
        <v>586</v>
      </c>
    </row>
    <row collapsed="false" customFormat="false" customHeight="false" hidden="false" ht="12.1" outlineLevel="0" r="506">
      <c r="A506" s="29" t="n">
        <v>46163.735810185</v>
      </c>
      <c r="B506" s="30" t="s">
        <v>61</v>
      </c>
      <c r="C506" s="30" t="s">
        <v>557</v>
      </c>
      <c r="D506" s="30" t="s">
        <v>458</v>
      </c>
      <c r="E506" s="30" t="s">
        <v>19</v>
      </c>
      <c r="F506" s="30" t="s">
        <v>21</v>
      </c>
      <c r="G506" s="31" t="n">
        <v>-8000</v>
      </c>
      <c r="H506" s="32" t="n">
        <v>55.913375</v>
      </c>
      <c r="I506" s="32" t="n">
        <v>447307</v>
      </c>
      <c r="J506" s="32" t="n">
        <v>0</v>
      </c>
      <c r="K506" s="32" t="n">
        <v>-268.38</v>
      </c>
      <c r="L506" s="32" t="n">
        <v>-134.17</v>
      </c>
      <c r="M506" s="6" t="s">
        <f>=I506+J506+K506+L506</f>
      </c>
      <c r="N506" s="32"/>
      <c r="O506" s="30"/>
      <c r="P506" s="30" t="s">
        <v>586</v>
      </c>
    </row>
    <row collapsed="false" customFormat="false" customHeight="false" hidden="false" ht="12.1" outlineLevel="0" r="507">
      <c r="A507" s="20" t="n">
        <v>46163.736296296</v>
      </c>
      <c r="B507" s="16" t="s">
        <v>28</v>
      </c>
      <c r="C507" s="16" t="s">
        <v>532</v>
      </c>
      <c r="D507" s="16" t="s">
        <v>456</v>
      </c>
      <c r="E507" s="16" t="s">
        <v>19</v>
      </c>
      <c r="F507" s="16" t="s">
        <v>21</v>
      </c>
      <c r="G507" s="7" t="n">
        <v>612</v>
      </c>
      <c r="H507" s="6" t="n">
        <v>322.91986928105</v>
      </c>
      <c r="I507" s="6" t="n">
        <v>-197626.96</v>
      </c>
      <c r="J507" s="6" t="n">
        <v>-0</v>
      </c>
      <c r="K507" s="6" t="n">
        <v>-118.58</v>
      </c>
      <c r="L507" s="6" t="n">
        <v>-59.29</v>
      </c>
      <c r="M507" s="6" t="s">
        <f>=I507+J507+K507+L507</f>
      </c>
      <c r="N507" s="6"/>
      <c r="O507" s="16"/>
      <c r="P507" s="16" t="s">
        <v>586</v>
      </c>
    </row>
    <row collapsed="false" customFormat="false" customHeight="false" hidden="false" ht="12.1" outlineLevel="0" r="508">
      <c r="A508" s="20" t="n">
        <v>46163.736527778</v>
      </c>
      <c r="B508" s="16" t="s">
        <v>48</v>
      </c>
      <c r="C508" s="16" t="s">
        <v>547</v>
      </c>
      <c r="D508" s="16" t="s">
        <v>456</v>
      </c>
      <c r="E508" s="16" t="s">
        <v>19</v>
      </c>
      <c r="F508" s="16" t="s">
        <v>21</v>
      </c>
      <c r="G508" s="7" t="n">
        <v>414</v>
      </c>
      <c r="H508" s="6" t="n">
        <v>595.8</v>
      </c>
      <c r="I508" s="6" t="n">
        <v>-246661.2</v>
      </c>
      <c r="J508" s="6" t="n">
        <v>-0</v>
      </c>
      <c r="K508" s="6" t="n">
        <v>-148</v>
      </c>
      <c r="L508" s="6" t="n">
        <v>-73.99</v>
      </c>
      <c r="M508" s="6" t="s">
        <f>=I508+J508+K508+L508</f>
      </c>
      <c r="N508" s="6"/>
      <c r="O508" s="16"/>
      <c r="P508" s="16" t="s">
        <v>586</v>
      </c>
    </row>
    <row collapsed="false" customFormat="false" customHeight="false" hidden="false" ht="12.1" outlineLevel="0" r="509">
      <c r="A509" s="20" t="n">
        <v>46163.736793981</v>
      </c>
      <c r="B509" s="16" t="s">
        <v>96</v>
      </c>
      <c r="C509" s="16" t="s">
        <v>565</v>
      </c>
      <c r="D509" s="16" t="s">
        <v>456</v>
      </c>
      <c r="E509" s="16" t="s">
        <v>19</v>
      </c>
      <c r="F509" s="16" t="s">
        <v>21</v>
      </c>
      <c r="G509" s="7" t="n">
        <v>30</v>
      </c>
      <c r="H509" s="6" t="n">
        <v>90.07</v>
      </c>
      <c r="I509" s="6" t="n">
        <v>-2702.1</v>
      </c>
      <c r="J509" s="6" t="n">
        <v>-0</v>
      </c>
      <c r="K509" s="6" t="n">
        <v>-1.62</v>
      </c>
      <c r="L509" s="6" t="n">
        <v>-0.81</v>
      </c>
      <c r="M509" s="6" t="s">
        <f>=I509+J509+K509+L509</f>
      </c>
      <c r="N509" s="6"/>
      <c r="O509" s="16"/>
      <c r="P509" s="16" t="s">
        <v>586</v>
      </c>
    </row>
    <row collapsed="false" customFormat="false" customHeight="false" hidden="false" ht="12.1" outlineLevel="0" r="510">
      <c r="A510" s="29" t="n">
        <v>46195.753842593</v>
      </c>
      <c r="B510" s="30" t="s">
        <v>495</v>
      </c>
      <c r="C510" s="30" t="s">
        <v>622</v>
      </c>
      <c r="D510" s="30" t="s">
        <v>458</v>
      </c>
      <c r="E510" s="30" t="s">
        <v>578</v>
      </c>
      <c r="F510" s="30" t="s">
        <v>21</v>
      </c>
      <c r="G510" s="31" t="n">
        <v>-100100</v>
      </c>
      <c r="H510" s="32" t="n">
        <v>2.5210777472527</v>
      </c>
      <c r="I510" s="32" t="n">
        <v>252359.88</v>
      </c>
      <c r="J510" s="32" t="n">
        <v>0</v>
      </c>
      <c r="K510" s="32" t="n">
        <v>-151.42</v>
      </c>
      <c r="L510" s="32" t="n">
        <v>-50.55</v>
      </c>
      <c r="M510" s="6" t="s">
        <f>=I510+J510+K510+L510</f>
      </c>
      <c r="N510" s="32"/>
      <c r="O510" s="30"/>
      <c r="P510" s="30" t="s">
        <v>586</v>
      </c>
    </row>
    <row collapsed="false" customFormat="false" customHeight="false" hidden="false" ht="12.1" outlineLevel="0" r="511">
      <c r="A511" s="20" t="n">
        <v>46195.755358796</v>
      </c>
      <c r="B511" s="16" t="s">
        <v>18</v>
      </c>
      <c r="C511" s="16" t="s">
        <v>529</v>
      </c>
      <c r="D511" s="16" t="s">
        <v>456</v>
      </c>
      <c r="E511" s="16" t="s">
        <v>19</v>
      </c>
      <c r="F511" s="16" t="s">
        <v>21</v>
      </c>
      <c r="G511" s="7" t="n">
        <v>493</v>
      </c>
      <c r="H511" s="6" t="n">
        <v>300.85</v>
      </c>
      <c r="I511" s="6" t="n">
        <v>-148319.05</v>
      </c>
      <c r="J511" s="6" t="n">
        <v>-0</v>
      </c>
      <c r="K511" s="6" t="n">
        <v>-88.99</v>
      </c>
      <c r="L511" s="6" t="n">
        <v>-44.5</v>
      </c>
      <c r="M511" s="6" t="s">
        <f>=I511+J511+K511+L511</f>
      </c>
      <c r="N511" s="6"/>
      <c r="O511" s="16"/>
      <c r="P511" s="16" t="s">
        <v>586</v>
      </c>
    </row>
    <row collapsed="false" customFormat="false" customHeight="false" hidden="false" ht="12.1" outlineLevel="0" r="512">
      <c r="A512" s="20" t="n">
        <v>46195.756018519</v>
      </c>
      <c r="B512" s="16" t="s">
        <v>36</v>
      </c>
      <c r="C512" s="16" t="s">
        <v>615</v>
      </c>
      <c r="D512" s="16" t="s">
        <v>456</v>
      </c>
      <c r="E512" s="16" t="s">
        <v>19</v>
      </c>
      <c r="F512" s="16" t="s">
        <v>21</v>
      </c>
      <c r="G512" s="7" t="n">
        <v>40</v>
      </c>
      <c r="H512" s="6" t="n">
        <v>1213.685</v>
      </c>
      <c r="I512" s="6" t="n">
        <v>-48547.4</v>
      </c>
      <c r="J512" s="6" t="n">
        <v>-0</v>
      </c>
      <c r="K512" s="6" t="n">
        <v>-29.13</v>
      </c>
      <c r="L512" s="6" t="n">
        <v>-14.55</v>
      </c>
      <c r="M512" s="6" t="s">
        <f>=I512+J512+K512+L512</f>
      </c>
      <c r="N512" s="6"/>
      <c r="O512" s="16"/>
      <c r="P512" s="16" t="s">
        <v>586</v>
      </c>
    </row>
    <row collapsed="false" customFormat="false" customHeight="false" hidden="false" ht="12.1" outlineLevel="0" r="513">
      <c r="A513" s="20" t="n">
        <v>46195.756493056</v>
      </c>
      <c r="B513" s="16" t="s">
        <v>52</v>
      </c>
      <c r="C513" s="16" t="s">
        <v>612</v>
      </c>
      <c r="D513" s="16" t="s">
        <v>456</v>
      </c>
      <c r="E513" s="16" t="s">
        <v>19</v>
      </c>
      <c r="F513" s="16" t="s">
        <v>21</v>
      </c>
      <c r="G513" s="7" t="n">
        <v>201</v>
      </c>
      <c r="H513" s="6" t="n">
        <v>270.8</v>
      </c>
      <c r="I513" s="6" t="n">
        <v>-54430.8</v>
      </c>
      <c r="J513" s="6" t="n">
        <v>-0</v>
      </c>
      <c r="K513" s="6" t="n">
        <v>-32.65</v>
      </c>
      <c r="L513" s="6" t="n">
        <v>-16.32</v>
      </c>
      <c r="M513" s="6" t="s">
        <f>=I513+J513+K513+L513</f>
      </c>
      <c r="N513" s="6"/>
      <c r="O513" s="16"/>
      <c r="P513" s="16" t="s">
        <v>586</v>
      </c>
    </row>
    <row collapsed="false" customFormat="false" customHeight="false" hidden="false" ht="12.1" outlineLevel="0" r="514">
      <c r="A514" s="29" t="n">
        <v>46198.662696759</v>
      </c>
      <c r="B514" s="30" t="s">
        <v>495</v>
      </c>
      <c r="C514" s="30" t="s">
        <v>622</v>
      </c>
      <c r="D514" s="30" t="s">
        <v>458</v>
      </c>
      <c r="E514" s="30" t="s">
        <v>578</v>
      </c>
      <c r="F514" s="30" t="s">
        <v>21</v>
      </c>
      <c r="G514" s="31" t="n">
        <v>-82000</v>
      </c>
      <c r="H514" s="32" t="n">
        <v>2.4677296036585</v>
      </c>
      <c r="I514" s="32" t="n">
        <v>202353.82</v>
      </c>
      <c r="J514" s="32" t="n">
        <v>0</v>
      </c>
      <c r="K514" s="32" t="n">
        <v>-121.41</v>
      </c>
      <c r="L514" s="32" t="n">
        <v>-40.47</v>
      </c>
      <c r="M514" s="6" t="s">
        <f>=I514+J514+K514+L514</f>
      </c>
      <c r="N514" s="32"/>
      <c r="O514" s="30"/>
      <c r="P514" s="30" t="s">
        <v>586</v>
      </c>
    </row>
    <row collapsed="false" customFormat="false" customHeight="false" hidden="false" ht="12.1" outlineLevel="0" r="515">
      <c r="A515" s="20" t="n">
        <v>46198.663587963</v>
      </c>
      <c r="B515" s="16" t="s">
        <v>32</v>
      </c>
      <c r="C515" s="16" t="s">
        <v>603</v>
      </c>
      <c r="D515" s="16" t="s">
        <v>456</v>
      </c>
      <c r="E515" s="16" t="s">
        <v>19</v>
      </c>
      <c r="F515" s="16" t="s">
        <v>21</v>
      </c>
      <c r="G515" s="7" t="n">
        <v>19</v>
      </c>
      <c r="H515" s="6" t="n">
        <v>5100</v>
      </c>
      <c r="I515" s="6" t="n">
        <v>-96900</v>
      </c>
      <c r="J515" s="6" t="n">
        <v>-0</v>
      </c>
      <c r="K515" s="6" t="n">
        <v>-58.14</v>
      </c>
      <c r="L515" s="6" t="n">
        <v>-29.07</v>
      </c>
      <c r="M515" s="6" t="s">
        <f>=I515+J515+K515+L515</f>
      </c>
      <c r="N515" s="6"/>
      <c r="O515" s="16"/>
      <c r="P515" s="16" t="s">
        <v>586</v>
      </c>
    </row>
    <row collapsed="false" customFormat="false" customHeight="false" hidden="false" ht="12.1" outlineLevel="0" r="516">
      <c r="A516" s="20" t="n">
        <v>46198.663773148</v>
      </c>
      <c r="B516" s="16" t="s">
        <v>24</v>
      </c>
      <c r="C516" s="16" t="s">
        <v>613</v>
      </c>
      <c r="D516" s="16" t="s">
        <v>456</v>
      </c>
      <c r="E516" s="16" t="s">
        <v>19</v>
      </c>
      <c r="F516" s="16" t="s">
        <v>21</v>
      </c>
      <c r="G516" s="7" t="n">
        <v>247</v>
      </c>
      <c r="H516" s="6" t="n">
        <v>424.01862348178</v>
      </c>
      <c r="I516" s="6" t="n">
        <v>-104732.6</v>
      </c>
      <c r="J516" s="6" t="n">
        <v>-0</v>
      </c>
      <c r="K516" s="6" t="n">
        <v>-62.84</v>
      </c>
      <c r="L516" s="6" t="n">
        <v>-31.45</v>
      </c>
      <c r="M516" s="6" t="s">
        <f>=I516+J516+K516+L516</f>
      </c>
      <c r="N516" s="6"/>
      <c r="O516" s="16"/>
      <c r="P516" s="16" t="s">
        <v>586</v>
      </c>
    </row>
    <row collapsed="false" customFormat="false" customHeight="false" hidden="false" ht="12.1" outlineLevel="0" r="517">
      <c r="A517" s="29" t="n">
        <v>46223.418831019</v>
      </c>
      <c r="B517" s="30" t="s">
        <v>495</v>
      </c>
      <c r="C517" s="30" t="s">
        <v>622</v>
      </c>
      <c r="D517" s="30" t="s">
        <v>458</v>
      </c>
      <c r="E517" s="30" t="s">
        <v>578</v>
      </c>
      <c r="F517" s="30" t="s">
        <v>21</v>
      </c>
      <c r="G517" s="31" t="n">
        <v>-150061</v>
      </c>
      <c r="H517" s="32" t="n">
        <v>2.5472059695724</v>
      </c>
      <c r="I517" s="32" t="n">
        <v>382236.27</v>
      </c>
      <c r="J517" s="32" t="n">
        <v>0</v>
      </c>
      <c r="K517" s="32" t="n">
        <v>-229.34</v>
      </c>
      <c r="L517" s="32" t="n">
        <v>-76.45</v>
      </c>
      <c r="M517" s="6" t="s">
        <f>=I517+J517+K517+L517</f>
      </c>
      <c r="N517" s="32"/>
      <c r="O517" s="30"/>
      <c r="P517" s="30" t="s">
        <v>586</v>
      </c>
    </row>
    <row collapsed="false" customFormat="false" customHeight="false" hidden="false" ht="12.1" outlineLevel="0" r="518">
      <c r="A518" s="20" t="n">
        <v>46223.419965278</v>
      </c>
      <c r="B518" s="16" t="s">
        <v>28</v>
      </c>
      <c r="C518" s="16" t="s">
        <v>532</v>
      </c>
      <c r="D518" s="16" t="s">
        <v>456</v>
      </c>
      <c r="E518" s="16" t="s">
        <v>19</v>
      </c>
      <c r="F518" s="16" t="s">
        <v>21</v>
      </c>
      <c r="G518" s="7" t="n">
        <v>796</v>
      </c>
      <c r="H518" s="6" t="n">
        <v>248.3</v>
      </c>
      <c r="I518" s="6" t="n">
        <v>-197646.8</v>
      </c>
      <c r="J518" s="6" t="n">
        <v>-0</v>
      </c>
      <c r="K518" s="6" t="n">
        <v>-118.59</v>
      </c>
      <c r="L518" s="6" t="n">
        <v>-59.29</v>
      </c>
      <c r="M518" s="6" t="s">
        <f>=I518+J518+K518+L518</f>
      </c>
      <c r="N518" s="6"/>
      <c r="O518" s="16"/>
      <c r="P518" s="16" t="s">
        <v>586</v>
      </c>
    </row>
    <row collapsed="false" customFormat="false" customHeight="false" hidden="false" ht="12.1" outlineLevel="0" r="519">
      <c r="A519" s="20" t="n">
        <v>46223.420648148</v>
      </c>
      <c r="B519" s="16" t="s">
        <v>18</v>
      </c>
      <c r="C519" s="16" t="s">
        <v>529</v>
      </c>
      <c r="D519" s="16" t="s">
        <v>456</v>
      </c>
      <c r="E519" s="16" t="s">
        <v>19</v>
      </c>
      <c r="F519" s="16" t="s">
        <v>21</v>
      </c>
      <c r="G519" s="7" t="n">
        <v>600</v>
      </c>
      <c r="H519" s="6" t="n">
        <v>304.95</v>
      </c>
      <c r="I519" s="6" t="n">
        <v>-182970</v>
      </c>
      <c r="J519" s="6" t="n">
        <v>-0</v>
      </c>
      <c r="K519" s="6" t="n">
        <v>-109.78</v>
      </c>
      <c r="L519" s="6" t="n">
        <v>-54.89</v>
      </c>
      <c r="M519" s="6" t="s">
        <f>=I519+J519+K519+L519</f>
      </c>
      <c r="N519" s="6"/>
      <c r="O519" s="16"/>
      <c r="P519" s="16" t="s">
        <v>586</v>
      </c>
    </row>
    <row collapsed="false" customFormat="false" customHeight="false" hidden="false" ht="12.1" outlineLevel="0" r="520">
      <c r="A520" s="21" t="n">
        <v>46226</v>
      </c>
      <c r="B520" s="22" t="s">
        <v>525</v>
      </c>
      <c r="C520" s="22" t="s">
        <v>111</v>
      </c>
      <c r="D520" s="22" t="s">
        <v>525</v>
      </c>
      <c r="E520" s="22" t="s">
        <v>525</v>
      </c>
      <c r="F520" s="22" t="s">
        <v>21</v>
      </c>
      <c r="G520" s="23" t="n">
        <v>1</v>
      </c>
      <c r="H520" s="24" t="n">
        <v>100000</v>
      </c>
      <c r="I520" s="24" t="n">
        <v>100000</v>
      </c>
      <c r="J520" s="24" t="n">
        <v>0</v>
      </c>
      <c r="K520" s="24" t="n">
        <v>-0</v>
      </c>
      <c r="L520" s="24" t="n">
        <v>-0</v>
      </c>
      <c r="M520" s="6" t="s">
        <f>=I520+J520+K520+L520</f>
      </c>
      <c r="N520" s="24"/>
      <c r="O520" s="22"/>
      <c r="P520" s="22" t="s">
        <v>527</v>
      </c>
    </row>
    <row collapsed="false" customFormat="false" customHeight="false" hidden="false" ht="12.1" outlineLevel="0" r="521">
      <c r="A521" s="20" t="n">
        <v>46226.563460648</v>
      </c>
      <c r="B521" s="16" t="s">
        <v>72</v>
      </c>
      <c r="C521" s="16" t="s">
        <v>619</v>
      </c>
      <c r="D521" s="16" t="s">
        <v>456</v>
      </c>
      <c r="E521" s="16" t="s">
        <v>19</v>
      </c>
      <c r="F521" s="16" t="s">
        <v>21</v>
      </c>
      <c r="G521" s="7" t="n">
        <v>51</v>
      </c>
      <c r="H521" s="6" t="n">
        <v>1917.4117647059</v>
      </c>
      <c r="I521" s="6" t="n">
        <v>-97788</v>
      </c>
      <c r="J521" s="6" t="n">
        <v>-0</v>
      </c>
      <c r="K521" s="6" t="n">
        <v>-58.67</v>
      </c>
      <c r="L521" s="6" t="n">
        <v>-29.34</v>
      </c>
      <c r="M521" s="6" t="s">
        <f>=I521+J521+K521+L521</f>
      </c>
      <c r="N521" s="6"/>
      <c r="O521" s="16"/>
      <c r="P521" s="16" t="s">
        <v>527</v>
      </c>
    </row>
    <row collapsed="false" customFormat="false" customHeight="false" hidden="false" ht="12.1" outlineLevel="0" r="522">
      <c r="A522" s="29" t="n">
        <v>46226.847604167</v>
      </c>
      <c r="B522" s="30" t="s">
        <v>462</v>
      </c>
      <c r="C522" s="30" t="s">
        <v>554</v>
      </c>
      <c r="D522" s="30" t="s">
        <v>458</v>
      </c>
      <c r="E522" s="30" t="s">
        <v>19</v>
      </c>
      <c r="F522" s="30" t="s">
        <v>21</v>
      </c>
      <c r="G522" s="31" t="n">
        <v>-1060</v>
      </c>
      <c r="H522" s="32" t="n">
        <v>263.90988679245</v>
      </c>
      <c r="I522" s="32" t="n">
        <v>279744.48</v>
      </c>
      <c r="J522" s="32" t="n">
        <v>0</v>
      </c>
      <c r="K522" s="32" t="n">
        <v>-167.85</v>
      </c>
      <c r="L522" s="32" t="n">
        <v>-83.93</v>
      </c>
      <c r="M522" s="6" t="s">
        <f>=I522+J522+K522+L522</f>
      </c>
      <c r="N522" s="32"/>
      <c r="O522" s="30"/>
      <c r="P522" s="30" t="s">
        <v>527</v>
      </c>
    </row>
    <row collapsed="false" customFormat="false" customHeight="false" hidden="false" ht="12.1" outlineLevel="0" r="523">
      <c r="A523" s="29" t="n">
        <v>46226.848009259</v>
      </c>
      <c r="B523" s="30" t="s">
        <v>462</v>
      </c>
      <c r="C523" s="30" t="s">
        <v>554</v>
      </c>
      <c r="D523" s="30" t="s">
        <v>458</v>
      </c>
      <c r="E523" s="30" t="s">
        <v>19</v>
      </c>
      <c r="F523" s="30" t="s">
        <v>21</v>
      </c>
      <c r="G523" s="31" t="n">
        <v>-10</v>
      </c>
      <c r="H523" s="32" t="n">
        <v>263.9</v>
      </c>
      <c r="I523" s="32" t="n">
        <v>2639</v>
      </c>
      <c r="J523" s="32" t="n">
        <v>0</v>
      </c>
      <c r="K523" s="32" t="n">
        <v>-1.58</v>
      </c>
      <c r="L523" s="32" t="n">
        <v>-0.8</v>
      </c>
      <c r="M523" s="6" t="s">
        <f>=I523+J523+K523+L523</f>
      </c>
      <c r="N523" s="32"/>
      <c r="O523" s="30"/>
      <c r="P523" s="30" t="s">
        <v>586</v>
      </c>
    </row>
    <row collapsed="false" customFormat="false" customHeight="false" hidden="false" ht="12.1" outlineLevel="0" r="524">
      <c r="A524" s="20" t="n">
        <v>46226.848472222</v>
      </c>
      <c r="B524" s="16" t="s">
        <v>28</v>
      </c>
      <c r="C524" s="16" t="s">
        <v>532</v>
      </c>
      <c r="D524" s="16" t="s">
        <v>456</v>
      </c>
      <c r="E524" s="16" t="s">
        <v>19</v>
      </c>
      <c r="F524" s="16" t="s">
        <v>21</v>
      </c>
      <c r="G524" s="7" t="n">
        <v>1058</v>
      </c>
      <c r="H524" s="6" t="n">
        <v>263.12</v>
      </c>
      <c r="I524" s="6" t="n">
        <v>-278380.96</v>
      </c>
      <c r="J524" s="6" t="n">
        <v>-0</v>
      </c>
      <c r="K524" s="6" t="n">
        <v>-167.03</v>
      </c>
      <c r="L524" s="6" t="n">
        <v>-83.51</v>
      </c>
      <c r="M524" s="6" t="s">
        <f>=I524+J524+K524+L524</f>
      </c>
      <c r="N524" s="6"/>
      <c r="O524" s="16"/>
      <c r="P524" s="16" t="s">
        <v>527</v>
      </c>
    </row>
    <row collapsed="false" customFormat="false" customHeight="false" hidden="false" ht="12.1" outlineLevel="0" r="525">
      <c r="A525" s="20" t="n">
        <v>46226.849282407</v>
      </c>
      <c r="B525" s="16" t="s">
        <v>44</v>
      </c>
      <c r="C525" s="16" t="s">
        <v>604</v>
      </c>
      <c r="D525" s="16" t="s">
        <v>456</v>
      </c>
      <c r="E525" s="16" t="s">
        <v>19</v>
      </c>
      <c r="F525" s="16" t="s">
        <v>21</v>
      </c>
      <c r="G525" s="7" t="n">
        <v>1</v>
      </c>
      <c r="H525" s="6" t="n">
        <v>1233</v>
      </c>
      <c r="I525" s="6" t="n">
        <v>-1233</v>
      </c>
      <c r="J525" s="6" t="n">
        <v>-0</v>
      </c>
      <c r="K525" s="6" t="n">
        <v>-0.74</v>
      </c>
      <c r="L525" s="6" t="n">
        <v>-0.37</v>
      </c>
      <c r="M525" s="6" t="s">
        <f>=I525+J525+K525+L525</f>
      </c>
      <c r="N525" s="6"/>
      <c r="O525" s="16"/>
      <c r="P525" s="16" t="s">
        <v>617</v>
      </c>
    </row>
    <row collapsed="false" customFormat="false" customHeight="false" hidden="false" ht="12.1" outlineLevel="0" r="526">
      <c r="A526" s="20" t="n">
        <v>46226.849884259</v>
      </c>
      <c r="B526" s="16" t="s">
        <v>24</v>
      </c>
      <c r="C526" s="16" t="s">
        <v>613</v>
      </c>
      <c r="D526" s="16" t="s">
        <v>456</v>
      </c>
      <c r="E526" s="16" t="s">
        <v>19</v>
      </c>
      <c r="F526" s="16" t="s">
        <v>21</v>
      </c>
      <c r="G526" s="7" t="n">
        <v>11</v>
      </c>
      <c r="H526" s="6" t="n">
        <v>418.8</v>
      </c>
      <c r="I526" s="6" t="n">
        <v>-4606.8</v>
      </c>
      <c r="J526" s="6" t="n">
        <v>-0</v>
      </c>
      <c r="K526" s="6" t="n">
        <v>-2.77</v>
      </c>
      <c r="L526" s="6" t="n">
        <v>-1.38</v>
      </c>
      <c r="M526" s="6" t="s">
        <f>=I526+J526+K526+L526</f>
      </c>
      <c r="N526" s="6"/>
      <c r="O526" s="16"/>
      <c r="P526" s="16" t="s">
        <v>586</v>
      </c>
    </row>
    <row collapsed="false" customFormat="false" customHeight="false" hidden="false" ht="12.1" outlineLevel="0" r="527">
      <c r="A527" s="20" t="n">
        <v>46227.291875</v>
      </c>
      <c r="B527" s="16" t="s">
        <v>28</v>
      </c>
      <c r="C527" s="16" t="s">
        <v>532</v>
      </c>
      <c r="D527" s="16" t="s">
        <v>456</v>
      </c>
      <c r="E527" s="16" t="s">
        <v>19</v>
      </c>
      <c r="F527" s="16" t="s">
        <v>21</v>
      </c>
      <c r="G527" s="7" t="n">
        <v>11</v>
      </c>
      <c r="H527" s="6" t="n">
        <v>262.84</v>
      </c>
      <c r="I527" s="6" t="n">
        <v>-2891.24</v>
      </c>
      <c r="J527" s="6" t="n">
        <v>-0</v>
      </c>
      <c r="K527" s="6" t="n">
        <v>-1.73</v>
      </c>
      <c r="L527" s="6" t="n">
        <v>-0.87</v>
      </c>
      <c r="M527" s="6" t="s">
        <f>=I527+J527+K527+L527</f>
      </c>
      <c r="N527" s="6"/>
      <c r="O527" s="16"/>
      <c r="P527" s="16" t="s">
        <v>527</v>
      </c>
    </row>
    <row collapsed="false" customFormat="false" customHeight="false" hidden="false" ht="12.1" outlineLevel="0" r="528">
      <c r="A528" s="21" t="n">
        <v>46233</v>
      </c>
      <c r="B528" s="22" t="s">
        <v>525</v>
      </c>
      <c r="C528" s="22" t="s">
        <v>111</v>
      </c>
      <c r="D528" s="22" t="s">
        <v>525</v>
      </c>
      <c r="E528" s="22" t="s">
        <v>525</v>
      </c>
      <c r="F528" s="22" t="s">
        <v>21</v>
      </c>
      <c r="G528" s="23" t="n">
        <v>1</v>
      </c>
      <c r="H528" s="24" t="n">
        <v>1000000</v>
      </c>
      <c r="I528" s="24" t="n">
        <v>1000000</v>
      </c>
      <c r="J528" s="24" t="n">
        <v>0</v>
      </c>
      <c r="K528" s="24" t="n">
        <v>-0</v>
      </c>
      <c r="L528" s="24" t="n">
        <v>-0</v>
      </c>
      <c r="M528" s="6" t="s">
        <f>=I528+J528+K528+L528</f>
      </c>
      <c r="N528" s="24"/>
      <c r="O528" s="22"/>
      <c r="P528" s="22" t="s">
        <v>527</v>
      </c>
    </row>
    <row collapsed="false" customFormat="false" customHeight="false" hidden="false" ht="12.1" outlineLevel="0" r="529">
      <c r="A529" s="20" t="n">
        <v>46233.523888889</v>
      </c>
      <c r="B529" s="16" t="s">
        <v>76</v>
      </c>
      <c r="C529" s="16" t="s">
        <v>77</v>
      </c>
      <c r="D529" s="16" t="s">
        <v>456</v>
      </c>
      <c r="E529" s="16" t="s">
        <v>19</v>
      </c>
      <c r="F529" s="16" t="s">
        <v>21</v>
      </c>
      <c r="G529" s="7" t="n">
        <v>2230</v>
      </c>
      <c r="H529" s="6" t="n">
        <v>133.06502242152</v>
      </c>
      <c r="I529" s="6" t="n">
        <v>-296735</v>
      </c>
      <c r="J529" s="6" t="n">
        <v>-0</v>
      </c>
      <c r="K529" s="6" t="n">
        <v>-178.04</v>
      </c>
      <c r="L529" s="6" t="n">
        <v>-89.04</v>
      </c>
      <c r="M529" s="6" t="s">
        <f>=I529+J529+K529+L529</f>
      </c>
      <c r="N529" s="6"/>
      <c r="O529" s="16"/>
      <c r="P529" s="16" t="s">
        <v>527</v>
      </c>
    </row>
    <row collapsed="false" customFormat="false" customHeight="false" hidden="false" ht="12.1" outlineLevel="0" r="530">
      <c r="A530" s="20" t="n">
        <v>46233.535868056</v>
      </c>
      <c r="B530" s="16" t="s">
        <v>52</v>
      </c>
      <c r="C530" s="16" t="s">
        <v>612</v>
      </c>
      <c r="D530" s="16" t="s">
        <v>456</v>
      </c>
      <c r="E530" s="16" t="s">
        <v>19</v>
      </c>
      <c r="F530" s="16" t="s">
        <v>21</v>
      </c>
      <c r="G530" s="7" t="n">
        <v>1108</v>
      </c>
      <c r="H530" s="6" t="n">
        <v>267.67599277978</v>
      </c>
      <c r="I530" s="6" t="n">
        <v>-296585</v>
      </c>
      <c r="J530" s="6" t="n">
        <v>-0</v>
      </c>
      <c r="K530" s="6" t="n">
        <v>-177.95</v>
      </c>
      <c r="L530" s="6" t="n">
        <v>-88.98</v>
      </c>
      <c r="M530" s="6" t="s">
        <f>=I530+J530+K530+L530</f>
      </c>
      <c r="N530" s="6"/>
      <c r="O530" s="16"/>
      <c r="P530" s="16" t="s">
        <v>527</v>
      </c>
    </row>
    <row collapsed="false" customFormat="false" customHeight="false" hidden="false" ht="12.1" outlineLevel="0" r="531">
      <c r="A531" s="20" t="n">
        <v>46233.538738426</v>
      </c>
      <c r="B531" s="16" t="s">
        <v>61</v>
      </c>
      <c r="C531" s="16" t="s">
        <v>557</v>
      </c>
      <c r="D531" s="16" t="s">
        <v>456</v>
      </c>
      <c r="E531" s="16" t="s">
        <v>19</v>
      </c>
      <c r="F531" s="16" t="s">
        <v>21</v>
      </c>
      <c r="G531" s="7" t="n">
        <v>5650</v>
      </c>
      <c r="H531" s="6" t="n">
        <v>43.773185840708</v>
      </c>
      <c r="I531" s="6" t="n">
        <v>-247318.5</v>
      </c>
      <c r="J531" s="6" t="n">
        <v>-0</v>
      </c>
      <c r="K531" s="6" t="n">
        <v>-148.39</v>
      </c>
      <c r="L531" s="6" t="n">
        <v>-74.19</v>
      </c>
      <c r="M531" s="6" t="s">
        <f>=I531+J531+K531+L531</f>
      </c>
      <c r="N531" s="6"/>
      <c r="O531" s="16"/>
      <c r="P531" s="16" t="s">
        <v>527</v>
      </c>
    </row>
    <row collapsed="false" customFormat="false" customHeight="false" hidden="false" ht="12.1" outlineLevel="0" r="532">
      <c r="A532" s="20" t="n">
        <v>46233.539571759</v>
      </c>
      <c r="B532" s="16" t="s">
        <v>57</v>
      </c>
      <c r="C532" s="16" t="s">
        <v>602</v>
      </c>
      <c r="D532" s="16" t="s">
        <v>456</v>
      </c>
      <c r="E532" s="16" t="s">
        <v>19</v>
      </c>
      <c r="F532" s="16" t="s">
        <v>21</v>
      </c>
      <c r="G532" s="7" t="n">
        <v>290000</v>
      </c>
      <c r="H532" s="6" t="n">
        <v>0.5241275862069</v>
      </c>
      <c r="I532" s="6" t="n">
        <v>-151997</v>
      </c>
      <c r="J532" s="6" t="n">
        <v>-0</v>
      </c>
      <c r="K532" s="6" t="n">
        <v>-91.2</v>
      </c>
      <c r="L532" s="6" t="n">
        <v>-45.58</v>
      </c>
      <c r="M532" s="6" t="s">
        <f>=I532+J532+K532+L532</f>
      </c>
      <c r="N532" s="6"/>
      <c r="O532" s="16"/>
      <c r="P532" s="16" t="s">
        <v>527</v>
      </c>
    </row>
    <row collapsed="false" customFormat="false" customHeight="false" hidden="false" ht="12.1" outlineLevel="0" r="533">
      <c r="A533" s="20" t="n">
        <v>46233.539849537</v>
      </c>
      <c r="B533" s="16" t="s">
        <v>28</v>
      </c>
      <c r="C533" s="16" t="s">
        <v>532</v>
      </c>
      <c r="D533" s="16" t="s">
        <v>456</v>
      </c>
      <c r="E533" s="16" t="s">
        <v>19</v>
      </c>
      <c r="F533" s="16" t="s">
        <v>21</v>
      </c>
      <c r="G533" s="7" t="n">
        <v>23</v>
      </c>
      <c r="H533" s="6" t="n">
        <v>276.25</v>
      </c>
      <c r="I533" s="6" t="n">
        <v>-6353.75</v>
      </c>
      <c r="J533" s="6" t="n">
        <v>-0</v>
      </c>
      <c r="K533" s="6" t="n">
        <v>-3.81</v>
      </c>
      <c r="L533" s="6" t="n">
        <v>-1.91</v>
      </c>
      <c r="M533" s="6" t="s">
        <f>=I533+J533+K533+L533</f>
      </c>
      <c r="N533" s="6"/>
      <c r="O533" s="16"/>
      <c r="P533" s="16" t="s">
        <v>527</v>
      </c>
    </row>
    <row collapsed="false" customFormat="false" customHeight="false" hidden="false" ht="12.1" outlineLevel="0" r="534">
      <c r="A534" s="21" t="n">
        <v>46237</v>
      </c>
      <c r="B534" s="22" t="s">
        <v>525</v>
      </c>
      <c r="C534" s="22" t="s">
        <v>111</v>
      </c>
      <c r="D534" s="22" t="s">
        <v>525</v>
      </c>
      <c r="E534" s="22" t="s">
        <v>525</v>
      </c>
      <c r="F534" s="22" t="s">
        <v>21</v>
      </c>
      <c r="G534" s="23" t="n">
        <v>1</v>
      </c>
      <c r="H534" s="24" t="n">
        <v>100000</v>
      </c>
      <c r="I534" s="24" t="n">
        <v>100000</v>
      </c>
      <c r="J534" s="24" t="n">
        <v>0</v>
      </c>
      <c r="K534" s="24" t="n">
        <v>-0</v>
      </c>
      <c r="L534" s="24" t="n">
        <v>-0</v>
      </c>
      <c r="M534" s="6" t="s">
        <f>=I534+J534+K534+L534</f>
      </c>
      <c r="N534" s="24"/>
      <c r="O534" s="22"/>
      <c r="P534" s="22" t="s">
        <v>527</v>
      </c>
    </row>
    <row collapsed="false" customFormat="false" customHeight="false" hidden="false" ht="12.1" outlineLevel="0" r="535">
      <c r="A535" s="20" t="n">
        <v>46237.436365741</v>
      </c>
      <c r="B535" s="16" t="s">
        <v>68</v>
      </c>
      <c r="C535" s="16" t="s">
        <v>588</v>
      </c>
      <c r="D535" s="16" t="s">
        <v>456</v>
      </c>
      <c r="E535" s="16" t="s">
        <v>19</v>
      </c>
      <c r="F535" s="16" t="s">
        <v>21</v>
      </c>
      <c r="G535" s="7" t="n">
        <v>13200</v>
      </c>
      <c r="H535" s="6" t="n">
        <v>7.51</v>
      </c>
      <c r="I535" s="6" t="n">
        <v>-99132</v>
      </c>
      <c r="J535" s="6" t="n">
        <v>-0</v>
      </c>
      <c r="K535" s="6" t="n">
        <v>-59.48</v>
      </c>
      <c r="L535" s="6" t="n">
        <v>-29.74</v>
      </c>
      <c r="M535" s="6" t="s">
        <f>=I535+J535+K535+L535</f>
      </c>
      <c r="N535" s="6"/>
      <c r="O535" s="16"/>
      <c r="P535" s="16" t="s">
        <v>527</v>
      </c>
    </row>
    <row collapsed="false" customFormat="false" customHeight="false" hidden="false" ht="12.1" outlineLevel="0" r="536">
      <c r="A536" s="21" t="n">
        <v>46238</v>
      </c>
      <c r="B536" s="22" t="s">
        <v>525</v>
      </c>
      <c r="C536" s="22" t="s">
        <v>111</v>
      </c>
      <c r="D536" s="22" t="s">
        <v>525</v>
      </c>
      <c r="E536" s="22" t="s">
        <v>525</v>
      </c>
      <c r="F536" s="22" t="s">
        <v>21</v>
      </c>
      <c r="G536" s="23" t="n">
        <v>1</v>
      </c>
      <c r="H536" s="24" t="n">
        <v>400000</v>
      </c>
      <c r="I536" s="24" t="n">
        <v>400000</v>
      </c>
      <c r="J536" s="24" t="n">
        <v>0</v>
      </c>
      <c r="K536" s="24" t="n">
        <v>-0</v>
      </c>
      <c r="L536" s="24" t="n">
        <v>-0</v>
      </c>
      <c r="M536" s="6" t="s">
        <f>=I536+J536+K536+L536</f>
      </c>
      <c r="N536" s="24"/>
      <c r="O536" s="22"/>
      <c r="P536" s="22" t="s">
        <v>527</v>
      </c>
    </row>
    <row collapsed="false" customFormat="false" customHeight="false" hidden="false" ht="12.1" outlineLevel="0" r="537">
      <c r="A537" s="20" t="n">
        <v>46238.662233796</v>
      </c>
      <c r="B537" s="16" t="s">
        <v>68</v>
      </c>
      <c r="C537" s="16" t="s">
        <v>588</v>
      </c>
      <c r="D537" s="16" t="s">
        <v>456</v>
      </c>
      <c r="E537" s="16" t="s">
        <v>19</v>
      </c>
      <c r="F537" s="16" t="s">
        <v>21</v>
      </c>
      <c r="G537" s="7" t="n">
        <v>1700</v>
      </c>
      <c r="H537" s="6" t="n">
        <v>7.355</v>
      </c>
      <c r="I537" s="6" t="n">
        <v>-12503.5</v>
      </c>
      <c r="J537" s="6" t="n">
        <v>-0</v>
      </c>
      <c r="K537" s="6" t="n">
        <v>-7.5</v>
      </c>
      <c r="L537" s="6" t="n">
        <v>-3.75</v>
      </c>
      <c r="M537" s="6" t="s">
        <f>=I537+J537+K537+L537</f>
      </c>
      <c r="N537" s="6"/>
      <c r="O537" s="16"/>
      <c r="P537" s="16" t="s">
        <v>527</v>
      </c>
    </row>
    <row collapsed="false" customFormat="false" customHeight="false" hidden="false" ht="12.1" outlineLevel="0" r="538">
      <c r="A538" s="20" t="n">
        <v>46238.662534722</v>
      </c>
      <c r="B538" s="16" t="s">
        <v>40</v>
      </c>
      <c r="C538" s="16" t="s">
        <v>621</v>
      </c>
      <c r="D538" s="16" t="s">
        <v>456</v>
      </c>
      <c r="E538" s="16" t="s">
        <v>19</v>
      </c>
      <c r="F538" s="16" t="s">
        <v>21</v>
      </c>
      <c r="G538" s="7" t="n">
        <v>11</v>
      </c>
      <c r="H538" s="6" t="n">
        <v>2220.3</v>
      </c>
      <c r="I538" s="6" t="n">
        <v>-24423.3</v>
      </c>
      <c r="J538" s="6" t="n">
        <v>-0</v>
      </c>
      <c r="K538" s="6" t="n">
        <v>-14.66</v>
      </c>
      <c r="L538" s="6" t="n">
        <v>-7.32</v>
      </c>
      <c r="M538" s="6" t="s">
        <f>=I538+J538+K538+L538</f>
      </c>
      <c r="N538" s="6"/>
      <c r="O538" s="16"/>
      <c r="P538" s="16" t="s">
        <v>527</v>
      </c>
    </row>
    <row collapsed="false" customFormat="false" customHeight="false" hidden="false" ht="12.1" outlineLevel="0" r="539">
      <c r="A539" s="20" t="n">
        <v>46238.662800926</v>
      </c>
      <c r="B539" s="16" t="s">
        <v>61</v>
      </c>
      <c r="C539" s="16" t="s">
        <v>557</v>
      </c>
      <c r="D539" s="16" t="s">
        <v>456</v>
      </c>
      <c r="E539" s="16" t="s">
        <v>19</v>
      </c>
      <c r="F539" s="16" t="s">
        <v>21</v>
      </c>
      <c r="G539" s="7" t="n">
        <v>390</v>
      </c>
      <c r="H539" s="6" t="n">
        <v>44.3</v>
      </c>
      <c r="I539" s="6" t="n">
        <v>-17277</v>
      </c>
      <c r="J539" s="6" t="n">
        <v>-0</v>
      </c>
      <c r="K539" s="6" t="n">
        <v>-10.36</v>
      </c>
      <c r="L539" s="6" t="n">
        <v>-5.18</v>
      </c>
      <c r="M539" s="6" t="s">
        <f>=I539+J539+K539+L539</f>
      </c>
      <c r="N539" s="6"/>
      <c r="O539" s="16"/>
      <c r="P539" s="16" t="s">
        <v>527</v>
      </c>
    </row>
    <row collapsed="false" customFormat="false" customHeight="false" hidden="false" ht="12.1" outlineLevel="0" r="540">
      <c r="A540" s="20" t="n">
        <v>46238.663032407</v>
      </c>
      <c r="B540" s="16" t="s">
        <v>84</v>
      </c>
      <c r="C540" s="16" t="s">
        <v>555</v>
      </c>
      <c r="D540" s="16" t="s">
        <v>456</v>
      </c>
      <c r="E540" s="16" t="s">
        <v>19</v>
      </c>
      <c r="F540" s="16" t="s">
        <v>21</v>
      </c>
      <c r="G540" s="7" t="n">
        <v>40</v>
      </c>
      <c r="H540" s="6" t="n">
        <v>187.65</v>
      </c>
      <c r="I540" s="6" t="n">
        <v>-7506</v>
      </c>
      <c r="J540" s="6" t="n">
        <v>-0</v>
      </c>
      <c r="K540" s="6" t="n">
        <v>-4.51</v>
      </c>
      <c r="L540" s="6" t="n">
        <v>-2.25</v>
      </c>
      <c r="M540" s="6" t="s">
        <f>=I540+J540+K540+L540</f>
      </c>
      <c r="N540" s="6"/>
      <c r="O540" s="16"/>
      <c r="P540" s="16" t="s">
        <v>527</v>
      </c>
    </row>
    <row collapsed="false" customFormat="false" customHeight="false" hidden="false" ht="12.1" outlineLevel="0" r="541">
      <c r="A541" s="20" t="n">
        <v>46238.663263889</v>
      </c>
      <c r="B541" s="16" t="s">
        <v>36</v>
      </c>
      <c r="C541" s="16" t="s">
        <v>615</v>
      </c>
      <c r="D541" s="16" t="s">
        <v>456</v>
      </c>
      <c r="E541" s="16" t="s">
        <v>19</v>
      </c>
      <c r="F541" s="16" t="s">
        <v>21</v>
      </c>
      <c r="G541" s="7" t="n">
        <v>19</v>
      </c>
      <c r="H541" s="6" t="n">
        <v>1331.7</v>
      </c>
      <c r="I541" s="6" t="n">
        <v>-25302.3</v>
      </c>
      <c r="J541" s="6" t="n">
        <v>-0</v>
      </c>
      <c r="K541" s="6" t="n">
        <v>-15.18</v>
      </c>
      <c r="L541" s="6" t="n">
        <v>-7.6</v>
      </c>
      <c r="M541" s="6" t="s">
        <f>=I541+J541+K541+L541</f>
      </c>
      <c r="N541" s="6"/>
      <c r="O541" s="16"/>
      <c r="P541" s="16" t="s">
        <v>527</v>
      </c>
    </row>
    <row collapsed="false" customFormat="false" customHeight="false" hidden="false" ht="12.1" outlineLevel="0" r="542">
      <c r="A542" s="20" t="n">
        <v>46238.663483796</v>
      </c>
      <c r="B542" s="16" t="s">
        <v>32</v>
      </c>
      <c r="C542" s="16" t="s">
        <v>603</v>
      </c>
      <c r="D542" s="16" t="s">
        <v>456</v>
      </c>
      <c r="E542" s="16" t="s">
        <v>19</v>
      </c>
      <c r="F542" s="16" t="s">
        <v>21</v>
      </c>
      <c r="G542" s="7" t="n">
        <v>7</v>
      </c>
      <c r="H542" s="6" t="n">
        <v>5777</v>
      </c>
      <c r="I542" s="6" t="n">
        <v>-40439</v>
      </c>
      <c r="J542" s="6" t="n">
        <v>-0</v>
      </c>
      <c r="K542" s="6" t="n">
        <v>-24.26</v>
      </c>
      <c r="L542" s="6" t="n">
        <v>-12.12</v>
      </c>
      <c r="M542" s="6" t="s">
        <f>=I542+J542+K542+L542</f>
      </c>
      <c r="N542" s="6"/>
      <c r="O542" s="16"/>
      <c r="P542" s="16" t="s">
        <v>527</v>
      </c>
    </row>
    <row collapsed="false" customFormat="false" customHeight="false" hidden="false" ht="12.1" outlineLevel="0" r="543">
      <c r="A543" s="20" t="n">
        <v>46238.66375</v>
      </c>
      <c r="B543" s="16" t="s">
        <v>72</v>
      </c>
      <c r="C543" s="16" t="s">
        <v>619</v>
      </c>
      <c r="D543" s="16" t="s">
        <v>456</v>
      </c>
      <c r="E543" s="16" t="s">
        <v>19</v>
      </c>
      <c r="F543" s="16" t="s">
        <v>21</v>
      </c>
      <c r="G543" s="7" t="n">
        <v>6</v>
      </c>
      <c r="H543" s="6" t="n">
        <v>2068</v>
      </c>
      <c r="I543" s="6" t="n">
        <v>-12408</v>
      </c>
      <c r="J543" s="6" t="n">
        <v>-0</v>
      </c>
      <c r="K543" s="6" t="n">
        <v>-7.45</v>
      </c>
      <c r="L543" s="6" t="n">
        <v>-3.72</v>
      </c>
      <c r="M543" s="6" t="s">
        <f>=I543+J543+K543+L543</f>
      </c>
      <c r="N543" s="6"/>
      <c r="O543" s="16"/>
      <c r="P543" s="16" t="s">
        <v>527</v>
      </c>
    </row>
    <row collapsed="false" customFormat="false" customHeight="false" hidden="false" ht="12.1" outlineLevel="0" r="544">
      <c r="A544" s="20" t="n">
        <v>46238.664039352</v>
      </c>
      <c r="B544" s="16" t="s">
        <v>57</v>
      </c>
      <c r="C544" s="16" t="s">
        <v>602</v>
      </c>
      <c r="D544" s="16" t="s">
        <v>456</v>
      </c>
      <c r="E544" s="16" t="s">
        <v>19</v>
      </c>
      <c r="F544" s="16" t="s">
        <v>21</v>
      </c>
      <c r="G544" s="7" t="n">
        <v>30000</v>
      </c>
      <c r="H544" s="6" t="n">
        <v>0.5228</v>
      </c>
      <c r="I544" s="6" t="n">
        <v>-15684</v>
      </c>
      <c r="J544" s="6" t="n">
        <v>-0</v>
      </c>
      <c r="K544" s="6" t="n">
        <v>-9.41</v>
      </c>
      <c r="L544" s="6" t="n">
        <v>-4.7</v>
      </c>
      <c r="M544" s="6" t="s">
        <f>=I544+J544+K544+L544</f>
      </c>
      <c r="N544" s="6"/>
      <c r="O544" s="16"/>
      <c r="P544" s="16" t="s">
        <v>527</v>
      </c>
    </row>
    <row collapsed="false" customFormat="false" customHeight="false" hidden="false" ht="12.1" outlineLevel="0" r="545">
      <c r="A545" s="20" t="n">
        <v>46238.664375</v>
      </c>
      <c r="B545" s="16" t="s">
        <v>24</v>
      </c>
      <c r="C545" s="16" t="s">
        <v>613</v>
      </c>
      <c r="D545" s="16" t="s">
        <v>456</v>
      </c>
      <c r="E545" s="16" t="s">
        <v>19</v>
      </c>
      <c r="F545" s="16" t="s">
        <v>21</v>
      </c>
      <c r="G545" s="7" t="n">
        <v>176</v>
      </c>
      <c r="H545" s="6" t="n">
        <v>466.57727272727</v>
      </c>
      <c r="I545" s="6" t="n">
        <v>-82117.6</v>
      </c>
      <c r="J545" s="6" t="n">
        <v>-0</v>
      </c>
      <c r="K545" s="6" t="n">
        <v>-49.27</v>
      </c>
      <c r="L545" s="6" t="n">
        <v>-24.62</v>
      </c>
      <c r="M545" s="6" t="s">
        <f>=I545+J545+K545+L545</f>
      </c>
      <c r="N545" s="6"/>
      <c r="O545" s="16"/>
      <c r="P545" s="16" t="s">
        <v>527</v>
      </c>
    </row>
    <row collapsed="false" customFormat="false" customHeight="false" hidden="false" ht="12.1" outlineLevel="0" r="546">
      <c r="A546" s="20" t="n">
        <v>46238.664594907</v>
      </c>
      <c r="B546" s="16" t="s">
        <v>48</v>
      </c>
      <c r="C546" s="16" t="s">
        <v>547</v>
      </c>
      <c r="D546" s="16" t="s">
        <v>456</v>
      </c>
      <c r="E546" s="16" t="s">
        <v>19</v>
      </c>
      <c r="F546" s="16" t="s">
        <v>21</v>
      </c>
      <c r="G546" s="7" t="n">
        <v>4</v>
      </c>
      <c r="H546" s="6" t="n">
        <v>506.9</v>
      </c>
      <c r="I546" s="6" t="n">
        <v>-2027.6</v>
      </c>
      <c r="J546" s="6" t="n">
        <v>-0</v>
      </c>
      <c r="K546" s="6" t="n">
        <v>-1.21</v>
      </c>
      <c r="L546" s="6" t="n">
        <v>-0.61</v>
      </c>
      <c r="M546" s="6" t="s">
        <f>=I546+J546+K546+L546</f>
      </c>
      <c r="N546" s="6"/>
      <c r="O546" s="16"/>
      <c r="P546" s="16" t="s">
        <v>527</v>
      </c>
    </row>
    <row collapsed="false" customFormat="false" customHeight="false" hidden="false" ht="12.1" outlineLevel="0" r="547">
      <c r="A547" s="20" t="n">
        <v>46238.664861111</v>
      </c>
      <c r="B547" s="16" t="s">
        <v>65</v>
      </c>
      <c r="C547" s="16" t="s">
        <v>618</v>
      </c>
      <c r="D547" s="16" t="s">
        <v>456</v>
      </c>
      <c r="E547" s="16" t="s">
        <v>19</v>
      </c>
      <c r="F547" s="16" t="s">
        <v>21</v>
      </c>
      <c r="G547" s="7" t="n">
        <v>67</v>
      </c>
      <c r="H547" s="6" t="n">
        <v>1081.6</v>
      </c>
      <c r="I547" s="6" t="n">
        <v>-72467.2</v>
      </c>
      <c r="J547" s="6" t="n">
        <v>-0</v>
      </c>
      <c r="K547" s="6" t="n">
        <v>-43.48</v>
      </c>
      <c r="L547" s="6" t="n">
        <v>-21.74</v>
      </c>
      <c r="M547" s="6" t="s">
        <f>=I547+J547+K547+L547</f>
      </c>
      <c r="N547" s="6"/>
      <c r="O547" s="16"/>
      <c r="P547" s="16" t="s">
        <v>527</v>
      </c>
    </row>
    <row collapsed="false" customFormat="false" customHeight="false" hidden="false" ht="12.1" outlineLevel="0" r="548">
      <c r="A548" s="20" t="n">
        <v>46238.665104167</v>
      </c>
      <c r="B548" s="16" t="s">
        <v>76</v>
      </c>
      <c r="C548" s="16" t="s">
        <v>77</v>
      </c>
      <c r="D548" s="16" t="s">
        <v>456</v>
      </c>
      <c r="E548" s="16" t="s">
        <v>19</v>
      </c>
      <c r="F548" s="16" t="s">
        <v>21</v>
      </c>
      <c r="G548" s="7" t="n">
        <v>220</v>
      </c>
      <c r="H548" s="6" t="n">
        <v>133.99772727273</v>
      </c>
      <c r="I548" s="6" t="n">
        <v>-29479.5</v>
      </c>
      <c r="J548" s="6" t="n">
        <v>-0</v>
      </c>
      <c r="K548" s="6" t="n">
        <v>-17.69</v>
      </c>
      <c r="L548" s="6" t="n">
        <v>-8.84</v>
      </c>
      <c r="M548" s="6" t="s">
        <f>=I548+J548+K548+L548</f>
      </c>
      <c r="N548" s="6"/>
      <c r="O548" s="16"/>
      <c r="P548" s="16" t="s">
        <v>527</v>
      </c>
    </row>
    <row collapsed="false" customFormat="false" customHeight="false" hidden="false" ht="12.1" outlineLevel="0" r="549">
      <c r="A549" s="20" t="n">
        <v>46238.66537037</v>
      </c>
      <c r="B549" s="16" t="s">
        <v>93</v>
      </c>
      <c r="C549" s="16" t="s">
        <v>546</v>
      </c>
      <c r="D549" s="16" t="s">
        <v>456</v>
      </c>
      <c r="E549" s="16" t="s">
        <v>19</v>
      </c>
      <c r="F549" s="16" t="s">
        <v>21</v>
      </c>
      <c r="G549" s="7" t="n">
        <v>440</v>
      </c>
      <c r="H549" s="6" t="n">
        <v>72.28</v>
      </c>
      <c r="I549" s="6" t="n">
        <v>-31803.2</v>
      </c>
      <c r="J549" s="6" t="n">
        <v>-0</v>
      </c>
      <c r="K549" s="6" t="n">
        <v>-19.08</v>
      </c>
      <c r="L549" s="6" t="n">
        <v>-9.53</v>
      </c>
      <c r="M549" s="6" t="s">
        <f>=I549+J549+K549+L549</f>
      </c>
      <c r="N549" s="6"/>
      <c r="O549" s="16"/>
      <c r="P549" s="16" t="s">
        <v>527</v>
      </c>
    </row>
    <row collapsed="false" customFormat="false" customHeight="false" hidden="false" ht="12.1" outlineLevel="0" r="550">
      <c r="A550" s="20" t="n">
        <v>46238.665625</v>
      </c>
      <c r="B550" s="16" t="s">
        <v>90</v>
      </c>
      <c r="C550" s="16" t="s">
        <v>544</v>
      </c>
      <c r="D550" s="16" t="s">
        <v>456</v>
      </c>
      <c r="E550" s="16" t="s">
        <v>19</v>
      </c>
      <c r="F550" s="16" t="s">
        <v>21</v>
      </c>
      <c r="G550" s="7" t="n">
        <v>41</v>
      </c>
      <c r="H550" s="6" t="n">
        <v>648.4</v>
      </c>
      <c r="I550" s="6" t="n">
        <v>-26584.4</v>
      </c>
      <c r="J550" s="6" t="n">
        <v>-0</v>
      </c>
      <c r="K550" s="6" t="n">
        <v>-15.95</v>
      </c>
      <c r="L550" s="6" t="n">
        <v>-7.98</v>
      </c>
      <c r="M550" s="6" t="s">
        <f>=I550+J550+K550+L550</f>
      </c>
      <c r="N550" s="6"/>
      <c r="O550" s="16"/>
      <c r="P550" s="16" t="s">
        <v>527</v>
      </c>
    </row>
    <row collapsed="false" customFormat="false" customHeight="false" hidden="false" ht="12.1" outlineLevel="0" r="551">
      <c r="A551" s="20" t="n">
        <v>46293.078993056</v>
      </c>
      <c r="B551" s="16" t="s">
        <v>606</v>
      </c>
      <c r="C551" s="16" t="s">
        <v>606</v>
      </c>
      <c r="D551" s="16" t="s">
        <v>518</v>
      </c>
      <c r="E551" s="16" t="s">
        <v>608</v>
      </c>
      <c r="F551" s="16" t="s">
        <v>39</v>
      </c>
      <c r="G551" s="7" t="n">
        <v>-8000</v>
      </c>
      <c r="H551" s="6" t="n">
        <v>1</v>
      </c>
      <c r="I551" s="2"/>
      <c r="J551" s="2"/>
      <c r="K551" s="2"/>
      <c r="L551" s="2"/>
      <c r="M551" s="2"/>
      <c r="N551" s="6" t="n">
        <v>-8000</v>
      </c>
      <c r="O551" s="2"/>
    </row>
    <row collapsed="false" customFormat="false" customHeight="false" hidden="false" ht="12.1" outlineLevel="0"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 t="s">
        <v>623</v>
      </c>
      <c r="M552" s="5" t="s">
        <f>=SUM(M2:M551)</f>
      </c>
      <c r="N552" s="5" t="s">
        <f>=SUM(N2:N551)</f>
      </c>
      <c r="O552" s="4"/>
    </row>
  </sheetData>
  <autoFilter ref="A1:P5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50" t="s">
        <v>103</v>
      </c>
      <c r="B1" s="50" t="s">
        <v>524</v>
      </c>
      <c r="C1" s="50" t="s">
        <v>0</v>
      </c>
      <c r="D1" s="50" t="s">
        <v>2</v>
      </c>
      <c r="E1" s="50" t="s">
        <v>624</v>
      </c>
      <c r="F1" s="50" t="s">
        <v>3</v>
      </c>
      <c r="G1" s="50" t="s">
        <v>625</v>
      </c>
      <c r="H1" s="50" t="s">
        <v>626</v>
      </c>
      <c r="I1" s="50" t="s">
        <v>627</v>
      </c>
      <c r="J1" s="50" t="s">
        <v>628</v>
      </c>
      <c r="K1" s="50" t="s">
        <v>629</v>
      </c>
      <c r="L1" s="50" t="s">
        <v>630</v>
      </c>
      <c r="M1" s="50" t="s">
        <v>631</v>
      </c>
      <c r="N1" s="50" t="s">
        <v>632</v>
      </c>
    </row>
    <row collapsed="false" customFormat="false" customHeight="false" hidden="false" ht="12.1" outlineLevel="0" r="2">
      <c r="A2" s="49" t="n">
        <v>43438</v>
      </c>
      <c r="B2" s="16" t="s">
        <v>527</v>
      </c>
      <c r="C2" s="16" t="s">
        <v>90</v>
      </c>
      <c r="D2" s="16" t="s">
        <v>91</v>
      </c>
      <c r="E2" s="7" t="n">
        <v>20</v>
      </c>
      <c r="F2" s="16" t="s">
        <v>21</v>
      </c>
      <c r="G2" s="6" t="n">
        <v>44.39</v>
      </c>
      <c r="H2" s="6" t="n">
        <v>964.3</v>
      </c>
      <c r="I2" s="6" t="n">
        <v>1070.8</v>
      </c>
      <c r="J2" s="6" t="n">
        <v>115</v>
      </c>
      <c r="K2" s="6" t="n">
        <v>887.8</v>
      </c>
      <c r="L2" s="6" t="n">
        <v>772.8</v>
      </c>
      <c r="M2" s="6" t="n">
        <v>3.61</v>
      </c>
      <c r="N2" s="6" t="n">
        <v>4.01</v>
      </c>
    </row>
    <row collapsed="false" customFormat="false" customHeight="false" hidden="false" ht="12.1" outlineLevel="0" r="3">
      <c r="A3" s="49" t="n">
        <v>43455</v>
      </c>
      <c r="B3" s="16" t="s">
        <v>527</v>
      </c>
      <c r="C3" s="16" t="s">
        <v>463</v>
      </c>
      <c r="D3" s="16" t="s">
        <v>633</v>
      </c>
      <c r="E3" s="7" t="n">
        <v>3</v>
      </c>
      <c r="F3" s="16" t="s">
        <v>21</v>
      </c>
      <c r="G3" s="6" t="n">
        <v>137.38</v>
      </c>
      <c r="H3" s="6" t="n">
        <v>3537</v>
      </c>
      <c r="I3" s="6" t="n">
        <v>3827.8</v>
      </c>
      <c r="J3" s="6" t="n">
        <v>54</v>
      </c>
      <c r="K3" s="6" t="n">
        <v>412.14</v>
      </c>
      <c r="L3" s="6" t="n">
        <v>358.14</v>
      </c>
      <c r="M3" s="6" t="n">
        <v>3.12</v>
      </c>
      <c r="N3" s="6" t="n">
        <v>3.38</v>
      </c>
    </row>
    <row collapsed="false" customFormat="false" customHeight="false" hidden="false" ht="12.1" outlineLevel="0" r="4">
      <c r="A4" s="49" t="n">
        <v>43474</v>
      </c>
      <c r="B4" s="16" t="s">
        <v>535</v>
      </c>
      <c r="C4" s="16" t="s">
        <v>48</v>
      </c>
      <c r="D4" s="16" t="s">
        <v>49</v>
      </c>
      <c r="E4" s="7" t="n">
        <v>20</v>
      </c>
      <c r="F4" s="16" t="s">
        <v>21</v>
      </c>
      <c r="G4" s="6" t="n">
        <v>22.26</v>
      </c>
      <c r="H4" s="6" t="n">
        <v>506</v>
      </c>
      <c r="I4" s="6" t="n">
        <v>558.22</v>
      </c>
      <c r="J4" s="6" t="n">
        <v>58</v>
      </c>
      <c r="K4" s="6" t="n">
        <v>445.2</v>
      </c>
      <c r="L4" s="6" t="n">
        <v>387.2</v>
      </c>
      <c r="M4" s="6" t="n">
        <v>3.47</v>
      </c>
      <c r="N4" s="6" t="n">
        <v>3.83</v>
      </c>
    </row>
    <row collapsed="false" customFormat="false" customHeight="false" hidden="false" ht="12.1" outlineLevel="0" r="5">
      <c r="A5" s="49" t="n">
        <v>43474</v>
      </c>
      <c r="B5" s="16" t="s">
        <v>535</v>
      </c>
      <c r="C5" s="16" t="s">
        <v>93</v>
      </c>
      <c r="D5" s="16" t="s">
        <v>94</v>
      </c>
      <c r="E5" s="7" t="n">
        <v>50</v>
      </c>
      <c r="F5" s="16" t="s">
        <v>21</v>
      </c>
      <c r="G5" s="6" t="n">
        <v>6.04</v>
      </c>
      <c r="H5" s="6" t="n">
        <v>153.78</v>
      </c>
      <c r="I5" s="6" t="n">
        <v>157.79</v>
      </c>
      <c r="J5" s="6" t="n">
        <v>39</v>
      </c>
      <c r="K5" s="6" t="n">
        <v>302</v>
      </c>
      <c r="L5" s="6" t="n">
        <v>263</v>
      </c>
      <c r="M5" s="6" t="n">
        <v>3.33</v>
      </c>
      <c r="N5" s="6" t="n">
        <v>3.42</v>
      </c>
    </row>
    <row collapsed="false" customFormat="false" customHeight="false" hidden="false" ht="12.1" outlineLevel="0" r="6">
      <c r="A6" s="49" t="n">
        <v>43591</v>
      </c>
      <c r="B6" s="16" t="s">
        <v>535</v>
      </c>
      <c r="C6" s="16" t="s">
        <v>93</v>
      </c>
      <c r="D6" s="16" t="s">
        <v>94</v>
      </c>
      <c r="E6" s="7" t="n">
        <v>50</v>
      </c>
      <c r="F6" s="16" t="s">
        <v>21</v>
      </c>
      <c r="G6" s="6" t="n">
        <v>5.8</v>
      </c>
      <c r="H6" s="6" t="n">
        <v>170.36</v>
      </c>
      <c r="I6" s="6" t="n">
        <v>157.79</v>
      </c>
      <c r="J6" s="6" t="n">
        <v>38</v>
      </c>
      <c r="K6" s="6" t="n">
        <v>290</v>
      </c>
      <c r="L6" s="6" t="n">
        <v>252</v>
      </c>
      <c r="M6" s="6" t="n">
        <v>3.19</v>
      </c>
      <c r="N6" s="6" t="n">
        <v>2.96</v>
      </c>
    </row>
    <row collapsed="false" customFormat="false" customHeight="false" hidden="false" ht="12.1" outlineLevel="0" r="7">
      <c r="A7" s="49" t="n">
        <v>43592</v>
      </c>
      <c r="B7" s="16" t="s">
        <v>527</v>
      </c>
      <c r="C7" s="16" t="s">
        <v>90</v>
      </c>
      <c r="D7" s="16" t="s">
        <v>91</v>
      </c>
      <c r="E7" s="7" t="n">
        <v>20</v>
      </c>
      <c r="F7" s="16" t="s">
        <v>21</v>
      </c>
      <c r="G7" s="6" t="n">
        <v>32.08</v>
      </c>
      <c r="H7" s="6" t="n">
        <v>1034</v>
      </c>
      <c r="I7" s="6" t="n">
        <v>1070.8</v>
      </c>
      <c r="J7" s="6" t="n">
        <v>83</v>
      </c>
      <c r="K7" s="6" t="n">
        <v>641.6</v>
      </c>
      <c r="L7" s="6" t="n">
        <v>558.6</v>
      </c>
      <c r="M7" s="6" t="n">
        <v>2.61</v>
      </c>
      <c r="N7" s="6" t="n">
        <v>2.7</v>
      </c>
    </row>
    <row collapsed="false" customFormat="false" customHeight="false" hidden="false" ht="12.1" outlineLevel="0" r="8">
      <c r="A8" s="49" t="n">
        <v>43619</v>
      </c>
      <c r="B8" s="16" t="s">
        <v>527</v>
      </c>
      <c r="C8" s="16" t="s">
        <v>473</v>
      </c>
      <c r="D8" s="16" t="s">
        <v>634</v>
      </c>
      <c r="E8" s="7" t="n">
        <v>170000</v>
      </c>
      <c r="F8" s="16" t="s">
        <v>21</v>
      </c>
      <c r="G8" s="6" t="n">
        <v>0.003</v>
      </c>
      <c r="H8" s="6" t="n">
        <v>0.1746</v>
      </c>
      <c r="I8" s="6" t="n">
        <v>0.18</v>
      </c>
      <c r="J8" s="6" t="n">
        <v>66</v>
      </c>
      <c r="K8" s="6" t="n">
        <v>510</v>
      </c>
      <c r="L8" s="6" t="n">
        <v>444</v>
      </c>
      <c r="M8" s="6" t="n">
        <v>1.46</v>
      </c>
      <c r="N8" s="6" t="n">
        <v>1.5</v>
      </c>
    </row>
    <row collapsed="false" customFormat="false" customHeight="false" hidden="false" ht="12.1" outlineLevel="0" r="9">
      <c r="A9" s="49" t="n">
        <v>43629</v>
      </c>
      <c r="B9" s="16" t="s">
        <v>527</v>
      </c>
      <c r="C9" s="16" t="s">
        <v>462</v>
      </c>
      <c r="D9" s="16" t="s">
        <v>635</v>
      </c>
      <c r="E9" s="7" t="n">
        <v>280</v>
      </c>
      <c r="F9" s="16" t="s">
        <v>21</v>
      </c>
      <c r="G9" s="6" t="n">
        <v>16</v>
      </c>
      <c r="H9" s="6" t="n">
        <v>208.45</v>
      </c>
      <c r="I9" s="6" t="n">
        <v>176.10428571429</v>
      </c>
      <c r="J9" s="6" t="n">
        <v>374</v>
      </c>
      <c r="K9" s="6" t="n">
        <v>4480</v>
      </c>
      <c r="L9" s="6" t="n">
        <v>3898</v>
      </c>
      <c r="M9" s="6" t="n">
        <v>7.91</v>
      </c>
      <c r="N9" s="6" t="n">
        <v>6.68</v>
      </c>
    </row>
    <row collapsed="false" customFormat="false" customHeight="false" hidden="false" ht="12.1" outlineLevel="0" r="10">
      <c r="A10" s="49" t="n">
        <v>43630</v>
      </c>
      <c r="B10" s="16" t="s">
        <v>527</v>
      </c>
      <c r="C10" s="16" t="s">
        <v>463</v>
      </c>
      <c r="D10" s="16" t="s">
        <v>633</v>
      </c>
      <c r="E10" s="7" t="n">
        <v>8</v>
      </c>
      <c r="F10" s="16" t="s">
        <v>21</v>
      </c>
      <c r="G10" s="6" t="n">
        <v>166.78</v>
      </c>
      <c r="H10" s="6" t="n">
        <v>3650</v>
      </c>
      <c r="I10" s="6" t="n">
        <v>3676.65</v>
      </c>
      <c r="J10" s="6" t="n">
        <v>173</v>
      </c>
      <c r="K10" s="6" t="n">
        <v>1334.24</v>
      </c>
      <c r="L10" s="6" t="n">
        <v>1161.24</v>
      </c>
      <c r="M10" s="6" t="n">
        <v>3.95</v>
      </c>
      <c r="N10" s="6" t="n">
        <v>3.98</v>
      </c>
    </row>
    <row collapsed="false" customFormat="false" customHeight="false" hidden="false" ht="12.1" outlineLevel="0" r="11">
      <c r="A11" s="49" t="n">
        <v>43634</v>
      </c>
      <c r="B11" s="16" t="s">
        <v>527</v>
      </c>
      <c r="C11" s="16" t="s">
        <v>90</v>
      </c>
      <c r="D11" s="16" t="s">
        <v>91</v>
      </c>
      <c r="E11" s="7" t="n">
        <v>20</v>
      </c>
      <c r="F11" s="16" t="s">
        <v>21</v>
      </c>
      <c r="G11" s="6" t="n">
        <v>35.43</v>
      </c>
      <c r="H11" s="6" t="n">
        <v>1081.4</v>
      </c>
      <c r="I11" s="6" t="n">
        <v>1070.8</v>
      </c>
      <c r="J11" s="6" t="n">
        <v>92</v>
      </c>
      <c r="K11" s="6" t="n">
        <v>708.6</v>
      </c>
      <c r="L11" s="6" t="n">
        <v>616.6</v>
      </c>
      <c r="M11" s="6" t="n">
        <v>2.88</v>
      </c>
      <c r="N11" s="6" t="n">
        <v>2.85</v>
      </c>
    </row>
    <row collapsed="false" customFormat="false" customHeight="false" hidden="false" ht="12.1" outlineLevel="0" r="12">
      <c r="A12" s="49" t="n">
        <v>43635</v>
      </c>
      <c r="B12" s="16" t="s">
        <v>535</v>
      </c>
      <c r="C12" s="16" t="s">
        <v>93</v>
      </c>
      <c r="D12" s="16" t="s">
        <v>94</v>
      </c>
      <c r="E12" s="7" t="n">
        <v>50</v>
      </c>
      <c r="F12" s="16" t="s">
        <v>21</v>
      </c>
      <c r="G12" s="6" t="n">
        <v>7.34</v>
      </c>
      <c r="H12" s="6" t="n">
        <v>173.16</v>
      </c>
      <c r="I12" s="6" t="n">
        <v>157.79</v>
      </c>
      <c r="J12" s="6" t="n">
        <v>48</v>
      </c>
      <c r="K12" s="6" t="n">
        <v>367</v>
      </c>
      <c r="L12" s="6" t="n">
        <v>319</v>
      </c>
      <c r="M12" s="6" t="n">
        <v>4.04</v>
      </c>
      <c r="N12" s="6" t="n">
        <v>3.68</v>
      </c>
    </row>
    <row collapsed="false" customFormat="false" customHeight="false" hidden="false" ht="12.1" outlineLevel="0" r="13">
      <c r="A13" s="49" t="n">
        <v>43640</v>
      </c>
      <c r="B13" s="16" t="s">
        <v>527</v>
      </c>
      <c r="C13" s="16" t="s">
        <v>472</v>
      </c>
      <c r="D13" s="16" t="s">
        <v>636</v>
      </c>
      <c r="E13" s="7" t="n">
        <v>15</v>
      </c>
      <c r="F13" s="16" t="s">
        <v>21</v>
      </c>
      <c r="G13" s="6" t="n">
        <v>158.95</v>
      </c>
      <c r="H13" s="6" t="n">
        <v>1665</v>
      </c>
      <c r="I13" s="6" t="n">
        <v>1851.38</v>
      </c>
      <c r="J13" s="6" t="n">
        <v>310</v>
      </c>
      <c r="K13" s="6" t="n">
        <v>2384.25</v>
      </c>
      <c r="L13" s="6" t="n">
        <v>2074.25</v>
      </c>
      <c r="M13" s="6" t="n">
        <v>7.47</v>
      </c>
      <c r="N13" s="6" t="n">
        <v>8.31</v>
      </c>
    </row>
    <row collapsed="false" customFormat="false" customHeight="false" hidden="false" ht="12.1" outlineLevel="0" r="14">
      <c r="A14" s="49" t="n">
        <v>43651</v>
      </c>
      <c r="B14" s="16" t="s">
        <v>535</v>
      </c>
      <c r="C14" s="16" t="s">
        <v>48</v>
      </c>
      <c r="D14" s="16" t="s">
        <v>49</v>
      </c>
      <c r="E14" s="7" t="n">
        <v>20</v>
      </c>
      <c r="F14" s="16" t="s">
        <v>21</v>
      </c>
      <c r="G14" s="6" t="n">
        <v>32.38</v>
      </c>
      <c r="H14" s="6" t="n">
        <v>651.4</v>
      </c>
      <c r="I14" s="6" t="n">
        <v>558.22</v>
      </c>
      <c r="J14" s="6" t="n">
        <v>84</v>
      </c>
      <c r="K14" s="6" t="n">
        <v>647.6</v>
      </c>
      <c r="L14" s="6" t="n">
        <v>563.6</v>
      </c>
      <c r="M14" s="6" t="n">
        <v>5.05</v>
      </c>
      <c r="N14" s="6" t="n">
        <v>4.33</v>
      </c>
    </row>
    <row collapsed="false" customFormat="false" customHeight="false" hidden="false" ht="12.1" outlineLevel="0" r="15">
      <c r="A15" s="49" t="n">
        <v>43655</v>
      </c>
      <c r="B15" s="16" t="s">
        <v>535</v>
      </c>
      <c r="C15" s="16" t="s">
        <v>84</v>
      </c>
      <c r="D15" s="16" t="s">
        <v>85</v>
      </c>
      <c r="E15" s="7" t="n">
        <v>150</v>
      </c>
      <c r="F15" s="16" t="s">
        <v>21</v>
      </c>
      <c r="G15" s="6" t="n">
        <v>19.98</v>
      </c>
      <c r="H15" s="6" t="n">
        <v>270.95</v>
      </c>
      <c r="I15" s="6" t="n">
        <v>254.94</v>
      </c>
      <c r="J15" s="6" t="n">
        <v>390</v>
      </c>
      <c r="K15" s="6" t="n">
        <v>2997</v>
      </c>
      <c r="L15" s="6" t="n">
        <v>2607</v>
      </c>
      <c r="M15" s="6" t="n">
        <v>6.82</v>
      </c>
      <c r="N15" s="6" t="n">
        <v>6.41</v>
      </c>
    </row>
    <row collapsed="false" customFormat="false" customHeight="false" hidden="false" ht="12.1" outlineLevel="0" r="16">
      <c r="A16" s="49" t="n">
        <v>43664</v>
      </c>
      <c r="B16" s="16" t="s">
        <v>527</v>
      </c>
      <c r="C16" s="16" t="s">
        <v>474</v>
      </c>
      <c r="D16" s="16" t="s">
        <v>637</v>
      </c>
      <c r="E16" s="7" t="n">
        <v>140</v>
      </c>
      <c r="F16" s="16" t="s">
        <v>21</v>
      </c>
      <c r="G16" s="6" t="n">
        <v>18.21</v>
      </c>
      <c r="H16" s="6" t="n">
        <v>99.8</v>
      </c>
      <c r="I16" s="6" t="n">
        <v>106.22</v>
      </c>
      <c r="J16" s="6" t="n">
        <v>331</v>
      </c>
      <c r="K16" s="6" t="n">
        <v>2549.4</v>
      </c>
      <c r="L16" s="6" t="n">
        <v>2218.4</v>
      </c>
      <c r="M16" s="6" t="n">
        <v>14.92</v>
      </c>
      <c r="N16" s="6" t="n">
        <v>15.88</v>
      </c>
    </row>
    <row collapsed="false" customFormat="false" customHeight="false" hidden="false" ht="12.1" outlineLevel="0" r="17">
      <c r="A17" s="49" t="n">
        <v>43725</v>
      </c>
      <c r="B17" s="16" t="s">
        <v>527</v>
      </c>
      <c r="C17" s="16" t="s">
        <v>90</v>
      </c>
      <c r="D17" s="16" t="s">
        <v>91</v>
      </c>
      <c r="E17" s="7" t="n">
        <v>20</v>
      </c>
      <c r="F17" s="16" t="s">
        <v>21</v>
      </c>
      <c r="G17" s="6" t="n">
        <v>26.72</v>
      </c>
      <c r="H17" s="6" t="n">
        <v>998.8</v>
      </c>
      <c r="I17" s="6" t="n">
        <v>1070.8</v>
      </c>
      <c r="J17" s="6" t="n">
        <v>69</v>
      </c>
      <c r="K17" s="6" t="n">
        <v>534.4</v>
      </c>
      <c r="L17" s="6" t="n">
        <v>465.4</v>
      </c>
      <c r="M17" s="6" t="n">
        <v>2.17</v>
      </c>
      <c r="N17" s="6" t="n">
        <v>2.33</v>
      </c>
    </row>
    <row collapsed="false" customFormat="false" customHeight="false" hidden="false" ht="12.1" outlineLevel="0" r="18">
      <c r="A18" s="49" t="n">
        <v>43735</v>
      </c>
      <c r="B18" s="16" t="s">
        <v>535</v>
      </c>
      <c r="C18" s="16" t="s">
        <v>48</v>
      </c>
      <c r="D18" s="16" t="s">
        <v>49</v>
      </c>
      <c r="E18" s="7" t="n">
        <v>20</v>
      </c>
      <c r="F18" s="16" t="s">
        <v>21</v>
      </c>
      <c r="G18" s="6" t="n">
        <v>40.11</v>
      </c>
      <c r="H18" s="6" t="n">
        <v>638.8</v>
      </c>
      <c r="I18" s="6" t="n">
        <v>558.22</v>
      </c>
      <c r="J18" s="6" t="n">
        <v>104</v>
      </c>
      <c r="K18" s="6" t="n">
        <v>802.2</v>
      </c>
      <c r="L18" s="6" t="n">
        <v>698.2</v>
      </c>
      <c r="M18" s="6" t="n">
        <v>6.25</v>
      </c>
      <c r="N18" s="6" t="n">
        <v>5.46</v>
      </c>
    </row>
    <row collapsed="false" customFormat="false" customHeight="false" hidden="false" ht="12.1" outlineLevel="0" r="19">
      <c r="A19" s="49" t="n">
        <v>43748</v>
      </c>
      <c r="B19" s="16" t="s">
        <v>535</v>
      </c>
      <c r="C19" s="16" t="s">
        <v>93</v>
      </c>
      <c r="D19" s="16" t="s">
        <v>94</v>
      </c>
      <c r="E19" s="7" t="n">
        <v>170</v>
      </c>
      <c r="F19" s="16" t="s">
        <v>21</v>
      </c>
      <c r="G19" s="6" t="n">
        <v>3.68</v>
      </c>
      <c r="H19" s="6" t="n">
        <v>130.94</v>
      </c>
      <c r="I19" s="6" t="n">
        <v>166.71</v>
      </c>
      <c r="J19" s="6" t="n">
        <v>81</v>
      </c>
      <c r="K19" s="6" t="n">
        <v>625.6</v>
      </c>
      <c r="L19" s="6" t="n">
        <v>544.6</v>
      </c>
      <c r="M19" s="6" t="n">
        <v>1.92</v>
      </c>
      <c r="N19" s="6" t="n">
        <v>2.45</v>
      </c>
    </row>
    <row collapsed="false" customFormat="false" customHeight="false" hidden="false" ht="12.1" outlineLevel="0" r="20">
      <c r="A20" s="49" t="n">
        <v>43752</v>
      </c>
      <c r="B20" s="16" t="s">
        <v>535</v>
      </c>
      <c r="C20" s="16" t="s">
        <v>84</v>
      </c>
      <c r="D20" s="16" t="s">
        <v>85</v>
      </c>
      <c r="E20" s="7" t="n">
        <v>200</v>
      </c>
      <c r="F20" s="16" t="s">
        <v>21</v>
      </c>
      <c r="G20" s="6" t="n">
        <v>8.68</v>
      </c>
      <c r="H20" s="6" t="n">
        <v>265.5</v>
      </c>
      <c r="I20" s="6" t="n">
        <v>258.1</v>
      </c>
      <c r="J20" s="6" t="n">
        <v>226</v>
      </c>
      <c r="K20" s="6" t="n">
        <v>1736</v>
      </c>
      <c r="L20" s="6" t="n">
        <v>1510</v>
      </c>
      <c r="M20" s="6" t="n">
        <v>2.93</v>
      </c>
      <c r="N20" s="6" t="n">
        <v>2.84</v>
      </c>
    </row>
    <row collapsed="false" customFormat="false" customHeight="false" hidden="false" ht="12.1" outlineLevel="0" r="21">
      <c r="A21" s="49" t="n">
        <v>43802</v>
      </c>
      <c r="B21" s="16" t="s">
        <v>535</v>
      </c>
      <c r="C21" s="16" t="s">
        <v>90</v>
      </c>
      <c r="D21" s="16" t="s">
        <v>91</v>
      </c>
      <c r="E21" s="7" t="n">
        <v>20</v>
      </c>
      <c r="F21" s="16" t="s">
        <v>21</v>
      </c>
      <c r="G21" s="6" t="n">
        <v>27.47</v>
      </c>
      <c r="H21" s="6" t="n">
        <v>874.6</v>
      </c>
      <c r="I21" s="6" t="n">
        <v>883.42</v>
      </c>
      <c r="J21" s="6" t="n">
        <v>71</v>
      </c>
      <c r="K21" s="6" t="n">
        <v>549.4</v>
      </c>
      <c r="L21" s="6" t="n">
        <v>478.4</v>
      </c>
      <c r="M21" s="6" t="n">
        <v>2.71</v>
      </c>
      <c r="N21" s="6" t="n">
        <v>2.73</v>
      </c>
    </row>
    <row collapsed="false" customFormat="false" customHeight="false" hidden="false" ht="12.1" outlineLevel="0" r="22">
      <c r="A22" s="49" t="n">
        <v>43829</v>
      </c>
      <c r="B22" s="16" t="s">
        <v>535</v>
      </c>
      <c r="C22" s="16" t="s">
        <v>48</v>
      </c>
      <c r="D22" s="16" t="s">
        <v>49</v>
      </c>
      <c r="E22" s="7" t="n">
        <v>20</v>
      </c>
      <c r="F22" s="16" t="s">
        <v>21</v>
      </c>
      <c r="G22" s="6" t="n">
        <v>24.36</v>
      </c>
      <c r="H22" s="6" t="n">
        <v>734</v>
      </c>
      <c r="I22" s="6" t="n">
        <v>558.22</v>
      </c>
      <c r="J22" s="6" t="n">
        <v>63</v>
      </c>
      <c r="K22" s="6" t="n">
        <v>487.2</v>
      </c>
      <c r="L22" s="6" t="n">
        <v>424.2</v>
      </c>
      <c r="M22" s="6" t="n">
        <v>3.8</v>
      </c>
      <c r="N22" s="6" t="n">
        <v>2.89</v>
      </c>
    </row>
    <row collapsed="false" customFormat="false" customHeight="false" hidden="false" ht="12.1" outlineLevel="0" r="23">
      <c r="A23" s="49" t="n">
        <v>43839</v>
      </c>
      <c r="B23" s="16" t="s">
        <v>535</v>
      </c>
      <c r="C23" s="16" t="s">
        <v>93</v>
      </c>
      <c r="D23" s="16" t="s">
        <v>94</v>
      </c>
      <c r="E23" s="7" t="n">
        <v>270</v>
      </c>
      <c r="F23" s="16" t="s">
        <v>21</v>
      </c>
      <c r="G23" s="6" t="n">
        <v>3.22</v>
      </c>
      <c r="H23" s="6" t="n">
        <v>141.96</v>
      </c>
      <c r="I23" s="6" t="n">
        <v>158.49</v>
      </c>
      <c r="J23" s="6" t="n">
        <v>113</v>
      </c>
      <c r="K23" s="6" t="n">
        <v>869.4</v>
      </c>
      <c r="L23" s="6" t="n">
        <v>756.4</v>
      </c>
      <c r="M23" s="6" t="n">
        <v>1.77</v>
      </c>
      <c r="N23" s="6" t="n">
        <v>1.97</v>
      </c>
    </row>
    <row collapsed="false" customFormat="false" customHeight="false" hidden="false" ht="12.1" outlineLevel="0" r="24">
      <c r="A24" s="49" t="n">
        <v>43840</v>
      </c>
      <c r="B24" s="16" t="s">
        <v>535</v>
      </c>
      <c r="C24" s="16" t="s">
        <v>84</v>
      </c>
      <c r="D24" s="16" t="s">
        <v>85</v>
      </c>
      <c r="E24" s="7" t="n">
        <v>200</v>
      </c>
      <c r="F24" s="16" t="s">
        <v>21</v>
      </c>
      <c r="G24" s="6" t="n">
        <v>13.25</v>
      </c>
      <c r="H24" s="6" t="n">
        <v>319.4</v>
      </c>
      <c r="I24" s="6" t="n">
        <v>258.1</v>
      </c>
      <c r="J24" s="6" t="n">
        <v>345</v>
      </c>
      <c r="K24" s="6" t="n">
        <v>2650</v>
      </c>
      <c r="L24" s="6" t="n">
        <v>2305</v>
      </c>
      <c r="M24" s="6" t="n">
        <v>4.47</v>
      </c>
      <c r="N24" s="6" t="n">
        <v>3.61</v>
      </c>
    </row>
    <row collapsed="false" customFormat="false" customHeight="false" hidden="false" ht="12.1" outlineLevel="0" r="25">
      <c r="A25" s="49" t="n">
        <v>43840</v>
      </c>
      <c r="B25" s="16" t="s">
        <v>535</v>
      </c>
      <c r="C25" s="16" t="s">
        <v>463</v>
      </c>
      <c r="D25" s="16" t="s">
        <v>633</v>
      </c>
      <c r="E25" s="7" t="n">
        <v>11</v>
      </c>
      <c r="F25" s="16" t="s">
        <v>21</v>
      </c>
      <c r="G25" s="6" t="n">
        <v>147.19</v>
      </c>
      <c r="H25" s="6" t="n">
        <v>3319.5</v>
      </c>
      <c r="I25" s="6" t="n">
        <v>3335.92</v>
      </c>
      <c r="J25" s="6" t="n">
        <v>210</v>
      </c>
      <c r="K25" s="6" t="n">
        <v>1619.09</v>
      </c>
      <c r="L25" s="6" t="n">
        <v>1409.09</v>
      </c>
      <c r="M25" s="6" t="n">
        <v>3.84</v>
      </c>
      <c r="N25" s="6" t="n">
        <v>3.86</v>
      </c>
    </row>
    <row collapsed="false" customFormat="false" customHeight="false" hidden="false" ht="12.1" outlineLevel="0" r="26">
      <c r="A26" s="49" t="n">
        <v>43963</v>
      </c>
      <c r="B26" s="16" t="s">
        <v>535</v>
      </c>
      <c r="C26" s="16" t="s">
        <v>464</v>
      </c>
      <c r="D26" s="16" t="s">
        <v>638</v>
      </c>
      <c r="E26" s="7" t="n">
        <v>42</v>
      </c>
      <c r="F26" s="16" t="s">
        <v>21</v>
      </c>
      <c r="G26" s="6" t="n">
        <v>30</v>
      </c>
      <c r="H26" s="6" t="n">
        <v>580</v>
      </c>
      <c r="I26" s="6" t="n">
        <v>739.14</v>
      </c>
      <c r="J26" s="6" t="n">
        <v>164</v>
      </c>
      <c r="K26" s="6" t="n">
        <v>1260</v>
      </c>
      <c r="L26" s="6" t="n">
        <v>1096</v>
      </c>
      <c r="M26" s="6" t="n">
        <v>3.53</v>
      </c>
      <c r="N26" s="6" t="n">
        <v>4.5</v>
      </c>
    </row>
    <row collapsed="false" customFormat="false" customHeight="false" hidden="false" ht="12.1" outlineLevel="0" r="27">
      <c r="A27" s="49" t="n">
        <v>43966</v>
      </c>
      <c r="B27" s="16" t="s">
        <v>535</v>
      </c>
      <c r="C27" s="16" t="s">
        <v>80</v>
      </c>
      <c r="D27" s="16" t="s">
        <v>81</v>
      </c>
      <c r="E27" s="7" t="n">
        <v>200</v>
      </c>
      <c r="F27" s="16" t="s">
        <v>21</v>
      </c>
      <c r="G27" s="6" t="n">
        <v>7.93</v>
      </c>
      <c r="H27" s="6" t="n">
        <v>113.57</v>
      </c>
      <c r="I27" s="6" t="n">
        <v>94.57</v>
      </c>
      <c r="J27" s="6" t="n">
        <v>206</v>
      </c>
      <c r="K27" s="6" t="n">
        <v>1586</v>
      </c>
      <c r="L27" s="6" t="n">
        <v>1380</v>
      </c>
      <c r="M27" s="6" t="n">
        <v>7.3</v>
      </c>
      <c r="N27" s="6" t="n">
        <v>6.08</v>
      </c>
    </row>
    <row collapsed="false" customFormat="false" customHeight="false" hidden="false" ht="12.1" outlineLevel="0" r="28">
      <c r="A28" s="49" t="n">
        <v>43980</v>
      </c>
      <c r="B28" s="16" t="s">
        <v>535</v>
      </c>
      <c r="C28" s="16" t="s">
        <v>72</v>
      </c>
      <c r="D28" s="16" t="s">
        <v>73</v>
      </c>
      <c r="E28" s="7" t="n">
        <v>11</v>
      </c>
      <c r="F28" s="16" t="s">
        <v>21</v>
      </c>
      <c r="G28" s="6" t="n">
        <v>110.47</v>
      </c>
      <c r="H28" s="6" t="n">
        <v>2089</v>
      </c>
      <c r="I28" s="6" t="n">
        <v>2160.87</v>
      </c>
      <c r="J28" s="6" t="n">
        <v>158</v>
      </c>
      <c r="K28" s="6" t="n">
        <v>1215.17</v>
      </c>
      <c r="L28" s="6" t="n">
        <v>1057.17</v>
      </c>
      <c r="M28" s="6" t="n">
        <v>4.45</v>
      </c>
      <c r="N28" s="6" t="n">
        <v>4.6</v>
      </c>
    </row>
    <row collapsed="false" customFormat="false" customHeight="false" hidden="false" ht="12.1" outlineLevel="0" r="29">
      <c r="A29" s="49" t="n">
        <v>43991</v>
      </c>
      <c r="B29" s="16" t="s">
        <v>535</v>
      </c>
      <c r="C29" s="16" t="s">
        <v>93</v>
      </c>
      <c r="D29" s="16" t="s">
        <v>94</v>
      </c>
      <c r="E29" s="7" t="n">
        <v>480</v>
      </c>
      <c r="F29" s="16" t="s">
        <v>21</v>
      </c>
      <c r="G29" s="6" t="n">
        <v>3.12</v>
      </c>
      <c r="H29" s="6" t="n">
        <v>137</v>
      </c>
      <c r="I29" s="6" t="n">
        <v>139.83</v>
      </c>
      <c r="J29" s="6" t="n">
        <v>195</v>
      </c>
      <c r="K29" s="6" t="n">
        <v>1497.6</v>
      </c>
      <c r="L29" s="6" t="n">
        <v>1302.6</v>
      </c>
      <c r="M29" s="6" t="n">
        <v>1.94</v>
      </c>
      <c r="N29" s="6" t="n">
        <v>1.98</v>
      </c>
    </row>
    <row collapsed="false" customFormat="false" customHeight="false" hidden="false" ht="12.1" outlineLevel="0" r="30">
      <c r="A30" s="49" t="n">
        <v>43998</v>
      </c>
      <c r="B30" s="16" t="s">
        <v>535</v>
      </c>
      <c r="C30" s="16" t="s">
        <v>90</v>
      </c>
      <c r="D30" s="16" t="s">
        <v>91</v>
      </c>
      <c r="E30" s="7" t="n">
        <v>57</v>
      </c>
      <c r="F30" s="16" t="s">
        <v>21</v>
      </c>
      <c r="G30" s="6" t="n">
        <v>26.26</v>
      </c>
      <c r="H30" s="6" t="n">
        <v>880</v>
      </c>
      <c r="I30" s="6" t="n">
        <v>859.53</v>
      </c>
      <c r="J30" s="6" t="n">
        <v>195</v>
      </c>
      <c r="K30" s="6" t="n">
        <v>1496.82</v>
      </c>
      <c r="L30" s="6" t="n">
        <v>1301.82</v>
      </c>
      <c r="M30" s="6" t="n">
        <v>2.66</v>
      </c>
      <c r="N30" s="6" t="n">
        <v>2.6</v>
      </c>
    </row>
    <row collapsed="false" customFormat="false" customHeight="false" hidden="false" ht="12.1" outlineLevel="0" r="31">
      <c r="A31" s="49" t="n">
        <v>43998</v>
      </c>
      <c r="B31" s="16" t="s">
        <v>535</v>
      </c>
      <c r="C31" s="16" t="s">
        <v>90</v>
      </c>
      <c r="D31" s="16" t="s">
        <v>91</v>
      </c>
      <c r="E31" s="7" t="n">
        <v>57</v>
      </c>
      <c r="F31" s="16" t="s">
        <v>21</v>
      </c>
      <c r="G31" s="6" t="n">
        <v>27.35</v>
      </c>
      <c r="H31" s="6" t="n">
        <v>880</v>
      </c>
      <c r="I31" s="6" t="n">
        <v>859.53</v>
      </c>
      <c r="J31" s="6" t="n">
        <v>203</v>
      </c>
      <c r="K31" s="6" t="n">
        <v>1558.95</v>
      </c>
      <c r="L31" s="6" t="n">
        <v>1355.95</v>
      </c>
      <c r="M31" s="6" t="n">
        <v>2.77</v>
      </c>
      <c r="N31" s="6" t="n">
        <v>2.7</v>
      </c>
    </row>
    <row collapsed="false" customFormat="false" customHeight="false" hidden="false" ht="12.1" outlineLevel="0" r="32">
      <c r="A32" s="49" t="n">
        <v>44001</v>
      </c>
      <c r="B32" s="16" t="s">
        <v>535</v>
      </c>
      <c r="C32" s="16" t="s">
        <v>463</v>
      </c>
      <c r="D32" s="16" t="s">
        <v>633</v>
      </c>
      <c r="E32" s="7" t="n">
        <v>13</v>
      </c>
      <c r="F32" s="16" t="s">
        <v>21</v>
      </c>
      <c r="G32" s="6" t="n">
        <v>157</v>
      </c>
      <c r="H32" s="6" t="n">
        <v>3980</v>
      </c>
      <c r="I32" s="6" t="n">
        <v>3379.48</v>
      </c>
      <c r="J32" s="6" t="n">
        <v>265</v>
      </c>
      <c r="K32" s="6" t="n">
        <v>2041</v>
      </c>
      <c r="L32" s="6" t="n">
        <v>1776</v>
      </c>
      <c r="M32" s="6" t="n">
        <v>4.04</v>
      </c>
      <c r="N32" s="6" t="n">
        <v>3.43</v>
      </c>
    </row>
    <row collapsed="false" customFormat="false" customHeight="false" hidden="false" ht="12.1" outlineLevel="0" r="33">
      <c r="A33" s="49" t="n">
        <v>44004</v>
      </c>
      <c r="B33" s="16" t="s">
        <v>535</v>
      </c>
      <c r="C33" s="16" t="s">
        <v>478</v>
      </c>
      <c r="D33" s="16" t="s">
        <v>639</v>
      </c>
      <c r="E33" s="7" t="n">
        <v>21000</v>
      </c>
      <c r="F33" s="16" t="s">
        <v>21</v>
      </c>
      <c r="G33" s="6" t="n">
        <v>0.111</v>
      </c>
      <c r="H33" s="6" t="n">
        <v>2.74</v>
      </c>
      <c r="I33" s="6" t="n">
        <v>2.65</v>
      </c>
      <c r="J33" s="6" t="n">
        <v>303</v>
      </c>
      <c r="K33" s="6" t="n">
        <v>2331.5308</v>
      </c>
      <c r="L33" s="6" t="n">
        <v>2028.53</v>
      </c>
      <c r="M33" s="6" t="n">
        <v>3.64</v>
      </c>
      <c r="N33" s="6" t="n">
        <v>3.53</v>
      </c>
    </row>
    <row collapsed="false" customFormat="false" customHeight="false" hidden="false" ht="12.1" outlineLevel="0" r="34">
      <c r="A34" s="49" t="n">
        <v>44012</v>
      </c>
      <c r="B34" s="16" t="s">
        <v>535</v>
      </c>
      <c r="C34" s="16" t="s">
        <v>48</v>
      </c>
      <c r="D34" s="16" t="s">
        <v>49</v>
      </c>
      <c r="E34" s="7" t="n">
        <v>159</v>
      </c>
      <c r="F34" s="16" t="s">
        <v>21</v>
      </c>
      <c r="G34" s="6" t="n">
        <v>1</v>
      </c>
      <c r="H34" s="6" t="n">
        <v>539.9</v>
      </c>
      <c r="I34" s="6" t="n">
        <v>530.64</v>
      </c>
      <c r="J34" s="6" t="n">
        <v>21</v>
      </c>
      <c r="K34" s="6" t="n">
        <v>159</v>
      </c>
      <c r="L34" s="6" t="n">
        <v>138</v>
      </c>
      <c r="M34" s="6" t="n">
        <v>0.16</v>
      </c>
      <c r="N34" s="6" t="n">
        <v>0.16</v>
      </c>
    </row>
    <row collapsed="false" customFormat="false" customHeight="false" hidden="false" ht="12.1" outlineLevel="0" r="35">
      <c r="A35" s="49" t="n">
        <v>44018</v>
      </c>
      <c r="B35" s="16" t="s">
        <v>535</v>
      </c>
      <c r="C35" s="16" t="s">
        <v>472</v>
      </c>
      <c r="D35" s="16" t="s">
        <v>636</v>
      </c>
      <c r="E35" s="7" t="n">
        <v>26</v>
      </c>
      <c r="F35" s="16" t="s">
        <v>21</v>
      </c>
      <c r="G35" s="6" t="n">
        <v>107.81</v>
      </c>
      <c r="H35" s="6" t="n">
        <v>1385.5</v>
      </c>
      <c r="I35" s="6" t="n">
        <v>1596.88</v>
      </c>
      <c r="J35" s="6" t="n">
        <v>364</v>
      </c>
      <c r="K35" s="6" t="n">
        <v>2803.06</v>
      </c>
      <c r="L35" s="6" t="n">
        <v>2439.06</v>
      </c>
      <c r="M35" s="6" t="n">
        <v>5.87</v>
      </c>
      <c r="N35" s="6" t="n">
        <v>6.77</v>
      </c>
    </row>
    <row collapsed="false" customFormat="false" customHeight="false" hidden="false" ht="12.1" outlineLevel="0" r="36">
      <c r="A36" s="49" t="n">
        <v>44021</v>
      </c>
      <c r="B36" s="16" t="s">
        <v>535</v>
      </c>
      <c r="C36" s="16" t="s">
        <v>84</v>
      </c>
      <c r="D36" s="16" t="s">
        <v>85</v>
      </c>
      <c r="E36" s="7" t="n">
        <v>360</v>
      </c>
      <c r="F36" s="16" t="s">
        <v>21</v>
      </c>
      <c r="G36" s="6" t="n">
        <v>20.57</v>
      </c>
      <c r="H36" s="6" t="n">
        <v>315</v>
      </c>
      <c r="I36" s="6" t="n">
        <v>280.65</v>
      </c>
      <c r="J36" s="6" t="n">
        <v>963</v>
      </c>
      <c r="K36" s="6" t="n">
        <v>7405.2</v>
      </c>
      <c r="L36" s="6" t="n">
        <v>6442.2</v>
      </c>
      <c r="M36" s="6" t="n">
        <v>6.38</v>
      </c>
      <c r="N36" s="6" t="n">
        <v>5.68</v>
      </c>
    </row>
    <row collapsed="false" customFormat="false" customHeight="false" hidden="false" ht="12.1" outlineLevel="0" r="37">
      <c r="A37" s="49" t="n">
        <v>44022</v>
      </c>
      <c r="B37" s="16" t="s">
        <v>535</v>
      </c>
      <c r="C37" s="16" t="s">
        <v>465</v>
      </c>
      <c r="D37" s="16" t="s">
        <v>640</v>
      </c>
      <c r="E37" s="7" t="n">
        <v>6</v>
      </c>
      <c r="F37" s="16" t="s">
        <v>21</v>
      </c>
      <c r="G37" s="6" t="n">
        <v>350</v>
      </c>
      <c r="H37" s="6" t="n">
        <v>5098</v>
      </c>
      <c r="I37" s="6" t="n">
        <v>5342.7</v>
      </c>
      <c r="J37" s="6" t="n">
        <v>273</v>
      </c>
      <c r="K37" s="6" t="n">
        <v>2100</v>
      </c>
      <c r="L37" s="6" t="n">
        <v>1827</v>
      </c>
      <c r="M37" s="6" t="n">
        <v>5.7</v>
      </c>
      <c r="N37" s="6" t="n">
        <v>5.97</v>
      </c>
    </row>
    <row collapsed="false" customFormat="false" customHeight="false" hidden="false" ht="12.1" outlineLevel="0" r="38">
      <c r="A38" s="49" t="n">
        <v>44025</v>
      </c>
      <c r="B38" s="16" t="s">
        <v>535</v>
      </c>
      <c r="C38" s="16" t="s">
        <v>93</v>
      </c>
      <c r="D38" s="16" t="s">
        <v>94</v>
      </c>
      <c r="E38" s="7" t="n">
        <v>540</v>
      </c>
      <c r="F38" s="16" t="s">
        <v>21</v>
      </c>
      <c r="G38" s="6" t="n">
        <v>3.21</v>
      </c>
      <c r="H38" s="6" t="n">
        <v>135.64</v>
      </c>
      <c r="I38" s="6" t="n">
        <v>139.57</v>
      </c>
      <c r="J38" s="6" t="n">
        <v>225</v>
      </c>
      <c r="K38" s="6" t="n">
        <v>1733.4</v>
      </c>
      <c r="L38" s="6" t="n">
        <v>1508.4</v>
      </c>
      <c r="M38" s="6" t="n">
        <v>2</v>
      </c>
      <c r="N38" s="6" t="n">
        <v>2.06</v>
      </c>
    </row>
    <row collapsed="false" customFormat="false" customHeight="false" hidden="false" ht="12.1" outlineLevel="0" r="39">
      <c r="A39" s="49" t="n">
        <v>44028</v>
      </c>
      <c r="B39" s="16" t="s">
        <v>535</v>
      </c>
      <c r="C39" s="16" t="s">
        <v>87</v>
      </c>
      <c r="D39" s="16" t="s">
        <v>88</v>
      </c>
      <c r="E39" s="7" t="n">
        <v>160</v>
      </c>
      <c r="F39" s="16" t="s">
        <v>21</v>
      </c>
      <c r="G39" s="6" t="n">
        <v>15.24</v>
      </c>
      <c r="H39" s="6" t="n">
        <v>183.32</v>
      </c>
      <c r="I39" s="6" t="n">
        <v>222.38</v>
      </c>
      <c r="J39" s="6" t="n">
        <v>317</v>
      </c>
      <c r="K39" s="6" t="n">
        <v>2438.4</v>
      </c>
      <c r="L39" s="6" t="n">
        <v>2121.4</v>
      </c>
      <c r="M39" s="6" t="n">
        <v>5.96</v>
      </c>
      <c r="N39" s="6" t="n">
        <v>7.23</v>
      </c>
    </row>
    <row collapsed="false" customFormat="false" customHeight="false" hidden="false" ht="12.1" outlineLevel="0" r="40">
      <c r="A40" s="49" t="n">
        <v>44064</v>
      </c>
      <c r="B40" s="16" t="s">
        <v>535</v>
      </c>
      <c r="C40" s="16" t="s">
        <v>61</v>
      </c>
      <c r="D40" s="16" t="s">
        <v>62</v>
      </c>
      <c r="E40" s="7" t="n">
        <v>870</v>
      </c>
      <c r="F40" s="16" t="s">
        <v>21</v>
      </c>
      <c r="G40" s="6" t="n">
        <v>5</v>
      </c>
      <c r="H40" s="6" t="n">
        <v>91.2</v>
      </c>
      <c r="I40" s="6" t="n">
        <v>65.68</v>
      </c>
      <c r="J40" s="6" t="n">
        <v>566</v>
      </c>
      <c r="K40" s="6" t="n">
        <v>4350</v>
      </c>
      <c r="L40" s="6" t="n">
        <v>3784</v>
      </c>
      <c r="M40" s="6" t="n">
        <v>6.62</v>
      </c>
      <c r="N40" s="6" t="n">
        <v>4.77</v>
      </c>
    </row>
    <row collapsed="false" customFormat="false" customHeight="false" hidden="false" ht="12.1" outlineLevel="0" r="41">
      <c r="A41" s="49" t="n">
        <v>44082</v>
      </c>
      <c r="B41" s="16" t="s">
        <v>535</v>
      </c>
      <c r="C41" s="16" t="s">
        <v>90</v>
      </c>
      <c r="D41" s="16" t="s">
        <v>91</v>
      </c>
      <c r="E41" s="7" t="n">
        <v>65</v>
      </c>
      <c r="F41" s="16" t="s">
        <v>21</v>
      </c>
      <c r="G41" s="6" t="n">
        <v>15.44</v>
      </c>
      <c r="H41" s="6" t="n">
        <v>928.6</v>
      </c>
      <c r="I41" s="6" t="n">
        <v>861.23</v>
      </c>
      <c r="J41" s="6" t="n">
        <v>130</v>
      </c>
      <c r="K41" s="6" t="n">
        <v>1003.6</v>
      </c>
      <c r="L41" s="6" t="n">
        <v>873.6</v>
      </c>
      <c r="M41" s="6" t="n">
        <v>1.56</v>
      </c>
      <c r="N41" s="6" t="n">
        <v>1.45</v>
      </c>
    </row>
    <row collapsed="false" customFormat="false" customHeight="false" hidden="false" ht="12.1" outlineLevel="0" r="42">
      <c r="A42" s="49" t="n">
        <v>44109</v>
      </c>
      <c r="B42" s="16" t="s">
        <v>535</v>
      </c>
      <c r="C42" s="16" t="s">
        <v>462</v>
      </c>
      <c r="D42" s="16" t="s">
        <v>635</v>
      </c>
      <c r="E42" s="7" t="n">
        <v>660</v>
      </c>
      <c r="F42" s="16" t="s">
        <v>21</v>
      </c>
      <c r="G42" s="6" t="n">
        <v>18.7</v>
      </c>
      <c r="H42" s="6" t="n">
        <v>202.62</v>
      </c>
      <c r="I42" s="6" t="n">
        <v>194.15</v>
      </c>
      <c r="J42" s="6" t="n">
        <v>1604</v>
      </c>
      <c r="K42" s="6" t="n">
        <v>12342</v>
      </c>
      <c r="L42" s="6" t="n">
        <v>10738</v>
      </c>
      <c r="M42" s="6" t="n">
        <v>8.38</v>
      </c>
      <c r="N42" s="6" t="n">
        <v>8.03</v>
      </c>
    </row>
    <row collapsed="false" customFormat="false" customHeight="false" hidden="false" ht="12.1" outlineLevel="0" r="43">
      <c r="A43" s="49" t="n">
        <v>44109</v>
      </c>
      <c r="B43" s="16" t="s">
        <v>535</v>
      </c>
      <c r="C43" s="16" t="s">
        <v>96</v>
      </c>
      <c r="D43" s="16" t="s">
        <v>97</v>
      </c>
      <c r="E43" s="7" t="n">
        <v>1050000</v>
      </c>
      <c r="F43" s="16" t="s">
        <v>21</v>
      </c>
      <c r="G43" s="6" t="n">
        <v>0.0008</v>
      </c>
      <c r="H43" s="6" t="n">
        <v>0.03375</v>
      </c>
      <c r="I43" s="6" t="n">
        <v>0.03</v>
      </c>
      <c r="J43" s="6" t="n">
        <v>106</v>
      </c>
      <c r="K43" s="6" t="n">
        <v>812.1225</v>
      </c>
      <c r="L43" s="6" t="n">
        <v>706.12</v>
      </c>
      <c r="M43" s="6" t="n">
        <v>1.97</v>
      </c>
      <c r="N43" s="6" t="n">
        <v>1.99</v>
      </c>
    </row>
    <row collapsed="false" customFormat="false" customHeight="false" hidden="false" ht="12.1" outlineLevel="0" r="44">
      <c r="A44" s="49" t="n">
        <v>44116</v>
      </c>
      <c r="B44" s="16" t="s">
        <v>535</v>
      </c>
      <c r="C44" s="16" t="s">
        <v>84</v>
      </c>
      <c r="D44" s="16" t="s">
        <v>85</v>
      </c>
      <c r="E44" s="7" t="n">
        <v>360</v>
      </c>
      <c r="F44" s="16" t="s">
        <v>21</v>
      </c>
      <c r="G44" s="6" t="n">
        <v>8.93</v>
      </c>
      <c r="H44" s="6" t="n">
        <v>330.8</v>
      </c>
      <c r="I44" s="6" t="n">
        <v>280.65</v>
      </c>
      <c r="J44" s="6" t="n">
        <v>418</v>
      </c>
      <c r="K44" s="6" t="n">
        <v>3214.8</v>
      </c>
      <c r="L44" s="6" t="n">
        <v>2796.8</v>
      </c>
      <c r="M44" s="6" t="n">
        <v>2.77</v>
      </c>
      <c r="N44" s="6" t="n">
        <v>2.35</v>
      </c>
    </row>
    <row collapsed="false" customFormat="false" customHeight="false" hidden="false" ht="12.1" outlineLevel="0" r="45">
      <c r="A45" s="49" t="n">
        <v>44116</v>
      </c>
      <c r="B45" s="16" t="s">
        <v>535</v>
      </c>
      <c r="C45" s="16" t="s">
        <v>48</v>
      </c>
      <c r="D45" s="16" t="s">
        <v>49</v>
      </c>
      <c r="E45" s="7" t="n">
        <v>159</v>
      </c>
      <c r="F45" s="16" t="s">
        <v>21</v>
      </c>
      <c r="G45" s="6" t="n">
        <v>9.94</v>
      </c>
      <c r="H45" s="6" t="n">
        <v>438</v>
      </c>
      <c r="I45" s="6" t="n">
        <v>530.64</v>
      </c>
      <c r="J45" s="6" t="n">
        <v>205</v>
      </c>
      <c r="K45" s="6" t="n">
        <v>1580.46</v>
      </c>
      <c r="L45" s="6" t="n">
        <v>1375.46</v>
      </c>
      <c r="M45" s="6" t="n">
        <v>1.63</v>
      </c>
      <c r="N45" s="6" t="n">
        <v>1.98</v>
      </c>
    </row>
    <row collapsed="false" customFormat="false" customHeight="false" hidden="false" ht="12.1" outlineLevel="0" r="46">
      <c r="A46" s="49" t="n">
        <v>44116</v>
      </c>
      <c r="B46" s="16" t="s">
        <v>535</v>
      </c>
      <c r="C46" s="16" t="s">
        <v>93</v>
      </c>
      <c r="D46" s="16" t="s">
        <v>94</v>
      </c>
      <c r="E46" s="7" t="n">
        <v>540</v>
      </c>
      <c r="F46" s="16" t="s">
        <v>21</v>
      </c>
      <c r="G46" s="6" t="n">
        <v>4.75</v>
      </c>
      <c r="H46" s="6" t="n">
        <v>173.28</v>
      </c>
      <c r="I46" s="6" t="n">
        <v>139.57</v>
      </c>
      <c r="J46" s="6" t="n">
        <v>333</v>
      </c>
      <c r="K46" s="6" t="n">
        <v>2565</v>
      </c>
      <c r="L46" s="6" t="n">
        <v>2232</v>
      </c>
      <c r="M46" s="6" t="n">
        <v>2.96</v>
      </c>
      <c r="N46" s="6" t="n">
        <v>2.39</v>
      </c>
    </row>
    <row collapsed="false" customFormat="false" customHeight="false" hidden="false" ht="12.1" outlineLevel="0" r="47">
      <c r="A47" s="49" t="n">
        <v>44116</v>
      </c>
      <c r="B47" s="16" t="s">
        <v>535</v>
      </c>
      <c r="C47" s="16" t="s">
        <v>464</v>
      </c>
      <c r="D47" s="16" t="s">
        <v>638</v>
      </c>
      <c r="E47" s="7" t="n">
        <v>64</v>
      </c>
      <c r="F47" s="16" t="s">
        <v>21</v>
      </c>
      <c r="G47" s="6" t="n">
        <v>20</v>
      </c>
      <c r="H47" s="6" t="n">
        <v>869.6</v>
      </c>
      <c r="I47" s="6" t="n">
        <v>696.2</v>
      </c>
      <c r="J47" s="6" t="n">
        <v>166</v>
      </c>
      <c r="K47" s="6" t="n">
        <v>1280</v>
      </c>
      <c r="L47" s="6" t="n">
        <v>1114</v>
      </c>
      <c r="M47" s="6" t="n">
        <v>2.5</v>
      </c>
      <c r="N47" s="6" t="n">
        <v>2</v>
      </c>
    </row>
    <row collapsed="false" customFormat="false" customHeight="false" hidden="false" ht="12.1" outlineLevel="0" r="48">
      <c r="A48" s="49" t="n">
        <v>44173</v>
      </c>
      <c r="B48" s="16" t="s">
        <v>535</v>
      </c>
      <c r="C48" s="16" t="s">
        <v>90</v>
      </c>
      <c r="D48" s="16" t="s">
        <v>91</v>
      </c>
      <c r="E48" s="7" t="n">
        <v>65</v>
      </c>
      <c r="F48" s="16" t="s">
        <v>21</v>
      </c>
      <c r="G48" s="6" t="n">
        <v>37.34</v>
      </c>
      <c r="H48" s="6" t="n">
        <v>1165.8</v>
      </c>
      <c r="I48" s="6" t="n">
        <v>861.23</v>
      </c>
      <c r="J48" s="6" t="n">
        <v>316</v>
      </c>
      <c r="K48" s="6" t="n">
        <v>2427.1</v>
      </c>
      <c r="L48" s="6" t="n">
        <v>2111.1</v>
      </c>
      <c r="M48" s="6" t="n">
        <v>3.77</v>
      </c>
      <c r="N48" s="6" t="n">
        <v>2.79</v>
      </c>
    </row>
    <row collapsed="false" customFormat="false" customHeight="false" hidden="false" ht="12.1" outlineLevel="0" r="49">
      <c r="A49" s="49" t="n">
        <v>44185</v>
      </c>
      <c r="B49" s="16" t="s">
        <v>535</v>
      </c>
      <c r="C49" s="16" t="s">
        <v>478</v>
      </c>
      <c r="D49" s="16" t="s">
        <v>639</v>
      </c>
      <c r="E49" s="7" t="n">
        <v>21000</v>
      </c>
      <c r="F49" s="16" t="s">
        <v>21</v>
      </c>
      <c r="G49" s="6" t="n">
        <v>0.111</v>
      </c>
      <c r="H49" s="6" t="n">
        <v>2.775</v>
      </c>
      <c r="I49" s="6" t="n">
        <v>2.65</v>
      </c>
      <c r="J49" s="6" t="n">
        <v>303</v>
      </c>
      <c r="K49" s="6" t="n">
        <v>2331.5308</v>
      </c>
      <c r="L49" s="6" t="n">
        <v>2028.53</v>
      </c>
      <c r="M49" s="6" t="n">
        <v>3.64</v>
      </c>
      <c r="N49" s="6" t="n">
        <v>3.48</v>
      </c>
    </row>
    <row collapsed="false" customFormat="false" customHeight="false" hidden="false" ht="12.1" outlineLevel="0" r="50">
      <c r="A50" s="49" t="n">
        <v>44183</v>
      </c>
      <c r="B50" s="16" t="s">
        <v>535</v>
      </c>
      <c r="C50" s="16" t="s">
        <v>465</v>
      </c>
      <c r="D50" s="16" t="s">
        <v>640</v>
      </c>
      <c r="E50" s="7" t="n">
        <v>10</v>
      </c>
      <c r="F50" s="16" t="s">
        <v>21</v>
      </c>
      <c r="G50" s="6" t="n">
        <v>46</v>
      </c>
      <c r="H50" s="6" t="n">
        <v>5140</v>
      </c>
      <c r="I50" s="6" t="n">
        <v>5049.3</v>
      </c>
      <c r="J50" s="6" t="n">
        <v>60</v>
      </c>
      <c r="K50" s="6" t="n">
        <v>460</v>
      </c>
      <c r="L50" s="6" t="n">
        <v>400</v>
      </c>
      <c r="M50" s="6" t="n">
        <v>0.79</v>
      </c>
      <c r="N50" s="6" t="n">
        <v>0.78</v>
      </c>
    </row>
    <row collapsed="false" customFormat="false" customHeight="false" hidden="false" ht="12.1" outlineLevel="0" r="51">
      <c r="A51" s="49" t="n">
        <v>44194</v>
      </c>
      <c r="B51" s="16" t="s">
        <v>535</v>
      </c>
      <c r="C51" s="16" t="s">
        <v>93</v>
      </c>
      <c r="D51" s="16" t="s">
        <v>94</v>
      </c>
      <c r="E51" s="7" t="n">
        <v>540</v>
      </c>
      <c r="F51" s="16" t="s">
        <v>21</v>
      </c>
      <c r="G51" s="6" t="n">
        <v>6.43</v>
      </c>
      <c r="H51" s="6" t="n">
        <v>209.8</v>
      </c>
      <c r="I51" s="6" t="n">
        <v>139.57</v>
      </c>
      <c r="J51" s="6" t="n">
        <v>451</v>
      </c>
      <c r="K51" s="6" t="n">
        <v>3472.2</v>
      </c>
      <c r="L51" s="6" t="n">
        <v>3021.2</v>
      </c>
      <c r="M51" s="6" t="n">
        <v>4.01</v>
      </c>
      <c r="N51" s="6" t="n">
        <v>2.67</v>
      </c>
    </row>
    <row collapsed="false" customFormat="false" customHeight="false" hidden="false" ht="12.1" outlineLevel="0" r="52">
      <c r="A52" s="49" t="n">
        <v>44204</v>
      </c>
      <c r="B52" s="16" t="s">
        <v>535</v>
      </c>
      <c r="C52" s="16" t="s">
        <v>463</v>
      </c>
      <c r="D52" s="16" t="s">
        <v>633</v>
      </c>
      <c r="E52" s="7" t="n">
        <v>14</v>
      </c>
      <c r="F52" s="16" t="s">
        <v>21</v>
      </c>
      <c r="G52" s="6" t="n">
        <v>245.31</v>
      </c>
      <c r="H52" s="6" t="n">
        <v>5478</v>
      </c>
      <c r="I52" s="6" t="n">
        <v>3411.88</v>
      </c>
      <c r="J52" s="6" t="n">
        <v>446</v>
      </c>
      <c r="K52" s="6" t="n">
        <v>3434.34</v>
      </c>
      <c r="L52" s="6" t="n">
        <v>2988.34</v>
      </c>
      <c r="M52" s="6" t="n">
        <v>6.26</v>
      </c>
      <c r="N52" s="6" t="n">
        <v>3.9</v>
      </c>
    </row>
    <row collapsed="false" customFormat="false" customHeight="false" hidden="false" ht="12.1" outlineLevel="0" r="53">
      <c r="A53" s="49" t="n">
        <v>44327</v>
      </c>
      <c r="B53" s="16" t="s">
        <v>535</v>
      </c>
      <c r="C53" s="16" t="s">
        <v>93</v>
      </c>
      <c r="D53" s="16" t="s">
        <v>94</v>
      </c>
      <c r="E53" s="7" t="n">
        <v>540</v>
      </c>
      <c r="F53" s="16" t="s">
        <v>21</v>
      </c>
      <c r="G53" s="6" t="n">
        <v>7.25</v>
      </c>
      <c r="H53" s="6" t="n">
        <v>272.86</v>
      </c>
      <c r="I53" s="6" t="n">
        <v>139.57</v>
      </c>
      <c r="J53" s="6" t="n">
        <v>509</v>
      </c>
      <c r="K53" s="6" t="n">
        <v>3915</v>
      </c>
      <c r="L53" s="6" t="n">
        <v>3406</v>
      </c>
      <c r="M53" s="6" t="n">
        <v>4.52</v>
      </c>
      <c r="N53" s="6" t="n">
        <v>2.31</v>
      </c>
    </row>
    <row collapsed="false" customFormat="false" customHeight="false" hidden="false" ht="12.1" outlineLevel="0" r="54">
      <c r="A54" s="49" t="n">
        <v>44327</v>
      </c>
      <c r="B54" s="16" t="s">
        <v>535</v>
      </c>
      <c r="C54" s="16" t="s">
        <v>464</v>
      </c>
      <c r="D54" s="16" t="s">
        <v>638</v>
      </c>
      <c r="E54" s="7" t="n">
        <v>64</v>
      </c>
      <c r="F54" s="16" t="s">
        <v>21</v>
      </c>
      <c r="G54" s="6" t="n">
        <v>39</v>
      </c>
      <c r="H54" s="6" t="n">
        <v>781</v>
      </c>
      <c r="I54" s="6" t="n">
        <v>696.2</v>
      </c>
      <c r="J54" s="6" t="n">
        <v>324</v>
      </c>
      <c r="K54" s="6" t="n">
        <v>2496</v>
      </c>
      <c r="L54" s="6" t="n">
        <v>2172</v>
      </c>
      <c r="M54" s="6" t="n">
        <v>4.87</v>
      </c>
      <c r="N54" s="6" t="n">
        <v>4.35</v>
      </c>
    </row>
    <row collapsed="false" customFormat="false" customHeight="false" hidden="false" ht="12.1" outlineLevel="0" r="55">
      <c r="A55" s="49" t="n">
        <v>44328</v>
      </c>
      <c r="B55" s="16" t="s">
        <v>535</v>
      </c>
      <c r="C55" s="16" t="s">
        <v>462</v>
      </c>
      <c r="D55" s="16" t="s">
        <v>635</v>
      </c>
      <c r="E55" s="7" t="n">
        <v>660</v>
      </c>
      <c r="F55" s="16" t="s">
        <v>21</v>
      </c>
      <c r="G55" s="6" t="n">
        <v>18.7</v>
      </c>
      <c r="H55" s="6" t="n">
        <v>280.59</v>
      </c>
      <c r="I55" s="6" t="n">
        <v>194.15</v>
      </c>
      <c r="J55" s="6" t="n">
        <v>1604</v>
      </c>
      <c r="K55" s="6" t="n">
        <v>12342</v>
      </c>
      <c r="L55" s="6" t="n">
        <v>10738</v>
      </c>
      <c r="M55" s="6" t="n">
        <v>8.38</v>
      </c>
      <c r="N55" s="6" t="n">
        <v>5.8</v>
      </c>
    </row>
    <row collapsed="false" customFormat="false" customHeight="false" hidden="false" ht="12.1" outlineLevel="0" r="56">
      <c r="A56" s="49" t="n">
        <v>44330</v>
      </c>
      <c r="B56" s="16" t="s">
        <v>535</v>
      </c>
      <c r="C56" s="16" t="s">
        <v>80</v>
      </c>
      <c r="D56" s="16" t="s">
        <v>81</v>
      </c>
      <c r="E56" s="7" t="n">
        <v>260</v>
      </c>
      <c r="F56" s="16" t="s">
        <v>21</v>
      </c>
      <c r="G56" s="6" t="n">
        <v>9.45</v>
      </c>
      <c r="H56" s="6" t="n">
        <v>175.35</v>
      </c>
      <c r="I56" s="6" t="n">
        <v>99.26</v>
      </c>
      <c r="J56" s="6" t="n">
        <v>319</v>
      </c>
      <c r="K56" s="6" t="n">
        <v>2457</v>
      </c>
      <c r="L56" s="6" t="n">
        <v>2138</v>
      </c>
      <c r="M56" s="6" t="n">
        <v>8.28</v>
      </c>
      <c r="N56" s="6" t="n">
        <v>4.69</v>
      </c>
    </row>
    <row collapsed="false" customFormat="false" customHeight="false" hidden="false" ht="12.1" outlineLevel="0" r="57">
      <c r="A57" s="49" t="n">
        <v>44348</v>
      </c>
      <c r="B57" s="16" t="s">
        <v>535</v>
      </c>
      <c r="C57" s="16" t="s">
        <v>90</v>
      </c>
      <c r="D57" s="16" t="s">
        <v>91</v>
      </c>
      <c r="E57" s="7" t="n">
        <v>65</v>
      </c>
      <c r="F57" s="16" t="s">
        <v>21</v>
      </c>
      <c r="G57" s="6" t="n">
        <v>36.27</v>
      </c>
      <c r="H57" s="6" t="n">
        <v>1695.2</v>
      </c>
      <c r="I57" s="6" t="n">
        <v>861.23</v>
      </c>
      <c r="J57" s="6" t="n">
        <v>306</v>
      </c>
      <c r="K57" s="6" t="n">
        <v>2357.55</v>
      </c>
      <c r="L57" s="6" t="n">
        <v>2051.55</v>
      </c>
      <c r="M57" s="6" t="n">
        <v>3.66</v>
      </c>
      <c r="N57" s="6" t="n">
        <v>1.86</v>
      </c>
    </row>
    <row collapsed="false" customFormat="false" customHeight="false" hidden="false" ht="12.1" outlineLevel="0" r="58">
      <c r="A58" s="49" t="n">
        <v>44348</v>
      </c>
      <c r="B58" s="16" t="s">
        <v>535</v>
      </c>
      <c r="C58" s="16" t="s">
        <v>90</v>
      </c>
      <c r="D58" s="16" t="s">
        <v>91</v>
      </c>
      <c r="E58" s="7" t="n">
        <v>65</v>
      </c>
      <c r="F58" s="16" t="s">
        <v>21</v>
      </c>
      <c r="G58" s="6" t="n">
        <v>46.77</v>
      </c>
      <c r="H58" s="6" t="n">
        <v>1695.2</v>
      </c>
      <c r="I58" s="6" t="n">
        <v>861.23</v>
      </c>
      <c r="J58" s="6" t="n">
        <v>395</v>
      </c>
      <c r="K58" s="6" t="n">
        <v>3040.05</v>
      </c>
      <c r="L58" s="6" t="n">
        <v>2645.05</v>
      </c>
      <c r="M58" s="6" t="n">
        <v>4.72</v>
      </c>
      <c r="N58" s="6" t="n">
        <v>2.4</v>
      </c>
    </row>
    <row collapsed="false" customFormat="false" customHeight="false" hidden="false" ht="12.1" outlineLevel="0" r="59">
      <c r="A59" s="49" t="n">
        <v>44369</v>
      </c>
      <c r="B59" s="16" t="s">
        <v>535</v>
      </c>
      <c r="C59" s="16" t="s">
        <v>478</v>
      </c>
      <c r="D59" s="16" t="s">
        <v>639</v>
      </c>
      <c r="E59" s="7" t="n">
        <v>21000</v>
      </c>
      <c r="F59" s="16" t="s">
        <v>21</v>
      </c>
      <c r="G59" s="6" t="n">
        <v>0.1269</v>
      </c>
      <c r="H59" s="6" t="n">
        <v>2.833</v>
      </c>
      <c r="I59" s="6" t="n">
        <v>2.65</v>
      </c>
      <c r="J59" s="6" t="n">
        <v>346</v>
      </c>
      <c r="K59" s="6" t="n">
        <v>2664.6066</v>
      </c>
      <c r="L59" s="6" t="n">
        <v>2318.61</v>
      </c>
      <c r="M59" s="6" t="n">
        <v>4.16</v>
      </c>
      <c r="N59" s="6" t="n">
        <v>3.9</v>
      </c>
    </row>
    <row collapsed="false" customFormat="false" customHeight="false" hidden="false" ht="12.1" outlineLevel="0" r="60">
      <c r="A60" s="49" t="n">
        <v>44370</v>
      </c>
      <c r="B60" s="16" t="s">
        <v>535</v>
      </c>
      <c r="C60" s="16" t="s">
        <v>93</v>
      </c>
      <c r="D60" s="16" t="s">
        <v>94</v>
      </c>
      <c r="E60" s="7" t="n">
        <v>540</v>
      </c>
      <c r="F60" s="16" t="s">
        <v>21</v>
      </c>
      <c r="G60" s="6" t="n">
        <v>7.71</v>
      </c>
      <c r="H60" s="6" t="n">
        <v>246.7</v>
      </c>
      <c r="I60" s="6" t="n">
        <v>139.57</v>
      </c>
      <c r="J60" s="6" t="n">
        <v>541</v>
      </c>
      <c r="K60" s="6" t="n">
        <v>4163.4</v>
      </c>
      <c r="L60" s="6" t="n">
        <v>3622.4</v>
      </c>
      <c r="M60" s="6" t="n">
        <v>4.81</v>
      </c>
      <c r="N60" s="6" t="n">
        <v>2.72</v>
      </c>
    </row>
    <row collapsed="false" customFormat="false" customHeight="false" hidden="false" ht="12.1" outlineLevel="0" r="61">
      <c r="A61" s="49" t="n">
        <v>44372</v>
      </c>
      <c r="B61" s="16" t="s">
        <v>535</v>
      </c>
      <c r="C61" s="16" t="s">
        <v>463</v>
      </c>
      <c r="D61" s="16" t="s">
        <v>633</v>
      </c>
      <c r="E61" s="7" t="n">
        <v>14</v>
      </c>
      <c r="F61" s="16" t="s">
        <v>21</v>
      </c>
      <c r="G61" s="6" t="n">
        <v>245.31</v>
      </c>
      <c r="H61" s="6" t="n">
        <v>5324.5</v>
      </c>
      <c r="I61" s="6" t="n">
        <v>3411.88</v>
      </c>
      <c r="J61" s="6" t="n">
        <v>446</v>
      </c>
      <c r="K61" s="6" t="n">
        <v>3434.34</v>
      </c>
      <c r="L61" s="6" t="n">
        <v>2988.34</v>
      </c>
      <c r="M61" s="6" t="n">
        <v>6.26</v>
      </c>
      <c r="N61" s="6" t="n">
        <v>4.01</v>
      </c>
    </row>
    <row collapsed="false" customFormat="false" customHeight="false" hidden="false" ht="12.1" outlineLevel="0" r="62">
      <c r="A62" s="49" t="n">
        <v>44382</v>
      </c>
      <c r="B62" s="16" t="s">
        <v>535</v>
      </c>
      <c r="C62" s="16" t="s">
        <v>465</v>
      </c>
      <c r="D62" s="16" t="s">
        <v>640</v>
      </c>
      <c r="E62" s="7" t="n">
        <v>10</v>
      </c>
      <c r="F62" s="16" t="s">
        <v>21</v>
      </c>
      <c r="G62" s="6" t="n">
        <v>213</v>
      </c>
      <c r="H62" s="6" t="n">
        <v>6845</v>
      </c>
      <c r="I62" s="6" t="n">
        <v>5049.3</v>
      </c>
      <c r="J62" s="6" t="n">
        <v>277</v>
      </c>
      <c r="K62" s="6" t="n">
        <v>2130</v>
      </c>
      <c r="L62" s="6" t="n">
        <v>1853</v>
      </c>
      <c r="M62" s="6" t="n">
        <v>3.67</v>
      </c>
      <c r="N62" s="6" t="n">
        <v>2.71</v>
      </c>
    </row>
    <row collapsed="false" customFormat="false" customHeight="false" hidden="false" ht="12.1" outlineLevel="0" r="63">
      <c r="A63" s="49" t="n">
        <v>44385</v>
      </c>
      <c r="B63" s="16" t="s">
        <v>535</v>
      </c>
      <c r="C63" s="16" t="s">
        <v>84</v>
      </c>
      <c r="D63" s="16" t="s">
        <v>85</v>
      </c>
      <c r="E63" s="7" t="n">
        <v>360</v>
      </c>
      <c r="F63" s="16" t="s">
        <v>21</v>
      </c>
      <c r="G63" s="6" t="n">
        <v>26.51</v>
      </c>
      <c r="H63" s="6" t="n">
        <v>318.2</v>
      </c>
      <c r="I63" s="6" t="n">
        <v>280.65</v>
      </c>
      <c r="J63" s="6" t="n">
        <v>1241</v>
      </c>
      <c r="K63" s="6" t="n">
        <v>9543.6</v>
      </c>
      <c r="L63" s="6" t="n">
        <v>8302.6</v>
      </c>
      <c r="M63" s="6" t="n">
        <v>8.22</v>
      </c>
      <c r="N63" s="6" t="n">
        <v>7.25</v>
      </c>
    </row>
    <row collapsed="false" customFormat="false" customHeight="false" hidden="false" ht="12.1" outlineLevel="0" r="64">
      <c r="A64" s="49" t="n">
        <v>44386</v>
      </c>
      <c r="B64" s="16" t="s">
        <v>535</v>
      </c>
      <c r="C64" s="16" t="s">
        <v>48</v>
      </c>
      <c r="D64" s="16" t="s">
        <v>49</v>
      </c>
      <c r="E64" s="7" t="n">
        <v>159</v>
      </c>
      <c r="F64" s="16" t="s">
        <v>21</v>
      </c>
      <c r="G64" s="6" t="n">
        <v>12.3</v>
      </c>
      <c r="H64" s="6" t="n">
        <v>486.4</v>
      </c>
      <c r="I64" s="6" t="n">
        <v>530.64</v>
      </c>
      <c r="J64" s="6" t="n">
        <v>254</v>
      </c>
      <c r="K64" s="6" t="n">
        <v>1955.7</v>
      </c>
      <c r="L64" s="6" t="n">
        <v>1701.7</v>
      </c>
      <c r="M64" s="6" t="n">
        <v>2.02</v>
      </c>
      <c r="N64" s="6" t="n">
        <v>2.2</v>
      </c>
    </row>
    <row collapsed="false" customFormat="false" customHeight="false" hidden="false" ht="12.1" outlineLevel="0" r="65">
      <c r="A65" s="49" t="n">
        <v>44389</v>
      </c>
      <c r="B65" s="16" t="s">
        <v>535</v>
      </c>
      <c r="C65" s="16" t="s">
        <v>61</v>
      </c>
      <c r="D65" s="16" t="s">
        <v>62</v>
      </c>
      <c r="E65" s="7" t="n">
        <v>870</v>
      </c>
      <c r="F65" s="16" t="s">
        <v>21</v>
      </c>
      <c r="G65" s="6" t="n">
        <v>5</v>
      </c>
      <c r="H65" s="6" t="n">
        <v>88.35</v>
      </c>
      <c r="I65" s="6" t="n">
        <v>65.68</v>
      </c>
      <c r="J65" s="6" t="n">
        <v>566</v>
      </c>
      <c r="K65" s="6" t="n">
        <v>4350</v>
      </c>
      <c r="L65" s="6" t="n">
        <v>3784</v>
      </c>
      <c r="M65" s="6" t="n">
        <v>6.62</v>
      </c>
      <c r="N65" s="6" t="n">
        <v>4.92</v>
      </c>
    </row>
    <row collapsed="false" customFormat="false" customHeight="false" hidden="false" ht="12.1" outlineLevel="0" r="66">
      <c r="A66" s="49" t="n">
        <v>44391</v>
      </c>
      <c r="B66" s="16" t="s">
        <v>535</v>
      </c>
      <c r="C66" s="16" t="s">
        <v>472</v>
      </c>
      <c r="D66" s="16" t="s">
        <v>636</v>
      </c>
      <c r="E66" s="7" t="n">
        <v>26</v>
      </c>
      <c r="F66" s="16" t="s">
        <v>21</v>
      </c>
      <c r="G66" s="6" t="n">
        <v>0.1</v>
      </c>
      <c r="H66" s="6" t="n">
        <v>1064</v>
      </c>
      <c r="I66" s="6" t="n">
        <v>1596.88</v>
      </c>
      <c r="J66" s="6" t="n">
        <v>0</v>
      </c>
      <c r="K66" s="6" t="n">
        <v>2.6</v>
      </c>
      <c r="L66" s="6" t="n">
        <v>2.6</v>
      </c>
      <c r="M66" s="6" t="n">
        <v>0.01</v>
      </c>
      <c r="N66" s="6" t="n">
        <v>0.01</v>
      </c>
    </row>
    <row collapsed="false" customFormat="false" customHeight="false" hidden="false" ht="12.1" outlineLevel="0" r="67">
      <c r="A67" s="49" t="n">
        <v>44392</v>
      </c>
      <c r="B67" s="16" t="s">
        <v>535</v>
      </c>
      <c r="C67" s="16" t="s">
        <v>87</v>
      </c>
      <c r="D67" s="16" t="s">
        <v>88</v>
      </c>
      <c r="E67" s="7" t="n">
        <v>270</v>
      </c>
      <c r="F67" s="16" t="s">
        <v>21</v>
      </c>
      <c r="G67" s="6" t="n">
        <v>12.55</v>
      </c>
      <c r="H67" s="6" t="n">
        <v>280.01</v>
      </c>
      <c r="I67" s="6" t="n">
        <v>200.51</v>
      </c>
      <c r="J67" s="6" t="n">
        <v>441</v>
      </c>
      <c r="K67" s="6" t="n">
        <v>3388.5</v>
      </c>
      <c r="L67" s="6" t="n">
        <v>2947.5</v>
      </c>
      <c r="M67" s="6" t="n">
        <v>5.44</v>
      </c>
      <c r="N67" s="6" t="n">
        <v>3.9</v>
      </c>
    </row>
    <row collapsed="false" customFormat="false" customHeight="false" hidden="false" ht="12.1" outlineLevel="0" r="68">
      <c r="A68" s="49" t="n">
        <v>44392</v>
      </c>
      <c r="B68" s="16" t="s">
        <v>535</v>
      </c>
      <c r="C68" s="16" t="s">
        <v>96</v>
      </c>
      <c r="D68" s="16" t="s">
        <v>97</v>
      </c>
      <c r="E68" s="7" t="n">
        <v>1050000</v>
      </c>
      <c r="F68" s="16" t="s">
        <v>21</v>
      </c>
      <c r="G68" s="6" t="n">
        <v>0.0014</v>
      </c>
      <c r="H68" s="6" t="n">
        <v>0.04719</v>
      </c>
      <c r="I68" s="6" t="n">
        <v>0.03</v>
      </c>
      <c r="J68" s="6" t="n">
        <v>191</v>
      </c>
      <c r="K68" s="6" t="n">
        <v>1470</v>
      </c>
      <c r="L68" s="6" t="n">
        <v>1279</v>
      </c>
      <c r="M68" s="6" t="n">
        <v>3.57</v>
      </c>
      <c r="N68" s="6" t="n">
        <v>2.58</v>
      </c>
    </row>
    <row collapsed="false" customFormat="false" customHeight="false" hidden="false" ht="12.1" outlineLevel="0" r="69">
      <c r="A69" s="49" t="n">
        <v>44441</v>
      </c>
      <c r="B69" s="16" t="s">
        <v>527</v>
      </c>
      <c r="C69" s="16" t="s">
        <v>90</v>
      </c>
      <c r="D69" s="16" t="s">
        <v>91</v>
      </c>
      <c r="E69" s="7" t="n">
        <v>65</v>
      </c>
      <c r="F69" s="16" t="s">
        <v>21</v>
      </c>
      <c r="G69" s="6" t="n">
        <v>84.45</v>
      </c>
      <c r="H69" s="6" t="n">
        <v>1671.8</v>
      </c>
      <c r="I69" s="6" t="n">
        <v>861.23</v>
      </c>
      <c r="J69" s="6" t="n">
        <v>714</v>
      </c>
      <c r="K69" s="6" t="n">
        <v>5489.25</v>
      </c>
      <c r="L69" s="6" t="n">
        <v>4775.25</v>
      </c>
      <c r="M69" s="6" t="n">
        <v>8.53</v>
      </c>
      <c r="N69" s="6" t="n">
        <v>4.39</v>
      </c>
    </row>
    <row collapsed="false" customFormat="false" customHeight="false" hidden="false" ht="12.1" outlineLevel="0" r="70">
      <c r="A70" s="49" t="n">
        <v>44446</v>
      </c>
      <c r="B70" s="16" t="s">
        <v>527</v>
      </c>
      <c r="C70" s="16" t="s">
        <v>93</v>
      </c>
      <c r="D70" s="16" t="s">
        <v>94</v>
      </c>
      <c r="E70" s="7" t="n">
        <v>540</v>
      </c>
      <c r="F70" s="16" t="s">
        <v>21</v>
      </c>
      <c r="G70" s="6" t="n">
        <v>13.62</v>
      </c>
      <c r="H70" s="6" t="n">
        <v>236.2</v>
      </c>
      <c r="I70" s="6" t="n">
        <v>139.57</v>
      </c>
      <c r="J70" s="6" t="n">
        <v>956</v>
      </c>
      <c r="K70" s="6" t="n">
        <v>7354.8</v>
      </c>
      <c r="L70" s="6" t="n">
        <v>6398.8</v>
      </c>
      <c r="M70" s="6" t="n">
        <v>8.49</v>
      </c>
      <c r="N70" s="6" t="n">
        <v>5.02</v>
      </c>
    </row>
    <row collapsed="false" customFormat="false" customHeight="false" hidden="false" ht="12.1" outlineLevel="0" r="71">
      <c r="A71" s="49" t="n">
        <v>44480</v>
      </c>
      <c r="B71" s="16" t="s">
        <v>527</v>
      </c>
      <c r="C71" s="16" t="s">
        <v>18</v>
      </c>
      <c r="D71" s="16" t="s">
        <v>20</v>
      </c>
      <c r="E71" s="7" t="n">
        <v>69</v>
      </c>
      <c r="F71" s="16" t="s">
        <v>21</v>
      </c>
      <c r="G71" s="6" t="n">
        <v>18.03</v>
      </c>
      <c r="H71" s="6" t="n">
        <v>641.55</v>
      </c>
      <c r="I71" s="6" t="n">
        <v>553.2</v>
      </c>
      <c r="J71" s="6" t="n">
        <v>162</v>
      </c>
      <c r="K71" s="6" t="n">
        <v>1244.07</v>
      </c>
      <c r="L71" s="6" t="n">
        <v>1082.07</v>
      </c>
      <c r="M71" s="6" t="n">
        <v>2.83</v>
      </c>
      <c r="N71" s="6" t="n">
        <v>2.44</v>
      </c>
    </row>
    <row collapsed="false" customFormat="false" customHeight="false" hidden="false" ht="12.1" outlineLevel="0" r="72">
      <c r="A72" s="49" t="n">
        <v>44481</v>
      </c>
      <c r="B72" s="16" t="s">
        <v>527</v>
      </c>
      <c r="C72" s="16" t="s">
        <v>84</v>
      </c>
      <c r="D72" s="16" t="s">
        <v>85</v>
      </c>
      <c r="E72" s="7" t="n">
        <v>360</v>
      </c>
      <c r="F72" s="16" t="s">
        <v>21</v>
      </c>
      <c r="G72" s="6" t="n">
        <v>10.55</v>
      </c>
      <c r="H72" s="6" t="n">
        <v>318.05</v>
      </c>
      <c r="I72" s="6" t="n">
        <v>280.65</v>
      </c>
      <c r="J72" s="6" t="n">
        <v>494</v>
      </c>
      <c r="K72" s="6" t="n">
        <v>3798</v>
      </c>
      <c r="L72" s="6" t="n">
        <v>3304</v>
      </c>
      <c r="M72" s="6" t="n">
        <v>3.27</v>
      </c>
      <c r="N72" s="6" t="n">
        <v>2.89</v>
      </c>
    </row>
    <row collapsed="false" customFormat="false" customHeight="false" hidden="false" ht="12.1" outlineLevel="0" r="73">
      <c r="A73" s="49" t="n">
        <v>44481</v>
      </c>
      <c r="B73" s="16" t="s">
        <v>527</v>
      </c>
      <c r="C73" s="16" t="s">
        <v>48</v>
      </c>
      <c r="D73" s="16" t="s">
        <v>49</v>
      </c>
      <c r="E73" s="7" t="n">
        <v>84</v>
      </c>
      <c r="F73" s="16" t="s">
        <v>21</v>
      </c>
      <c r="G73" s="6" t="n">
        <v>16.52</v>
      </c>
      <c r="H73" s="6" t="n">
        <v>526.1</v>
      </c>
      <c r="I73" s="6" t="n">
        <v>455.8</v>
      </c>
      <c r="J73" s="6" t="n">
        <v>180</v>
      </c>
      <c r="K73" s="6" t="n">
        <v>1387.68</v>
      </c>
      <c r="L73" s="6" t="n">
        <v>1207.68</v>
      </c>
      <c r="M73" s="6" t="n">
        <v>3.15</v>
      </c>
      <c r="N73" s="6" t="n">
        <v>2.73</v>
      </c>
    </row>
    <row collapsed="false" customFormat="false" customHeight="false" hidden="false" ht="12.1" outlineLevel="0" r="74">
      <c r="A74" s="49" t="n">
        <v>44537</v>
      </c>
      <c r="B74" s="16" t="s">
        <v>527</v>
      </c>
      <c r="C74" s="16" t="s">
        <v>93</v>
      </c>
      <c r="D74" s="16" t="s">
        <v>94</v>
      </c>
      <c r="E74" s="7" t="n">
        <v>540</v>
      </c>
      <c r="F74" s="16" t="s">
        <v>21</v>
      </c>
      <c r="G74" s="6" t="n">
        <v>13.33</v>
      </c>
      <c r="H74" s="6" t="n">
        <v>208.36</v>
      </c>
      <c r="I74" s="6" t="n">
        <v>139.57</v>
      </c>
      <c r="J74" s="6" t="n">
        <v>936</v>
      </c>
      <c r="K74" s="6" t="n">
        <v>7198.2</v>
      </c>
      <c r="L74" s="6" t="n">
        <v>6262.2</v>
      </c>
      <c r="M74" s="6" t="n">
        <v>8.31</v>
      </c>
      <c r="N74" s="6" t="n">
        <v>5.57</v>
      </c>
    </row>
    <row collapsed="false" customFormat="false" customHeight="false" hidden="false" ht="12.1" outlineLevel="0" r="75">
      <c r="A75" s="49" t="n">
        <v>44544</v>
      </c>
      <c r="B75" s="16" t="s">
        <v>527</v>
      </c>
      <c r="C75" s="16" t="s">
        <v>90</v>
      </c>
      <c r="D75" s="16" t="s">
        <v>91</v>
      </c>
      <c r="E75" s="7" t="n">
        <v>65</v>
      </c>
      <c r="F75" s="16" t="s">
        <v>21</v>
      </c>
      <c r="G75" s="6" t="n">
        <v>85.93</v>
      </c>
      <c r="H75" s="6" t="n">
        <v>1466.2</v>
      </c>
      <c r="I75" s="6" t="n">
        <v>861.23</v>
      </c>
      <c r="J75" s="6" t="n">
        <v>726</v>
      </c>
      <c r="K75" s="6" t="n">
        <v>5585.45</v>
      </c>
      <c r="L75" s="6" t="n">
        <v>4859.45</v>
      </c>
      <c r="M75" s="6" t="n">
        <v>8.68</v>
      </c>
      <c r="N75" s="6" t="n">
        <v>5.1</v>
      </c>
    </row>
    <row collapsed="false" customFormat="false" customHeight="false" hidden="false" ht="12.1" outlineLevel="0" r="76">
      <c r="A76" s="49" t="n">
        <v>44551</v>
      </c>
      <c r="B76" s="16" t="s">
        <v>527</v>
      </c>
      <c r="C76" s="16" t="s">
        <v>465</v>
      </c>
      <c r="D76" s="16" t="s">
        <v>640</v>
      </c>
      <c r="E76" s="7" t="n">
        <v>17</v>
      </c>
      <c r="F76" s="16" t="s">
        <v>21</v>
      </c>
      <c r="G76" s="6" t="n">
        <v>340</v>
      </c>
      <c r="H76" s="6" t="n">
        <v>6348.5</v>
      </c>
      <c r="I76" s="6" t="n">
        <v>5575.41</v>
      </c>
      <c r="J76" s="6" t="n">
        <v>751</v>
      </c>
      <c r="K76" s="6" t="n">
        <v>5780</v>
      </c>
      <c r="L76" s="6" t="n">
        <v>5029</v>
      </c>
      <c r="M76" s="6" t="n">
        <v>5.31</v>
      </c>
      <c r="N76" s="6" t="n">
        <v>4.66</v>
      </c>
    </row>
    <row collapsed="false" customFormat="false" customHeight="false" hidden="false" ht="12.1" outlineLevel="0" r="77">
      <c r="A77" s="49" t="n">
        <v>44561</v>
      </c>
      <c r="B77" s="16" t="s">
        <v>527</v>
      </c>
      <c r="C77" s="16" t="s">
        <v>463</v>
      </c>
      <c r="D77" s="16" t="s">
        <v>633</v>
      </c>
      <c r="E77" s="7" t="n">
        <v>14</v>
      </c>
      <c r="F77" s="16" t="s">
        <v>21</v>
      </c>
      <c r="G77" s="6" t="n">
        <v>294.37</v>
      </c>
      <c r="H77" s="6" t="n">
        <v>5444</v>
      </c>
      <c r="I77" s="6" t="n">
        <v>3411.88</v>
      </c>
      <c r="J77" s="6" t="n">
        <v>536</v>
      </c>
      <c r="K77" s="6" t="n">
        <v>4121.18</v>
      </c>
      <c r="L77" s="6" t="n">
        <v>3585.18</v>
      </c>
      <c r="M77" s="6" t="n">
        <v>7.51</v>
      </c>
      <c r="N77" s="6" t="n">
        <v>4.7</v>
      </c>
    </row>
    <row collapsed="false" customFormat="false" customHeight="false" hidden="false" ht="12.1" outlineLevel="0" r="78">
      <c r="A78" s="49" t="n">
        <v>44571</v>
      </c>
      <c r="B78" s="16" t="s">
        <v>527</v>
      </c>
      <c r="C78" s="16" t="s">
        <v>48</v>
      </c>
      <c r="D78" s="16" t="s">
        <v>49</v>
      </c>
      <c r="E78" s="7" t="n">
        <v>84</v>
      </c>
      <c r="F78" s="16" t="s">
        <v>21</v>
      </c>
      <c r="G78" s="6" t="n">
        <v>9.98</v>
      </c>
      <c r="H78" s="6" t="n">
        <v>460</v>
      </c>
      <c r="I78" s="6" t="n">
        <v>455.8</v>
      </c>
      <c r="J78" s="6" t="n">
        <v>109</v>
      </c>
      <c r="K78" s="6" t="n">
        <v>838.32</v>
      </c>
      <c r="L78" s="6" t="n">
        <v>729.32</v>
      </c>
      <c r="M78" s="6" t="n">
        <v>1.9</v>
      </c>
      <c r="N78" s="6" t="n">
        <v>1.89</v>
      </c>
    </row>
    <row collapsed="false" customFormat="false" customHeight="false" hidden="false" ht="12.1" outlineLevel="0" r="79">
      <c r="A79" s="49" t="n">
        <v>44750</v>
      </c>
      <c r="B79" s="16" t="s">
        <v>527</v>
      </c>
      <c r="C79" s="16" t="s">
        <v>48</v>
      </c>
      <c r="D79" s="16" t="s">
        <v>49</v>
      </c>
      <c r="E79" s="7" t="n">
        <v>84</v>
      </c>
      <c r="F79" s="16" t="s">
        <v>21</v>
      </c>
      <c r="G79" s="6" t="n">
        <v>16.14</v>
      </c>
      <c r="H79" s="6" t="n">
        <v>361.9</v>
      </c>
      <c r="I79" s="6" t="n">
        <v>455.8</v>
      </c>
      <c r="J79" s="6" t="n">
        <v>176</v>
      </c>
      <c r="K79" s="6" t="n">
        <v>1355.76</v>
      </c>
      <c r="L79" s="6" t="n">
        <v>1179.76</v>
      </c>
      <c r="M79" s="6" t="n">
        <v>3.08</v>
      </c>
      <c r="N79" s="6" t="n">
        <v>3.88</v>
      </c>
    </row>
    <row collapsed="false" customFormat="false" customHeight="false" hidden="false" ht="12.1" outlineLevel="0" r="80">
      <c r="A80" s="49" t="n">
        <v>44753</v>
      </c>
      <c r="B80" s="16" t="s">
        <v>527</v>
      </c>
      <c r="C80" s="16" t="s">
        <v>18</v>
      </c>
      <c r="D80" s="16" t="s">
        <v>20</v>
      </c>
      <c r="E80" s="7" t="n">
        <v>128</v>
      </c>
      <c r="F80" s="16" t="s">
        <v>21</v>
      </c>
      <c r="G80" s="6" t="n">
        <v>23.63</v>
      </c>
      <c r="H80" s="6" t="n">
        <v>343.8</v>
      </c>
      <c r="I80" s="6" t="n">
        <v>493.9</v>
      </c>
      <c r="J80" s="6" t="n">
        <v>393</v>
      </c>
      <c r="K80" s="6" t="n">
        <v>3024.64</v>
      </c>
      <c r="L80" s="6" t="n">
        <v>2631.64</v>
      </c>
      <c r="M80" s="6" t="n">
        <v>4.16</v>
      </c>
      <c r="N80" s="6" t="n">
        <v>5.98</v>
      </c>
    </row>
    <row collapsed="false" customFormat="false" customHeight="false" hidden="false" ht="12.1" outlineLevel="0" r="81">
      <c r="A81" s="49" t="n">
        <v>44754</v>
      </c>
      <c r="B81" s="16" t="s">
        <v>527</v>
      </c>
      <c r="C81" s="16" t="s">
        <v>68</v>
      </c>
      <c r="D81" s="16" t="s">
        <v>69</v>
      </c>
      <c r="E81" s="7" t="n">
        <v>11200</v>
      </c>
      <c r="F81" s="16" t="s">
        <v>21</v>
      </c>
      <c r="G81" s="6" t="n">
        <v>0.54</v>
      </c>
      <c r="H81" s="6" t="n">
        <v>5.01</v>
      </c>
      <c r="I81" s="6" t="n">
        <v>8.01</v>
      </c>
      <c r="J81" s="6" t="n">
        <v>786</v>
      </c>
      <c r="K81" s="6" t="n">
        <v>6048</v>
      </c>
      <c r="L81" s="6" t="n">
        <v>5262</v>
      </c>
      <c r="M81" s="6" t="n">
        <v>5.87</v>
      </c>
      <c r="N81" s="6" t="n">
        <v>9.38</v>
      </c>
    </row>
    <row collapsed="false" customFormat="false" customHeight="false" hidden="false" ht="12.1" outlineLevel="0" r="82">
      <c r="A82" s="49" t="n">
        <v>44754</v>
      </c>
      <c r="B82" s="16" t="s">
        <v>527</v>
      </c>
      <c r="C82" s="16" t="s">
        <v>84</v>
      </c>
      <c r="D82" s="16" t="s">
        <v>85</v>
      </c>
      <c r="E82" s="7" t="n">
        <v>360</v>
      </c>
      <c r="F82" s="16" t="s">
        <v>21</v>
      </c>
      <c r="G82" s="6" t="n">
        <v>33.85</v>
      </c>
      <c r="H82" s="6" t="n">
        <v>236.85</v>
      </c>
      <c r="I82" s="6" t="n">
        <v>280.65</v>
      </c>
      <c r="J82" s="6" t="n">
        <v>1510</v>
      </c>
      <c r="K82" s="6" t="n">
        <v>12186</v>
      </c>
      <c r="L82" s="6" t="n">
        <v>10676</v>
      </c>
      <c r="M82" s="6" t="n">
        <v>10.57</v>
      </c>
      <c r="N82" s="6" t="n">
        <v>12.52</v>
      </c>
    </row>
    <row collapsed="false" customFormat="false" customHeight="false" hidden="false" ht="12.1" outlineLevel="0" r="83">
      <c r="A83" s="49" t="n">
        <v>44762</v>
      </c>
      <c r="B83" s="16" t="s">
        <v>527</v>
      </c>
      <c r="C83" s="16" t="s">
        <v>61</v>
      </c>
      <c r="D83" s="16" t="s">
        <v>62</v>
      </c>
      <c r="E83" s="7" t="n">
        <v>870</v>
      </c>
      <c r="F83" s="16" t="s">
        <v>21</v>
      </c>
      <c r="G83" s="6" t="n">
        <v>4.56</v>
      </c>
      <c r="H83" s="6" t="n">
        <v>60.35</v>
      </c>
      <c r="I83" s="6" t="n">
        <v>65.68</v>
      </c>
      <c r="J83" s="6" t="n">
        <v>516</v>
      </c>
      <c r="K83" s="6" t="n">
        <v>3967.2</v>
      </c>
      <c r="L83" s="6" t="n">
        <v>3451.2</v>
      </c>
      <c r="M83" s="6" t="n">
        <v>6.04</v>
      </c>
      <c r="N83" s="6" t="n">
        <v>6.57</v>
      </c>
    </row>
    <row collapsed="false" customFormat="false" customHeight="false" hidden="false" ht="12.1" outlineLevel="0" r="84">
      <c r="A84" s="49" t="n">
        <v>44845</v>
      </c>
      <c r="B84" s="16" t="s">
        <v>527</v>
      </c>
      <c r="C84" s="16" t="s">
        <v>48</v>
      </c>
      <c r="D84" s="16" t="s">
        <v>49</v>
      </c>
      <c r="E84" s="7" t="n">
        <v>84</v>
      </c>
      <c r="F84" s="16" t="s">
        <v>21</v>
      </c>
      <c r="G84" s="6" t="n">
        <v>32.71</v>
      </c>
      <c r="H84" s="6" t="n">
        <v>339.4</v>
      </c>
      <c r="I84" s="6" t="n">
        <v>455.8</v>
      </c>
      <c r="J84" s="6" t="n">
        <v>357</v>
      </c>
      <c r="K84" s="6" t="n">
        <v>2747.64</v>
      </c>
      <c r="L84" s="6" t="n">
        <v>2390.64</v>
      </c>
      <c r="M84" s="6" t="n">
        <v>6.24</v>
      </c>
      <c r="N84" s="6" t="n">
        <v>8.39</v>
      </c>
    </row>
    <row collapsed="false" customFormat="false" customHeight="false" hidden="false" ht="12.1" outlineLevel="0" r="85">
      <c r="A85" s="49" t="n">
        <v>44845</v>
      </c>
      <c r="B85" s="16" t="s">
        <v>527</v>
      </c>
      <c r="C85" s="16" t="s">
        <v>87</v>
      </c>
      <c r="D85" s="16" t="s">
        <v>88</v>
      </c>
      <c r="E85" s="7" t="n">
        <v>870</v>
      </c>
      <c r="F85" s="16" t="s">
        <v>21</v>
      </c>
      <c r="G85" s="6" t="n">
        <v>51.03</v>
      </c>
      <c r="H85" s="6" t="n">
        <v>162.89</v>
      </c>
      <c r="I85" s="6" t="n">
        <v>228.45666666667</v>
      </c>
      <c r="J85" s="6" t="n">
        <v>4070</v>
      </c>
      <c r="K85" s="6" t="n">
        <v>44396.1</v>
      </c>
      <c r="L85" s="6" t="n">
        <v>38685.1</v>
      </c>
      <c r="M85" s="6" t="n">
        <v>19.46</v>
      </c>
      <c r="N85" s="6" t="n">
        <v>27.3</v>
      </c>
    </row>
    <row collapsed="false" customFormat="false" customHeight="false" hidden="false" ht="12.1" outlineLevel="0" r="86">
      <c r="A86" s="49" t="n">
        <v>44916</v>
      </c>
      <c r="B86" s="16" t="s">
        <v>527</v>
      </c>
      <c r="C86" s="16" t="s">
        <v>465</v>
      </c>
      <c r="D86" s="16" t="s">
        <v>640</v>
      </c>
      <c r="E86" s="7" t="n">
        <v>24</v>
      </c>
      <c r="F86" s="16" t="s">
        <v>21</v>
      </c>
      <c r="G86" s="6" t="n">
        <v>256</v>
      </c>
      <c r="H86" s="6" t="n">
        <v>4040.5</v>
      </c>
      <c r="I86" s="6" t="n">
        <v>5827.6754166667</v>
      </c>
      <c r="J86" s="6" t="n">
        <v>566</v>
      </c>
      <c r="K86" s="6" t="n">
        <v>6144</v>
      </c>
      <c r="L86" s="6" t="n">
        <v>5345</v>
      </c>
      <c r="M86" s="6" t="n">
        <v>3.82</v>
      </c>
      <c r="N86" s="6" t="n">
        <v>5.51</v>
      </c>
    </row>
    <row collapsed="false" customFormat="false" customHeight="false" hidden="false" ht="12.1" outlineLevel="0" r="87">
      <c r="A87" s="49" t="n">
        <v>44916</v>
      </c>
      <c r="B87" s="16" t="s">
        <v>527</v>
      </c>
      <c r="C87" s="16" t="s">
        <v>465</v>
      </c>
      <c r="D87" s="16" t="s">
        <v>640</v>
      </c>
      <c r="E87" s="7" t="n">
        <v>24</v>
      </c>
      <c r="F87" s="16" t="s">
        <v>21</v>
      </c>
      <c r="G87" s="6" t="n">
        <v>537</v>
      </c>
      <c r="H87" s="6" t="n">
        <v>4040.5</v>
      </c>
      <c r="I87" s="6" t="n">
        <v>5827.6754166667</v>
      </c>
      <c r="J87" s="6" t="n">
        <v>1187</v>
      </c>
      <c r="K87" s="6" t="n">
        <v>12888</v>
      </c>
      <c r="L87" s="6" t="n">
        <v>11212</v>
      </c>
      <c r="M87" s="6" t="n">
        <v>8.02</v>
      </c>
      <c r="N87" s="6" t="n">
        <v>11.56</v>
      </c>
    </row>
    <row collapsed="false" customFormat="false" customHeight="false" hidden="false" ht="12.1" outlineLevel="0" r="88">
      <c r="A88" s="49" t="n">
        <v>44936</v>
      </c>
      <c r="B88" s="16" t="s">
        <v>527</v>
      </c>
      <c r="C88" s="16" t="s">
        <v>48</v>
      </c>
      <c r="D88" s="16" t="s">
        <v>49</v>
      </c>
      <c r="E88" s="7" t="n">
        <v>84</v>
      </c>
      <c r="F88" s="16" t="s">
        <v>21</v>
      </c>
      <c r="G88" s="6" t="n">
        <v>6.86</v>
      </c>
      <c r="H88" s="6" t="n">
        <v>336.7</v>
      </c>
      <c r="I88" s="6" t="n">
        <v>455.8</v>
      </c>
      <c r="J88" s="6" t="n">
        <v>75</v>
      </c>
      <c r="K88" s="6" t="n">
        <v>576.24</v>
      </c>
      <c r="L88" s="6" t="n">
        <v>501.24</v>
      </c>
      <c r="M88" s="6" t="n">
        <v>1.31</v>
      </c>
      <c r="N88" s="6" t="n">
        <v>1.77</v>
      </c>
    </row>
    <row collapsed="false" customFormat="false" customHeight="false" hidden="false" ht="12.1" outlineLevel="0" r="89">
      <c r="A89" s="49" t="n">
        <v>44938</v>
      </c>
      <c r="B89" s="16" t="s">
        <v>527</v>
      </c>
      <c r="C89" s="16" t="s">
        <v>18</v>
      </c>
      <c r="D89" s="16" t="s">
        <v>20</v>
      </c>
      <c r="E89" s="7" t="n">
        <v>128</v>
      </c>
      <c r="F89" s="16" t="s">
        <v>21</v>
      </c>
      <c r="G89" s="6" t="n">
        <v>20.39</v>
      </c>
      <c r="H89" s="6" t="n">
        <v>346.85</v>
      </c>
      <c r="I89" s="6" t="n">
        <v>493.9</v>
      </c>
      <c r="J89" s="6" t="n">
        <v>339</v>
      </c>
      <c r="K89" s="6" t="n">
        <v>2609.92</v>
      </c>
      <c r="L89" s="6" t="n">
        <v>2270.92</v>
      </c>
      <c r="M89" s="6" t="n">
        <v>3.59</v>
      </c>
      <c r="N89" s="6" t="n">
        <v>5.12</v>
      </c>
    </row>
    <row collapsed="false" customFormat="false" customHeight="false" hidden="false" ht="12.1" outlineLevel="0" r="90">
      <c r="A90" s="49" t="n">
        <v>45057</v>
      </c>
      <c r="B90" s="16" t="s">
        <v>527</v>
      </c>
      <c r="C90" s="16" t="s">
        <v>462</v>
      </c>
      <c r="D90" s="16" t="s">
        <v>635</v>
      </c>
      <c r="E90" s="7" t="n">
        <v>1090</v>
      </c>
      <c r="F90" s="16" t="s">
        <v>21</v>
      </c>
      <c r="G90" s="6" t="n">
        <v>25</v>
      </c>
      <c r="H90" s="6" t="n">
        <v>226.55</v>
      </c>
      <c r="I90" s="6" t="n">
        <v>201.49651376147</v>
      </c>
      <c r="J90" s="6" t="n">
        <v>3023</v>
      </c>
      <c r="K90" s="6" t="n">
        <v>27250</v>
      </c>
      <c r="L90" s="6" t="n">
        <v>23707</v>
      </c>
      <c r="M90" s="6" t="n">
        <v>10.79</v>
      </c>
      <c r="N90" s="6" t="n">
        <v>9.6</v>
      </c>
    </row>
    <row collapsed="false" customFormat="false" customHeight="false" hidden="false" ht="12.1" outlineLevel="0" r="91">
      <c r="A91" s="49" t="n">
        <v>45069</v>
      </c>
      <c r="B91" s="16" t="s">
        <v>586</v>
      </c>
      <c r="C91" s="16" t="s">
        <v>494</v>
      </c>
      <c r="D91" s="16" t="s">
        <v>641</v>
      </c>
      <c r="E91" s="7" t="n">
        <v>280</v>
      </c>
      <c r="F91" s="16" t="s">
        <v>21</v>
      </c>
      <c r="G91" s="6" t="n">
        <v>15.5</v>
      </c>
      <c r="H91" s="6" t="n">
        <v>157.2</v>
      </c>
      <c r="I91" s="6" t="n">
        <v>177.57</v>
      </c>
      <c r="J91" s="6" t="n">
        <v>564</v>
      </c>
      <c r="K91" s="6" t="n">
        <v>4340</v>
      </c>
      <c r="L91" s="6" t="n">
        <v>3776</v>
      </c>
      <c r="M91" s="6" t="n">
        <v>7.59</v>
      </c>
      <c r="N91" s="6" t="n">
        <v>8.58</v>
      </c>
    </row>
    <row collapsed="false" customFormat="false" customHeight="false" hidden="false" ht="12.1" outlineLevel="0" r="92">
      <c r="A92" s="49" t="n">
        <v>45082</v>
      </c>
      <c r="B92" s="16" t="s">
        <v>527</v>
      </c>
      <c r="C92" s="16" t="s">
        <v>465</v>
      </c>
      <c r="D92" s="16" t="s">
        <v>640</v>
      </c>
      <c r="E92" s="7" t="n">
        <v>24</v>
      </c>
      <c r="F92" s="16" t="s">
        <v>21</v>
      </c>
      <c r="G92" s="6" t="n">
        <v>438</v>
      </c>
      <c r="H92" s="6" t="n">
        <v>5166.5</v>
      </c>
      <c r="I92" s="6" t="n">
        <v>5827.6754166667</v>
      </c>
      <c r="J92" s="6" t="n">
        <v>968</v>
      </c>
      <c r="K92" s="6" t="n">
        <v>10512</v>
      </c>
      <c r="L92" s="6" t="n">
        <v>9145</v>
      </c>
      <c r="M92" s="6" t="n">
        <v>6.54</v>
      </c>
      <c r="N92" s="6" t="n">
        <v>7.38</v>
      </c>
    </row>
    <row collapsed="false" customFormat="false" customHeight="false" hidden="false" ht="12.1" outlineLevel="0" r="93">
      <c r="A93" s="49" t="n">
        <v>45093</v>
      </c>
      <c r="B93" s="16" t="s">
        <v>527</v>
      </c>
      <c r="C93" s="16" t="s">
        <v>80</v>
      </c>
      <c r="D93" s="16" t="s">
        <v>81</v>
      </c>
      <c r="E93" s="7" t="n">
        <v>350</v>
      </c>
      <c r="F93" s="16" t="s">
        <v>21</v>
      </c>
      <c r="G93" s="6" t="n">
        <v>4.84</v>
      </c>
      <c r="H93" s="6" t="n">
        <v>124.06</v>
      </c>
      <c r="I93" s="6" t="n">
        <v>120.34</v>
      </c>
      <c r="J93" s="6" t="n">
        <v>220</v>
      </c>
      <c r="K93" s="6" t="n">
        <v>1694</v>
      </c>
      <c r="L93" s="6" t="n">
        <v>1474</v>
      </c>
      <c r="M93" s="6" t="n">
        <v>3.5</v>
      </c>
      <c r="N93" s="6" t="n">
        <v>3.39</v>
      </c>
    </row>
    <row collapsed="false" customFormat="false" customHeight="false" hidden="false" ht="12.1" outlineLevel="0" r="94">
      <c r="A94" s="49" t="n">
        <v>45100</v>
      </c>
      <c r="B94" s="16" t="s">
        <v>586</v>
      </c>
      <c r="C94" s="16" t="s">
        <v>57</v>
      </c>
      <c r="D94" s="16" t="s">
        <v>58</v>
      </c>
      <c r="E94" s="7" t="n">
        <v>220000</v>
      </c>
      <c r="F94" s="16" t="s">
        <v>21</v>
      </c>
      <c r="G94" s="6" t="n">
        <v>0.002</v>
      </c>
      <c r="H94" s="6" t="n">
        <v>0.2411</v>
      </c>
      <c r="I94" s="6" t="n">
        <v>0.23</v>
      </c>
      <c r="J94" s="6" t="n">
        <v>58</v>
      </c>
      <c r="K94" s="6" t="n">
        <v>448.8</v>
      </c>
      <c r="L94" s="6" t="n">
        <v>390.8</v>
      </c>
      <c r="M94" s="6" t="n">
        <v>0.76</v>
      </c>
      <c r="N94" s="6" t="n">
        <v>0.74</v>
      </c>
    </row>
    <row collapsed="false" customFormat="false" customHeight="false" hidden="false" ht="12.1" outlineLevel="0" r="95">
      <c r="A95" s="49" t="n">
        <v>45106</v>
      </c>
      <c r="B95" s="16" t="s">
        <v>527</v>
      </c>
      <c r="C95" s="16" t="s">
        <v>84</v>
      </c>
      <c r="D95" s="16" t="s">
        <v>85</v>
      </c>
      <c r="E95" s="7" t="n">
        <v>360</v>
      </c>
      <c r="F95" s="16" t="s">
        <v>21</v>
      </c>
      <c r="G95" s="6" t="n">
        <v>34.29</v>
      </c>
      <c r="H95" s="6" t="n">
        <v>303.5</v>
      </c>
      <c r="I95" s="6" t="n">
        <v>280.65</v>
      </c>
      <c r="J95" s="6" t="n">
        <v>1605</v>
      </c>
      <c r="K95" s="6" t="n">
        <v>12344.4</v>
      </c>
      <c r="L95" s="6" t="n">
        <v>10739.4</v>
      </c>
      <c r="M95" s="6" t="n">
        <v>10.63</v>
      </c>
      <c r="N95" s="6" t="n">
        <v>9.83</v>
      </c>
    </row>
    <row collapsed="false" customFormat="false" customHeight="false" hidden="false" ht="12.1" outlineLevel="0" r="96">
      <c r="A96" s="49" t="n">
        <v>45114</v>
      </c>
      <c r="B96" s="16" t="s">
        <v>527</v>
      </c>
      <c r="C96" s="16" t="s">
        <v>464</v>
      </c>
      <c r="D96" s="16" t="s">
        <v>638</v>
      </c>
      <c r="E96" s="7" t="n">
        <v>64</v>
      </c>
      <c r="F96" s="16" t="s">
        <v>21</v>
      </c>
      <c r="G96" s="6" t="n">
        <v>78</v>
      </c>
      <c r="H96" s="6" t="n">
        <v>710.6</v>
      </c>
      <c r="I96" s="6" t="n">
        <v>696.2</v>
      </c>
      <c r="J96" s="6" t="n">
        <v>649</v>
      </c>
      <c r="K96" s="6" t="n">
        <v>4992</v>
      </c>
      <c r="L96" s="6" t="n">
        <v>4343</v>
      </c>
      <c r="M96" s="6" t="n">
        <v>9.75</v>
      </c>
      <c r="N96" s="6" t="n">
        <v>9.55</v>
      </c>
    </row>
    <row collapsed="false" customFormat="false" customHeight="false" hidden="false" ht="12.1" outlineLevel="0" r="97">
      <c r="A97" s="49" t="n">
        <v>45118</v>
      </c>
      <c r="B97" s="16" t="s">
        <v>527</v>
      </c>
      <c r="C97" s="16" t="s">
        <v>48</v>
      </c>
      <c r="D97" s="16" t="s">
        <v>49</v>
      </c>
      <c r="E97" s="7" t="n">
        <v>84</v>
      </c>
      <c r="F97" s="16" t="s">
        <v>21</v>
      </c>
      <c r="G97" s="6" t="n">
        <v>27.71</v>
      </c>
      <c r="H97" s="6" t="n">
        <v>487.6</v>
      </c>
      <c r="I97" s="6" t="n">
        <v>455.8</v>
      </c>
      <c r="J97" s="6" t="n">
        <v>303</v>
      </c>
      <c r="K97" s="6" t="n">
        <v>2327.64</v>
      </c>
      <c r="L97" s="6" t="n">
        <v>2024.64</v>
      </c>
      <c r="M97" s="6" t="n">
        <v>5.29</v>
      </c>
      <c r="N97" s="6" t="n">
        <v>4.94</v>
      </c>
    </row>
    <row collapsed="false" customFormat="false" customHeight="false" hidden="false" ht="12.1" outlineLevel="0" r="98">
      <c r="A98" s="49" t="n">
        <v>45118</v>
      </c>
      <c r="B98" s="16" t="s">
        <v>527</v>
      </c>
      <c r="C98" s="16" t="s">
        <v>18</v>
      </c>
      <c r="D98" s="16" t="s">
        <v>20</v>
      </c>
      <c r="E98" s="7" t="n">
        <v>128</v>
      </c>
      <c r="F98" s="16" t="s">
        <v>21</v>
      </c>
      <c r="G98" s="6" t="n">
        <v>17.97</v>
      </c>
      <c r="H98" s="6" t="n">
        <v>478.8</v>
      </c>
      <c r="I98" s="6" t="n">
        <v>493.9</v>
      </c>
      <c r="J98" s="6" t="n">
        <v>299</v>
      </c>
      <c r="K98" s="6" t="n">
        <v>2300.16</v>
      </c>
      <c r="L98" s="6" t="n">
        <v>2001.16</v>
      </c>
      <c r="M98" s="6" t="n">
        <v>3.17</v>
      </c>
      <c r="N98" s="6" t="n">
        <v>3.27</v>
      </c>
    </row>
    <row collapsed="false" customFormat="false" customHeight="false" hidden="false" ht="12.1" outlineLevel="0" r="99">
      <c r="A99" s="49" t="n">
        <v>45118</v>
      </c>
      <c r="B99" s="16" t="s">
        <v>586</v>
      </c>
      <c r="C99" s="16" t="s">
        <v>32</v>
      </c>
      <c r="D99" s="16" t="s">
        <v>33</v>
      </c>
      <c r="E99" s="7" t="n">
        <v>13</v>
      </c>
      <c r="F99" s="16" t="s">
        <v>21</v>
      </c>
      <c r="G99" s="6" t="n">
        <v>264</v>
      </c>
      <c r="H99" s="6" t="n">
        <v>7278</v>
      </c>
      <c r="I99" s="6" t="n">
        <v>7334.06</v>
      </c>
      <c r="J99" s="6" t="n">
        <v>446</v>
      </c>
      <c r="K99" s="6" t="n">
        <v>3432</v>
      </c>
      <c r="L99" s="6" t="n">
        <v>2986</v>
      </c>
      <c r="M99" s="6" t="n">
        <v>3.13</v>
      </c>
      <c r="N99" s="6" t="n">
        <v>3.16</v>
      </c>
    </row>
    <row collapsed="false" customFormat="false" customHeight="false" hidden="false" ht="12.1" outlineLevel="0" r="100">
      <c r="A100" s="49" t="n">
        <v>45119</v>
      </c>
      <c r="B100" s="16" t="s">
        <v>527</v>
      </c>
      <c r="C100" s="16" t="s">
        <v>68</v>
      </c>
      <c r="D100" s="16" t="s">
        <v>69</v>
      </c>
      <c r="E100" s="7" t="n">
        <v>11200</v>
      </c>
      <c r="F100" s="16" t="s">
        <v>21</v>
      </c>
      <c r="G100" s="6" t="n">
        <v>0.798</v>
      </c>
      <c r="H100" s="6" t="n">
        <v>9.26</v>
      </c>
      <c r="I100" s="6" t="n">
        <v>8.01</v>
      </c>
      <c r="J100" s="6" t="n">
        <v>1162</v>
      </c>
      <c r="K100" s="6" t="n">
        <v>8937.6</v>
      </c>
      <c r="L100" s="6" t="n">
        <v>7775.6</v>
      </c>
      <c r="M100" s="6" t="n">
        <v>8.67</v>
      </c>
      <c r="N100" s="6" t="n">
        <v>7.5</v>
      </c>
    </row>
    <row collapsed="false" customFormat="false" customHeight="false" hidden="false" ht="12.1" outlineLevel="0" r="101">
      <c r="A101" s="49" t="n">
        <v>45210</v>
      </c>
      <c r="B101" s="16" t="s">
        <v>527</v>
      </c>
      <c r="C101" s="16" t="s">
        <v>48</v>
      </c>
      <c r="D101" s="16" t="s">
        <v>49</v>
      </c>
      <c r="E101" s="7" t="n">
        <v>84</v>
      </c>
      <c r="F101" s="16" t="s">
        <v>21</v>
      </c>
      <c r="G101" s="6" t="n">
        <v>27.54</v>
      </c>
      <c r="H101" s="6" t="n">
        <v>618.7</v>
      </c>
      <c r="I101" s="6" t="n">
        <v>455.8</v>
      </c>
      <c r="J101" s="6" t="n">
        <v>301</v>
      </c>
      <c r="K101" s="6" t="n">
        <v>2313.36</v>
      </c>
      <c r="L101" s="6" t="n">
        <v>2012.36</v>
      </c>
      <c r="M101" s="6" t="n">
        <v>5.26</v>
      </c>
      <c r="N101" s="6" t="n">
        <v>3.87</v>
      </c>
    </row>
    <row collapsed="false" customFormat="false" customHeight="false" hidden="false" ht="12.1" outlineLevel="0" r="102">
      <c r="A102" s="49" t="n">
        <v>45261</v>
      </c>
      <c r="B102" s="16" t="s">
        <v>527</v>
      </c>
      <c r="C102" s="16" t="s">
        <v>61</v>
      </c>
      <c r="D102" s="16" t="s">
        <v>62</v>
      </c>
      <c r="E102" s="7" t="n">
        <v>870</v>
      </c>
      <c r="F102" s="16" t="s">
        <v>21</v>
      </c>
      <c r="G102" s="6" t="n">
        <v>5.4465</v>
      </c>
      <c r="H102" s="6" t="n">
        <v>67.85</v>
      </c>
      <c r="I102" s="6" t="n">
        <v>65.68</v>
      </c>
      <c r="J102" s="6" t="n">
        <v>616</v>
      </c>
      <c r="K102" s="6" t="n">
        <v>4738.455</v>
      </c>
      <c r="L102" s="6" t="n">
        <v>4122.46</v>
      </c>
      <c r="M102" s="6" t="n">
        <v>7.21</v>
      </c>
      <c r="N102" s="6" t="n">
        <v>6.98</v>
      </c>
    </row>
    <row collapsed="false" customFormat="false" customHeight="false" hidden="false" ht="12.1" outlineLevel="0" r="103">
      <c r="A103" s="49" t="n">
        <v>45277</v>
      </c>
      <c r="B103" s="16" t="s">
        <v>527</v>
      </c>
      <c r="C103" s="16" t="s">
        <v>465</v>
      </c>
      <c r="D103" s="16" t="s">
        <v>640</v>
      </c>
      <c r="E103" s="7" t="n">
        <v>39</v>
      </c>
      <c r="F103" s="16" t="s">
        <v>21</v>
      </c>
      <c r="G103" s="6" t="n">
        <v>447</v>
      </c>
      <c r="H103" s="6" t="n">
        <v>6560</v>
      </c>
      <c r="I103" s="6" t="n">
        <v>6108.1597435897</v>
      </c>
      <c r="J103" s="6" t="n">
        <v>988</v>
      </c>
      <c r="K103" s="6" t="n">
        <v>17433</v>
      </c>
      <c r="L103" s="6" t="n">
        <v>15167</v>
      </c>
      <c r="M103" s="6" t="n">
        <v>6.37</v>
      </c>
      <c r="N103" s="6" t="n">
        <v>5.93</v>
      </c>
    </row>
    <row collapsed="false" customFormat="false" customHeight="false" hidden="false" ht="12.1" outlineLevel="0" r="104">
      <c r="A104" s="49" t="n">
        <v>45285</v>
      </c>
      <c r="B104" s="16" t="s">
        <v>586</v>
      </c>
      <c r="C104" s="16" t="s">
        <v>32</v>
      </c>
      <c r="D104" s="16" t="s">
        <v>33</v>
      </c>
      <c r="E104" s="7" t="n">
        <v>26</v>
      </c>
      <c r="F104" s="16" t="s">
        <v>21</v>
      </c>
      <c r="G104" s="6" t="n">
        <v>291</v>
      </c>
      <c r="H104" s="6" t="n">
        <v>6668</v>
      </c>
      <c r="I104" s="6" t="n">
        <v>7440.42</v>
      </c>
      <c r="J104" s="6" t="n">
        <v>984</v>
      </c>
      <c r="K104" s="6" t="n">
        <v>7566</v>
      </c>
      <c r="L104" s="6" t="n">
        <v>6582</v>
      </c>
      <c r="M104" s="6" t="n">
        <v>3.4</v>
      </c>
      <c r="N104" s="6" t="n">
        <v>3.8</v>
      </c>
    </row>
    <row collapsed="false" customFormat="false" customHeight="false" hidden="false" ht="12.1" outlineLevel="0" r="105">
      <c r="A105" s="49" t="n">
        <v>45300</v>
      </c>
      <c r="B105" s="16" t="s">
        <v>527</v>
      </c>
      <c r="C105" s="16" t="s">
        <v>48</v>
      </c>
      <c r="D105" s="16" t="s">
        <v>49</v>
      </c>
      <c r="E105" s="7" t="n">
        <v>84</v>
      </c>
      <c r="F105" s="16" t="s">
        <v>21</v>
      </c>
      <c r="G105" s="6" t="n">
        <v>35.17</v>
      </c>
      <c r="H105" s="6" t="n">
        <v>686.5</v>
      </c>
      <c r="I105" s="6" t="n">
        <v>455.8</v>
      </c>
      <c r="J105" s="6" t="n">
        <v>384</v>
      </c>
      <c r="K105" s="6" t="n">
        <v>2954.28</v>
      </c>
      <c r="L105" s="6" t="n">
        <v>2570.28</v>
      </c>
      <c r="M105" s="6" t="n">
        <v>6.71</v>
      </c>
      <c r="N105" s="6" t="n">
        <v>4.46</v>
      </c>
    </row>
    <row collapsed="false" customFormat="false" customHeight="false" hidden="false" ht="12.1" outlineLevel="0" r="106">
      <c r="A106" s="49" t="n">
        <v>45302</v>
      </c>
      <c r="B106" s="16" t="s">
        <v>527</v>
      </c>
      <c r="C106" s="16" t="s">
        <v>18</v>
      </c>
      <c r="D106" s="16" t="s">
        <v>20</v>
      </c>
      <c r="E106" s="7" t="n">
        <v>128</v>
      </c>
      <c r="F106" s="16" t="s">
        <v>21</v>
      </c>
      <c r="G106" s="6" t="n">
        <v>30.77</v>
      </c>
      <c r="H106" s="6" t="n">
        <v>579.6</v>
      </c>
      <c r="I106" s="6" t="n">
        <v>493.9</v>
      </c>
      <c r="J106" s="6" t="n">
        <v>512</v>
      </c>
      <c r="K106" s="6" t="n">
        <v>3938.56</v>
      </c>
      <c r="L106" s="6" t="n">
        <v>3426.56</v>
      </c>
      <c r="M106" s="6" t="n">
        <v>5.42</v>
      </c>
      <c r="N106" s="6" t="n">
        <v>4.62</v>
      </c>
    </row>
    <row collapsed="false" customFormat="false" customHeight="false" hidden="false" ht="12.1" outlineLevel="0" r="107">
      <c r="A107" s="49" t="n">
        <v>45302</v>
      </c>
      <c r="B107" s="16" t="s">
        <v>527</v>
      </c>
      <c r="C107" s="16" t="s">
        <v>463</v>
      </c>
      <c r="D107" s="16" t="s">
        <v>633</v>
      </c>
      <c r="E107" s="7" t="n">
        <v>18</v>
      </c>
      <c r="F107" s="16" t="s">
        <v>21</v>
      </c>
      <c r="G107" s="6" t="n">
        <v>412.13</v>
      </c>
      <c r="H107" s="6" t="n">
        <v>7114.5</v>
      </c>
      <c r="I107" s="6" t="n">
        <v>3665.39</v>
      </c>
      <c r="J107" s="6" t="n">
        <v>964</v>
      </c>
      <c r="K107" s="6" t="n">
        <v>7418.34</v>
      </c>
      <c r="L107" s="6" t="n">
        <v>6454.34</v>
      </c>
      <c r="M107" s="6" t="n">
        <v>9.78</v>
      </c>
      <c r="N107" s="6" t="n">
        <v>5.04</v>
      </c>
    </row>
    <row collapsed="false" customFormat="false" customHeight="false" hidden="false" ht="12.1" outlineLevel="0" r="108">
      <c r="A108" s="49" t="n">
        <v>45419</v>
      </c>
      <c r="B108" s="16" t="s">
        <v>527</v>
      </c>
      <c r="C108" s="16" t="s">
        <v>465</v>
      </c>
      <c r="D108" s="16" t="s">
        <v>640</v>
      </c>
      <c r="E108" s="7" t="n">
        <v>69</v>
      </c>
      <c r="F108" s="16" t="s">
        <v>21</v>
      </c>
      <c r="G108" s="6" t="n">
        <v>498</v>
      </c>
      <c r="H108" s="6" t="n">
        <v>7722.5</v>
      </c>
      <c r="I108" s="6" t="n">
        <v>6629.1166666667</v>
      </c>
      <c r="J108" s="6" t="n">
        <v>2978</v>
      </c>
      <c r="K108" s="6" t="n">
        <v>34362</v>
      </c>
      <c r="L108" s="6" t="n">
        <v>29895</v>
      </c>
      <c r="M108" s="6" t="n">
        <v>6.54</v>
      </c>
      <c r="N108" s="6" t="n">
        <v>5.61</v>
      </c>
    </row>
    <row collapsed="false" customFormat="false" customHeight="false" hidden="false" ht="12.1" outlineLevel="0" r="109">
      <c r="A109" s="49" t="n">
        <v>45425</v>
      </c>
      <c r="B109" s="16" t="s">
        <v>527</v>
      </c>
      <c r="C109" s="16" t="s">
        <v>52</v>
      </c>
      <c r="D109" s="16" t="s">
        <v>53</v>
      </c>
      <c r="E109" s="7" t="n">
        <v>47</v>
      </c>
      <c r="F109" s="16" t="s">
        <v>21</v>
      </c>
      <c r="G109" s="6" t="n">
        <v>225</v>
      </c>
      <c r="H109" s="6" t="n">
        <v>5897</v>
      </c>
      <c r="I109" s="6" t="n">
        <v>5857.8785106383</v>
      </c>
      <c r="J109" s="6" t="n">
        <v>1141</v>
      </c>
      <c r="K109" s="6" t="n">
        <v>10575</v>
      </c>
      <c r="L109" s="6" t="n">
        <v>9200</v>
      </c>
      <c r="M109" s="6" t="n">
        <v>3.34</v>
      </c>
      <c r="N109" s="6" t="n">
        <v>3.32</v>
      </c>
    </row>
    <row collapsed="false" customFormat="false" customHeight="false" hidden="false" ht="12.1" outlineLevel="0" r="110">
      <c r="A110" s="49" t="n">
        <v>45438</v>
      </c>
      <c r="B110" s="16" t="s">
        <v>527</v>
      </c>
      <c r="C110" s="16" t="s">
        <v>494</v>
      </c>
      <c r="D110" s="16" t="s">
        <v>641</v>
      </c>
      <c r="E110" s="7" t="n">
        <v>600</v>
      </c>
      <c r="F110" s="16" t="s">
        <v>21</v>
      </c>
      <c r="G110" s="6" t="n">
        <v>28.4</v>
      </c>
      <c r="H110" s="6" t="n">
        <v>263</v>
      </c>
      <c r="I110" s="6" t="n">
        <v>220.68466666667</v>
      </c>
      <c r="J110" s="6" t="n">
        <v>1181</v>
      </c>
      <c r="K110" s="6" t="n">
        <v>17040</v>
      </c>
      <c r="L110" s="6" t="n">
        <v>14825</v>
      </c>
      <c r="M110" s="6" t="n">
        <v>11.2</v>
      </c>
      <c r="N110" s="6" t="n">
        <v>9.4</v>
      </c>
    </row>
    <row collapsed="false" customFormat="false" customHeight="false" hidden="false" ht="12.1" outlineLevel="0" r="111">
      <c r="A111" s="49" t="n">
        <v>45439</v>
      </c>
      <c r="B111" s="16" t="s">
        <v>527</v>
      </c>
      <c r="C111" s="16" t="s">
        <v>93</v>
      </c>
      <c r="D111" s="16" t="s">
        <v>94</v>
      </c>
      <c r="E111" s="7" t="n">
        <v>1070</v>
      </c>
      <c r="F111" s="16" t="s">
        <v>21</v>
      </c>
      <c r="G111" s="6" t="n">
        <v>25.43</v>
      </c>
      <c r="H111" s="6" t="n">
        <v>219.22</v>
      </c>
      <c r="I111" s="6" t="n">
        <v>172.46</v>
      </c>
      <c r="J111" s="6" t="n">
        <v>3537</v>
      </c>
      <c r="K111" s="6" t="n">
        <v>27210.1</v>
      </c>
      <c r="L111" s="6" t="n">
        <v>23673.1</v>
      </c>
      <c r="M111" s="6" t="n">
        <v>12.83</v>
      </c>
      <c r="N111" s="6" t="n">
        <v>10.09</v>
      </c>
    </row>
    <row collapsed="false" customFormat="false" customHeight="false" hidden="false" ht="12.1" outlineLevel="0" r="112">
      <c r="A112" s="49" t="n">
        <v>45457</v>
      </c>
      <c r="B112" s="16" t="s">
        <v>527</v>
      </c>
      <c r="C112" s="16" t="s">
        <v>80</v>
      </c>
      <c r="D112" s="16" t="s">
        <v>81</v>
      </c>
      <c r="E112" s="7" t="n">
        <v>840</v>
      </c>
      <c r="F112" s="16" t="s">
        <v>21</v>
      </c>
      <c r="G112" s="6" t="n">
        <v>17.35</v>
      </c>
      <c r="H112" s="6" t="n">
        <v>240.1</v>
      </c>
      <c r="I112" s="6" t="n">
        <v>173.46</v>
      </c>
      <c r="J112" s="6" t="n">
        <v>1895</v>
      </c>
      <c r="K112" s="6" t="n">
        <v>14574</v>
      </c>
      <c r="L112" s="6" t="n">
        <v>12679</v>
      </c>
      <c r="M112" s="6" t="n">
        <v>8.7</v>
      </c>
      <c r="N112" s="6" t="n">
        <v>6.29</v>
      </c>
    </row>
    <row collapsed="false" customFormat="false" customHeight="false" hidden="false" ht="12.1" outlineLevel="0" r="113">
      <c r="A113" s="49" t="n">
        <v>45461</v>
      </c>
      <c r="B113" s="16" t="s">
        <v>527</v>
      </c>
      <c r="C113" s="16" t="s">
        <v>90</v>
      </c>
      <c r="D113" s="16" t="s">
        <v>91</v>
      </c>
      <c r="E113" s="7" t="n">
        <v>137</v>
      </c>
      <c r="F113" s="16" t="s">
        <v>21</v>
      </c>
      <c r="G113" s="6" t="n">
        <v>38.3</v>
      </c>
      <c r="H113" s="6" t="n">
        <v>1555.6</v>
      </c>
      <c r="I113" s="6" t="n">
        <v>1295.09</v>
      </c>
      <c r="J113" s="6" t="n">
        <v>682</v>
      </c>
      <c r="K113" s="6" t="n">
        <v>5247.1</v>
      </c>
      <c r="L113" s="6" t="n">
        <v>4565.1</v>
      </c>
      <c r="M113" s="6" t="n">
        <v>2.57</v>
      </c>
      <c r="N113" s="6" t="n">
        <v>2.14</v>
      </c>
    </row>
    <row collapsed="false" customFormat="false" customHeight="false" hidden="false" ht="12.1" outlineLevel="0" r="114">
      <c r="A114" s="49" t="n">
        <v>45461</v>
      </c>
      <c r="B114" s="16" t="s">
        <v>527</v>
      </c>
      <c r="C114" s="16" t="s">
        <v>90</v>
      </c>
      <c r="D114" s="16" t="s">
        <v>91</v>
      </c>
      <c r="E114" s="7" t="n">
        <v>137</v>
      </c>
      <c r="F114" s="16" t="s">
        <v>21</v>
      </c>
      <c r="G114" s="6" t="n">
        <v>191.51</v>
      </c>
      <c r="H114" s="6" t="n">
        <v>1555.6</v>
      </c>
      <c r="I114" s="6" t="n">
        <v>1295.09</v>
      </c>
      <c r="J114" s="6" t="n">
        <v>3411</v>
      </c>
      <c r="K114" s="6" t="n">
        <v>26236.87</v>
      </c>
      <c r="L114" s="6" t="n">
        <v>22825.87</v>
      </c>
      <c r="M114" s="6" t="n">
        <v>12.86</v>
      </c>
      <c r="N114" s="6" t="n">
        <v>10.71</v>
      </c>
    </row>
    <row collapsed="false" customFormat="false" customHeight="false" hidden="false" ht="12.1" outlineLevel="0" r="115">
      <c r="A115" s="49" t="n">
        <v>45471</v>
      </c>
      <c r="B115" s="16" t="s">
        <v>527</v>
      </c>
      <c r="C115" s="16" t="s">
        <v>57</v>
      </c>
      <c r="D115" s="16" t="s">
        <v>58</v>
      </c>
      <c r="E115" s="7" t="n">
        <v>350000</v>
      </c>
      <c r="F115" s="16" t="s">
        <v>21</v>
      </c>
      <c r="G115" s="6" t="n">
        <v>0.0388</v>
      </c>
      <c r="H115" s="6" t="n">
        <v>0.2929</v>
      </c>
      <c r="I115" s="6" t="n">
        <v>0.27828571428571</v>
      </c>
      <c r="J115" s="6" t="n">
        <v>656</v>
      </c>
      <c r="K115" s="6" t="n">
        <v>13590.5</v>
      </c>
      <c r="L115" s="6" t="n">
        <v>11823.5</v>
      </c>
      <c r="M115" s="6" t="n">
        <v>12.14</v>
      </c>
      <c r="N115" s="6" t="n">
        <v>11.53</v>
      </c>
    </row>
    <row collapsed="false" customFormat="false" customHeight="false" hidden="false" ht="12.1" outlineLevel="0" r="116">
      <c r="A116" s="49" t="n">
        <v>45481</v>
      </c>
      <c r="B116" s="16" t="s">
        <v>527</v>
      </c>
      <c r="C116" s="16" t="s">
        <v>24</v>
      </c>
      <c r="D116" s="16" t="s">
        <v>25</v>
      </c>
      <c r="E116" s="7" t="n">
        <v>366</v>
      </c>
      <c r="F116" s="16" t="s">
        <v>21</v>
      </c>
      <c r="G116" s="6" t="n">
        <v>19.49</v>
      </c>
      <c r="H116" s="6" t="n">
        <v>671.3</v>
      </c>
      <c r="I116" s="6" t="n">
        <v>784.69128415301</v>
      </c>
      <c r="J116" s="6" t="n">
        <v>758</v>
      </c>
      <c r="K116" s="6" t="n">
        <v>7133.34</v>
      </c>
      <c r="L116" s="6" t="n">
        <v>6205.34</v>
      </c>
      <c r="M116" s="6" t="n">
        <v>2.16</v>
      </c>
      <c r="N116" s="6" t="n">
        <v>2.53</v>
      </c>
    </row>
    <row collapsed="false" customFormat="false" customHeight="false" hidden="false" ht="12.1" outlineLevel="0" r="117">
      <c r="A117" s="49" t="n">
        <v>45482</v>
      </c>
      <c r="B117" s="16" t="s">
        <v>527</v>
      </c>
      <c r="C117" s="16" t="s">
        <v>48</v>
      </c>
      <c r="D117" s="16" t="s">
        <v>49</v>
      </c>
      <c r="E117" s="7" t="n">
        <v>247</v>
      </c>
      <c r="F117" s="16" t="s">
        <v>21</v>
      </c>
      <c r="G117" s="6" t="n">
        <v>25.17</v>
      </c>
      <c r="H117" s="6" t="n">
        <v>639.1</v>
      </c>
      <c r="I117" s="6" t="n">
        <v>622.63</v>
      </c>
      <c r="J117" s="6" t="n">
        <v>808</v>
      </c>
      <c r="K117" s="6" t="n">
        <v>6216.99</v>
      </c>
      <c r="L117" s="6" t="n">
        <v>5408.99</v>
      </c>
      <c r="M117" s="6" t="n">
        <v>3.52</v>
      </c>
      <c r="N117" s="6" t="n">
        <v>3.43</v>
      </c>
    </row>
    <row collapsed="false" customFormat="false" customHeight="false" hidden="false" ht="12.1" outlineLevel="0" r="118">
      <c r="A118" s="49" t="n">
        <v>45482</v>
      </c>
      <c r="B118" s="16" t="s">
        <v>527</v>
      </c>
      <c r="C118" s="16" t="s">
        <v>18</v>
      </c>
      <c r="D118" s="16" t="s">
        <v>20</v>
      </c>
      <c r="E118" s="7" t="n">
        <v>307</v>
      </c>
      <c r="F118" s="16" t="s">
        <v>21</v>
      </c>
      <c r="G118" s="6" t="n">
        <v>29.01</v>
      </c>
      <c r="H118" s="6" t="n">
        <v>524.6</v>
      </c>
      <c r="I118" s="6" t="n">
        <v>536.24</v>
      </c>
      <c r="J118" s="6" t="n">
        <v>1158</v>
      </c>
      <c r="K118" s="6" t="n">
        <v>8906.07</v>
      </c>
      <c r="L118" s="6" t="n">
        <v>7748.07</v>
      </c>
      <c r="M118" s="6" t="n">
        <v>4.71</v>
      </c>
      <c r="N118" s="6" t="n">
        <v>4.81</v>
      </c>
    </row>
    <row collapsed="false" customFormat="false" customHeight="false" hidden="false" ht="12.1" outlineLevel="0" r="119">
      <c r="A119" s="49" t="n">
        <v>45483</v>
      </c>
      <c r="B119" s="16" t="s">
        <v>527</v>
      </c>
      <c r="C119" s="16" t="s">
        <v>68</v>
      </c>
      <c r="D119" s="16" t="s">
        <v>69</v>
      </c>
      <c r="E119" s="7" t="n">
        <v>19600</v>
      </c>
      <c r="F119" s="16" t="s">
        <v>21</v>
      </c>
      <c r="G119" s="6" t="n">
        <v>0.772</v>
      </c>
      <c r="H119" s="6" t="n">
        <v>7.9</v>
      </c>
      <c r="I119" s="6" t="n">
        <v>9.58</v>
      </c>
      <c r="J119" s="6" t="n">
        <v>1967</v>
      </c>
      <c r="K119" s="6" t="n">
        <v>15131.2</v>
      </c>
      <c r="L119" s="6" t="n">
        <v>13164.2</v>
      </c>
      <c r="M119" s="6" t="n">
        <v>7.01</v>
      </c>
      <c r="N119" s="6" t="n">
        <v>8.5</v>
      </c>
    </row>
    <row collapsed="false" customFormat="false" customHeight="false" hidden="false" ht="12.1" outlineLevel="0" r="120">
      <c r="A120" s="49" t="n">
        <v>45484</v>
      </c>
      <c r="B120" s="16" t="s">
        <v>527</v>
      </c>
      <c r="C120" s="16" t="s">
        <v>462</v>
      </c>
      <c r="D120" s="16" t="s">
        <v>635</v>
      </c>
      <c r="E120" s="7" t="n">
        <v>2160</v>
      </c>
      <c r="F120" s="16" t="s">
        <v>21</v>
      </c>
      <c r="G120" s="6" t="n">
        <v>33.3</v>
      </c>
      <c r="H120" s="6" t="n">
        <v>296</v>
      </c>
      <c r="I120" s="6" t="n">
        <v>251.2500462963</v>
      </c>
      <c r="J120" s="6" t="n">
        <v>8615</v>
      </c>
      <c r="K120" s="6" t="n">
        <v>71928</v>
      </c>
      <c r="L120" s="6" t="n">
        <v>62577</v>
      </c>
      <c r="M120" s="6" t="n">
        <v>11.53</v>
      </c>
      <c r="N120" s="6" t="n">
        <v>9.79</v>
      </c>
    </row>
    <row collapsed="false" customFormat="false" customHeight="false" hidden="false" ht="12.1" outlineLevel="0" r="121">
      <c r="A121" s="49" t="n">
        <v>45484</v>
      </c>
      <c r="B121" s="16" t="s">
        <v>527</v>
      </c>
      <c r="C121" s="16" t="s">
        <v>32</v>
      </c>
      <c r="D121" s="16" t="s">
        <v>33</v>
      </c>
      <c r="E121" s="7" t="n">
        <v>76</v>
      </c>
      <c r="F121" s="16" t="s">
        <v>21</v>
      </c>
      <c r="G121" s="6" t="n">
        <v>15</v>
      </c>
      <c r="H121" s="6" t="n">
        <v>5657</v>
      </c>
      <c r="I121" s="6" t="n">
        <v>6622.4989473684</v>
      </c>
      <c r="J121" s="6" t="n">
        <v>6</v>
      </c>
      <c r="K121" s="6" t="n">
        <v>1140</v>
      </c>
      <c r="L121" s="6" t="n">
        <v>992</v>
      </c>
      <c r="M121" s="6" t="n">
        <v>0.2</v>
      </c>
      <c r="N121" s="6" t="n">
        <v>0.23</v>
      </c>
    </row>
    <row collapsed="false" customFormat="false" customHeight="false" hidden="false" ht="12.1" outlineLevel="0" r="122">
      <c r="A122" s="49" t="n">
        <v>45484</v>
      </c>
      <c r="B122" s="16" t="s">
        <v>527</v>
      </c>
      <c r="C122" s="16" t="s">
        <v>32</v>
      </c>
      <c r="D122" s="16" t="s">
        <v>33</v>
      </c>
      <c r="E122" s="7" t="n">
        <v>76</v>
      </c>
      <c r="F122" s="16" t="s">
        <v>21</v>
      </c>
      <c r="G122" s="6" t="n">
        <v>294</v>
      </c>
      <c r="H122" s="6" t="n">
        <v>5657</v>
      </c>
      <c r="I122" s="6" t="n">
        <v>6622.4989473684</v>
      </c>
      <c r="J122" s="6" t="n">
        <v>115</v>
      </c>
      <c r="K122" s="6" t="n">
        <v>22344</v>
      </c>
      <c r="L122" s="6" t="n">
        <v>19439</v>
      </c>
      <c r="M122" s="6" t="n">
        <v>3.86</v>
      </c>
      <c r="N122" s="6" t="n">
        <v>4.52</v>
      </c>
    </row>
    <row collapsed="false" customFormat="false" customHeight="false" hidden="false" ht="12.1" outlineLevel="0" r="123">
      <c r="A123" s="49" t="n">
        <v>45488</v>
      </c>
      <c r="B123" s="16" t="s">
        <v>527</v>
      </c>
      <c r="C123" s="16" t="s">
        <v>463</v>
      </c>
      <c r="D123" s="16" t="s">
        <v>633</v>
      </c>
      <c r="E123" s="7" t="n">
        <v>45</v>
      </c>
      <c r="F123" s="16" t="s">
        <v>21</v>
      </c>
      <c r="G123" s="6" t="n">
        <v>412.13</v>
      </c>
      <c r="H123" s="6" t="n">
        <v>5890</v>
      </c>
      <c r="I123" s="6" t="n">
        <v>5869.43</v>
      </c>
      <c r="J123" s="6" t="n">
        <v>2411</v>
      </c>
      <c r="K123" s="6" t="n">
        <v>18545.85</v>
      </c>
      <c r="L123" s="6" t="n">
        <v>16134.85</v>
      </c>
      <c r="M123" s="6" t="n">
        <v>6.11</v>
      </c>
      <c r="N123" s="6" t="n">
        <v>6.09</v>
      </c>
    </row>
    <row collapsed="false" customFormat="false" customHeight="false" hidden="false" ht="12.1" outlineLevel="0" r="124">
      <c r="A124" s="49" t="n">
        <v>45489</v>
      </c>
      <c r="B124" s="16" t="s">
        <v>527</v>
      </c>
      <c r="C124" s="16" t="s">
        <v>84</v>
      </c>
      <c r="D124" s="16" t="s">
        <v>85</v>
      </c>
      <c r="E124" s="7" t="n">
        <v>770</v>
      </c>
      <c r="F124" s="16" t="s">
        <v>21</v>
      </c>
      <c r="G124" s="6" t="n">
        <v>35</v>
      </c>
      <c r="H124" s="6" t="n">
        <v>220.85</v>
      </c>
      <c r="I124" s="6" t="n">
        <v>286.15</v>
      </c>
      <c r="J124" s="6" t="n">
        <v>3504</v>
      </c>
      <c r="K124" s="6" t="n">
        <v>26950</v>
      </c>
      <c r="L124" s="6" t="n">
        <v>23446</v>
      </c>
      <c r="M124" s="6" t="n">
        <v>10.64</v>
      </c>
      <c r="N124" s="6" t="n">
        <v>13.79</v>
      </c>
    </row>
    <row collapsed="false" customFormat="false" customHeight="false" hidden="false" ht="12.1" outlineLevel="0" r="125">
      <c r="A125" s="49" t="n">
        <v>45545</v>
      </c>
      <c r="B125" s="16" t="s">
        <v>527</v>
      </c>
      <c r="C125" s="16" t="s">
        <v>90</v>
      </c>
      <c r="D125" s="16" t="s">
        <v>91</v>
      </c>
      <c r="E125" s="7" t="n">
        <v>137</v>
      </c>
      <c r="F125" s="16" t="s">
        <v>21</v>
      </c>
      <c r="G125" s="6" t="n">
        <v>31.06</v>
      </c>
      <c r="H125" s="6" t="n">
        <v>1254.2</v>
      </c>
      <c r="I125" s="6" t="n">
        <v>1295.09</v>
      </c>
      <c r="J125" s="6" t="n">
        <v>553</v>
      </c>
      <c r="K125" s="6" t="n">
        <v>4255.22</v>
      </c>
      <c r="L125" s="6" t="n">
        <v>3702.22</v>
      </c>
      <c r="M125" s="6" t="n">
        <v>2.09</v>
      </c>
      <c r="N125" s="6" t="n">
        <v>2.15</v>
      </c>
    </row>
    <row collapsed="false" customFormat="false" customHeight="false" hidden="false" ht="12.1" outlineLevel="0" r="126">
      <c r="A126" s="49" t="n">
        <v>45557</v>
      </c>
      <c r="B126" s="16" t="s">
        <v>527</v>
      </c>
      <c r="C126" s="16" t="s">
        <v>32</v>
      </c>
      <c r="D126" s="16" t="s">
        <v>33</v>
      </c>
      <c r="E126" s="7" t="n">
        <v>76</v>
      </c>
      <c r="F126" s="16" t="s">
        <v>21</v>
      </c>
      <c r="G126" s="6" t="n">
        <v>117</v>
      </c>
      <c r="H126" s="6" t="n">
        <v>5140</v>
      </c>
      <c r="I126" s="6" t="n">
        <v>6622.4989473684</v>
      </c>
      <c r="J126" s="6" t="n">
        <v>46</v>
      </c>
      <c r="K126" s="6" t="n">
        <v>8892</v>
      </c>
      <c r="L126" s="6" t="n">
        <v>7736</v>
      </c>
      <c r="M126" s="6" t="n">
        <v>1.54</v>
      </c>
      <c r="N126" s="6" t="n">
        <v>1.98</v>
      </c>
    </row>
    <row collapsed="false" customFormat="false" customHeight="false" hidden="false" ht="12.1" outlineLevel="0" r="127">
      <c r="A127" s="49" t="n">
        <v>45562</v>
      </c>
      <c r="B127" s="16" t="s">
        <v>527</v>
      </c>
      <c r="C127" s="16" t="s">
        <v>61</v>
      </c>
      <c r="D127" s="16" t="s">
        <v>62</v>
      </c>
      <c r="E127" s="7" t="n">
        <v>2300</v>
      </c>
      <c r="F127" s="16" t="s">
        <v>21</v>
      </c>
      <c r="G127" s="6" t="n">
        <v>6.06</v>
      </c>
      <c r="H127" s="6" t="n">
        <v>70.75</v>
      </c>
      <c r="I127" s="6" t="n">
        <v>72.58</v>
      </c>
      <c r="J127" s="6" t="n">
        <v>1812</v>
      </c>
      <c r="K127" s="6" t="n">
        <v>13938</v>
      </c>
      <c r="L127" s="6" t="n">
        <v>12126</v>
      </c>
      <c r="M127" s="6" t="n">
        <v>7.26</v>
      </c>
      <c r="N127" s="6" t="n">
        <v>7.45</v>
      </c>
    </row>
    <row collapsed="false" customFormat="false" customHeight="false" hidden="false" ht="12.1" outlineLevel="0" r="128">
      <c r="A128" s="49" t="n">
        <v>45573</v>
      </c>
      <c r="B128" s="16" t="s">
        <v>527</v>
      </c>
      <c r="C128" s="16" t="s">
        <v>48</v>
      </c>
      <c r="D128" s="16" t="s">
        <v>49</v>
      </c>
      <c r="E128" s="7" t="n">
        <v>247</v>
      </c>
      <c r="F128" s="16" t="s">
        <v>21</v>
      </c>
      <c r="G128" s="6" t="n">
        <v>38.2</v>
      </c>
      <c r="H128" s="6" t="n">
        <v>621.1</v>
      </c>
      <c r="I128" s="6" t="n">
        <v>622.63</v>
      </c>
      <c r="J128" s="6" t="n">
        <v>1227</v>
      </c>
      <c r="K128" s="6" t="n">
        <v>9435.4</v>
      </c>
      <c r="L128" s="6" t="n">
        <v>8208.4</v>
      </c>
      <c r="M128" s="6" t="n">
        <v>5.34</v>
      </c>
      <c r="N128" s="6" t="n">
        <v>5.35</v>
      </c>
    </row>
    <row collapsed="false" customFormat="false" customHeight="false" hidden="false" ht="12.1" outlineLevel="0" r="129">
      <c r="A129" s="49" t="n">
        <v>45576</v>
      </c>
      <c r="B129" s="16" t="s">
        <v>527</v>
      </c>
      <c r="C129" s="16" t="s">
        <v>52</v>
      </c>
      <c r="D129" s="16" t="s">
        <v>53</v>
      </c>
      <c r="E129" s="7" t="n">
        <v>408</v>
      </c>
      <c r="F129" s="16" t="s">
        <v>21</v>
      </c>
      <c r="G129" s="6" t="n">
        <v>12.5</v>
      </c>
      <c r="H129" s="6" t="n">
        <v>632</v>
      </c>
      <c r="I129" s="6" t="n">
        <v>729.9231372549</v>
      </c>
      <c r="J129" s="6" t="n">
        <v>559</v>
      </c>
      <c r="K129" s="6" t="n">
        <v>5100</v>
      </c>
      <c r="L129" s="6" t="n">
        <v>4437</v>
      </c>
      <c r="M129" s="6" t="n">
        <v>1.49</v>
      </c>
      <c r="N129" s="6" t="n">
        <v>1.72</v>
      </c>
    </row>
    <row collapsed="false" customFormat="false" customHeight="false" hidden="false" ht="12.1" outlineLevel="0" r="130">
      <c r="A130" s="49" t="n">
        <v>45579</v>
      </c>
      <c r="B130" s="16" t="s">
        <v>527</v>
      </c>
      <c r="C130" s="16" t="s">
        <v>24</v>
      </c>
      <c r="D130" s="16" t="s">
        <v>25</v>
      </c>
      <c r="E130" s="7" t="n">
        <v>366</v>
      </c>
      <c r="F130" s="16" t="s">
        <v>21</v>
      </c>
      <c r="G130" s="6" t="n">
        <v>51.96</v>
      </c>
      <c r="H130" s="6" t="n">
        <v>652.1</v>
      </c>
      <c r="I130" s="6" t="n">
        <v>784.69128415301</v>
      </c>
      <c r="J130" s="6" t="n">
        <v>2020</v>
      </c>
      <c r="K130" s="6" t="n">
        <v>19017.36</v>
      </c>
      <c r="L130" s="6" t="n">
        <v>16544.36</v>
      </c>
      <c r="M130" s="6" t="n">
        <v>5.76</v>
      </c>
      <c r="N130" s="6" t="n">
        <v>6.93</v>
      </c>
    </row>
    <row collapsed="false" customFormat="false" customHeight="false" hidden="false" ht="12.1" outlineLevel="0" r="131">
      <c r="A131" s="49" t="n">
        <v>45639</v>
      </c>
      <c r="B131" s="16" t="s">
        <v>527</v>
      </c>
      <c r="C131" s="16" t="s">
        <v>44</v>
      </c>
      <c r="D131" s="16" t="s">
        <v>45</v>
      </c>
      <c r="E131" s="7" t="n">
        <v>24</v>
      </c>
      <c r="F131" s="16" t="s">
        <v>21</v>
      </c>
      <c r="G131" s="6" t="n">
        <v>1301.75</v>
      </c>
      <c r="H131" s="6" t="n">
        <v>13692.5</v>
      </c>
      <c r="I131" s="6" t="n">
        <v>11105.82</v>
      </c>
      <c r="J131" s="6" t="n">
        <v>4061</v>
      </c>
      <c r="K131" s="6" t="n">
        <v>31242</v>
      </c>
      <c r="L131" s="6" t="n">
        <v>27181</v>
      </c>
      <c r="M131" s="6" t="n">
        <v>10.2</v>
      </c>
      <c r="N131" s="6" t="n">
        <v>8.27</v>
      </c>
    </row>
    <row collapsed="false" customFormat="false" customHeight="false" hidden="false" ht="12.1" outlineLevel="0" r="132">
      <c r="A132" s="49" t="n">
        <v>45643</v>
      </c>
      <c r="B132" s="16" t="s">
        <v>527</v>
      </c>
      <c r="C132" s="16" t="s">
        <v>90</v>
      </c>
      <c r="D132" s="16" t="s">
        <v>91</v>
      </c>
      <c r="E132" s="7" t="n">
        <v>137</v>
      </c>
      <c r="F132" s="16" t="s">
        <v>21</v>
      </c>
      <c r="G132" s="6" t="n">
        <v>49.06</v>
      </c>
      <c r="H132" s="6" t="n">
        <v>1016.4</v>
      </c>
      <c r="I132" s="6" t="n">
        <v>1295.09</v>
      </c>
      <c r="J132" s="6" t="n">
        <v>874</v>
      </c>
      <c r="K132" s="6" t="n">
        <v>6721.22</v>
      </c>
      <c r="L132" s="6" t="n">
        <v>5847.22</v>
      </c>
      <c r="M132" s="6" t="n">
        <v>3.3</v>
      </c>
      <c r="N132" s="6" t="n">
        <v>4.2</v>
      </c>
    </row>
    <row collapsed="false" customFormat="false" customHeight="false" hidden="false" ht="12.1" outlineLevel="0" r="133">
      <c r="A133" s="49" t="n">
        <v>45643</v>
      </c>
      <c r="B133" s="16" t="s">
        <v>527</v>
      </c>
      <c r="C133" s="16" t="s">
        <v>465</v>
      </c>
      <c r="D133" s="16" t="s">
        <v>640</v>
      </c>
      <c r="E133" s="7" t="n">
        <v>74</v>
      </c>
      <c r="F133" s="16" t="s">
        <v>21</v>
      </c>
      <c r="G133" s="6" t="n">
        <v>514</v>
      </c>
      <c r="H133" s="6" t="n">
        <v>6290.5</v>
      </c>
      <c r="I133" s="6" t="n">
        <v>6681.2568918919</v>
      </c>
      <c r="J133" s="6" t="n">
        <v>3408</v>
      </c>
      <c r="K133" s="6" t="n">
        <v>38036</v>
      </c>
      <c r="L133" s="6" t="n">
        <v>33091</v>
      </c>
      <c r="M133" s="6" t="n">
        <v>6.69</v>
      </c>
      <c r="N133" s="6" t="n">
        <v>7.11</v>
      </c>
    </row>
    <row collapsed="false" customFormat="false" customHeight="false" hidden="false" ht="12.1" outlineLevel="0" r="134">
      <c r="A134" s="49" t="n">
        <v>45648</v>
      </c>
      <c r="B134" s="16" t="s">
        <v>527</v>
      </c>
      <c r="C134" s="16" t="s">
        <v>32</v>
      </c>
      <c r="D134" s="16" t="s">
        <v>33</v>
      </c>
      <c r="E134" s="7" t="n">
        <v>76</v>
      </c>
      <c r="F134" s="16" t="s">
        <v>21</v>
      </c>
      <c r="G134" s="6" t="n">
        <v>126</v>
      </c>
      <c r="H134" s="6" t="n">
        <v>5814</v>
      </c>
      <c r="I134" s="6" t="n">
        <v>6622.4989473684</v>
      </c>
      <c r="J134" s="6" t="n">
        <v>49</v>
      </c>
      <c r="K134" s="6" t="n">
        <v>9576</v>
      </c>
      <c r="L134" s="6" t="n">
        <v>8331</v>
      </c>
      <c r="M134" s="6" t="n">
        <v>1.66</v>
      </c>
      <c r="N134" s="6" t="n">
        <v>1.89</v>
      </c>
    </row>
    <row collapsed="false" customFormat="false" customHeight="false" hidden="false" ht="12.1" outlineLevel="0" r="135">
      <c r="A135" s="49" t="n">
        <v>45665</v>
      </c>
      <c r="B135" s="16" t="s">
        <v>527</v>
      </c>
      <c r="C135" s="16" t="s">
        <v>48</v>
      </c>
      <c r="D135" s="16" t="s">
        <v>49</v>
      </c>
      <c r="E135" s="7" t="n">
        <v>250</v>
      </c>
      <c r="F135" s="16" t="s">
        <v>21</v>
      </c>
      <c r="G135" s="6" t="n">
        <v>17.39</v>
      </c>
      <c r="H135" s="6" t="n">
        <v>645.5</v>
      </c>
      <c r="I135" s="6" t="n">
        <v>622.3</v>
      </c>
      <c r="J135" s="6" t="n">
        <v>565</v>
      </c>
      <c r="K135" s="6" t="n">
        <v>4347.5</v>
      </c>
      <c r="L135" s="6" t="n">
        <v>3782.5</v>
      </c>
      <c r="M135" s="6" t="n">
        <v>2.43</v>
      </c>
      <c r="N135" s="6" t="n">
        <v>2.34</v>
      </c>
    </row>
    <row collapsed="false" customFormat="false" customHeight="false" hidden="false" ht="12.1" outlineLevel="0" r="136">
      <c r="A136" s="49" t="n">
        <v>45667</v>
      </c>
      <c r="B136" s="16" t="s">
        <v>527</v>
      </c>
      <c r="C136" s="16" t="s">
        <v>18</v>
      </c>
      <c r="D136" s="16" t="s">
        <v>20</v>
      </c>
      <c r="E136" s="7" t="n">
        <v>307</v>
      </c>
      <c r="F136" s="16" t="s">
        <v>21</v>
      </c>
      <c r="G136" s="6" t="n">
        <v>36.47</v>
      </c>
      <c r="H136" s="6" t="n">
        <v>562.95</v>
      </c>
      <c r="I136" s="6" t="n">
        <v>536.24</v>
      </c>
      <c r="J136" s="6" t="n">
        <v>1456</v>
      </c>
      <c r="K136" s="6" t="n">
        <v>11196.29</v>
      </c>
      <c r="L136" s="6" t="n">
        <v>9740.29</v>
      </c>
      <c r="M136" s="6" t="n">
        <v>5.92</v>
      </c>
      <c r="N136" s="6" t="n">
        <v>5.64</v>
      </c>
    </row>
    <row collapsed="false" customFormat="false" customHeight="false" hidden="false" ht="12.1" outlineLevel="0" r="137">
      <c r="A137" s="49" t="n">
        <v>45668</v>
      </c>
      <c r="B137" s="16" t="s">
        <v>527</v>
      </c>
      <c r="C137" s="16" t="s">
        <v>494</v>
      </c>
      <c r="D137" s="16" t="s">
        <v>641</v>
      </c>
      <c r="E137" s="7" t="n">
        <v>600</v>
      </c>
      <c r="F137" s="16" t="s">
        <v>21</v>
      </c>
      <c r="G137" s="6" t="n">
        <v>20</v>
      </c>
      <c r="H137" s="6" t="n">
        <v>282.2</v>
      </c>
      <c r="I137" s="6" t="n">
        <v>220.68466666667</v>
      </c>
      <c r="J137" s="6" t="n">
        <v>832</v>
      </c>
      <c r="K137" s="6" t="n">
        <v>12000</v>
      </c>
      <c r="L137" s="6" t="n">
        <v>10440</v>
      </c>
      <c r="M137" s="6" t="n">
        <v>7.88</v>
      </c>
      <c r="N137" s="6" t="n">
        <v>6.17</v>
      </c>
    </row>
    <row collapsed="false" customFormat="false" customHeight="false" hidden="false" ht="12.1" outlineLevel="0" r="138">
      <c r="A138" s="49" t="n">
        <v>45772</v>
      </c>
      <c r="B138" s="16" t="s">
        <v>527</v>
      </c>
      <c r="C138" s="16" t="s">
        <v>44</v>
      </c>
      <c r="D138" s="16" t="s">
        <v>45</v>
      </c>
      <c r="E138" s="7" t="n">
        <v>321</v>
      </c>
      <c r="F138" s="16" t="s">
        <v>21</v>
      </c>
      <c r="G138" s="6" t="n">
        <v>73</v>
      </c>
      <c r="H138" s="6" t="n">
        <v>1856.8</v>
      </c>
      <c r="I138" s="6" t="n">
        <v>1271.3662616822</v>
      </c>
      <c r="J138" s="6" t="n">
        <v>2278</v>
      </c>
      <c r="K138" s="6" t="n">
        <v>23433</v>
      </c>
      <c r="L138" s="6" t="n">
        <v>20386</v>
      </c>
      <c r="M138" s="6" t="n">
        <v>5</v>
      </c>
      <c r="N138" s="6" t="n">
        <v>3.42</v>
      </c>
    </row>
    <row collapsed="false" customFormat="false" customHeight="false" hidden="false" ht="12.1" outlineLevel="0" r="139">
      <c r="A139" s="49" t="n">
        <v>45796</v>
      </c>
      <c r="B139" s="16" t="s">
        <v>527</v>
      </c>
      <c r="C139" s="16" t="s">
        <v>36</v>
      </c>
      <c r="D139" s="16" t="s">
        <v>37</v>
      </c>
      <c r="E139" s="7" t="n">
        <v>339</v>
      </c>
      <c r="F139" s="16" t="s">
        <v>21</v>
      </c>
      <c r="G139" s="6" t="n">
        <v>22</v>
      </c>
      <c r="H139" s="6" t="n">
        <v>974.8</v>
      </c>
      <c r="I139" s="6" t="n">
        <v>988.89097345133</v>
      </c>
      <c r="J139" s="6" t="n">
        <v>575</v>
      </c>
      <c r="K139" s="6" t="n">
        <v>7458</v>
      </c>
      <c r="L139" s="6" t="n">
        <v>6488</v>
      </c>
      <c r="M139" s="6" t="n">
        <v>1.94</v>
      </c>
      <c r="N139" s="6" t="n">
        <v>1.96</v>
      </c>
    </row>
    <row collapsed="false" customFormat="false" customHeight="false" hidden="false" ht="12.1" outlineLevel="0" r="140">
      <c r="A140" s="49" t="n">
        <v>45810</v>
      </c>
      <c r="B140" s="16" t="s">
        <v>527</v>
      </c>
      <c r="C140" s="16" t="s">
        <v>48</v>
      </c>
      <c r="D140" s="16" t="s">
        <v>49</v>
      </c>
      <c r="E140" s="7" t="n">
        <v>250</v>
      </c>
      <c r="F140" s="16" t="s">
        <v>21</v>
      </c>
      <c r="G140" s="6" t="n">
        <v>43.11</v>
      </c>
      <c r="H140" s="6" t="n">
        <v>627.6</v>
      </c>
      <c r="I140" s="6" t="n">
        <v>622.3</v>
      </c>
      <c r="J140" s="6" t="n">
        <v>1401</v>
      </c>
      <c r="K140" s="6" t="n">
        <v>10777.5</v>
      </c>
      <c r="L140" s="6" t="n">
        <v>9376.5</v>
      </c>
      <c r="M140" s="6" t="n">
        <v>6.03</v>
      </c>
      <c r="N140" s="6" t="n">
        <v>5.98</v>
      </c>
    </row>
    <row collapsed="false" customFormat="false" customHeight="false" hidden="false" ht="12.1" outlineLevel="0" r="141">
      <c r="A141" s="49" t="n">
        <v>45810</v>
      </c>
      <c r="B141" s="16" t="s">
        <v>527</v>
      </c>
      <c r="C141" s="16" t="s">
        <v>494</v>
      </c>
      <c r="D141" s="16" t="s">
        <v>641</v>
      </c>
      <c r="E141" s="7" t="n">
        <v>800</v>
      </c>
      <c r="F141" s="16" t="s">
        <v>21</v>
      </c>
      <c r="G141" s="6" t="n">
        <v>37</v>
      </c>
      <c r="H141" s="6" t="n">
        <v>271.2</v>
      </c>
      <c r="I141" s="6" t="n">
        <v>230.582</v>
      </c>
      <c r="J141" s="6" t="n">
        <v>1539</v>
      </c>
      <c r="K141" s="6" t="n">
        <v>29600</v>
      </c>
      <c r="L141" s="6" t="n">
        <v>25752</v>
      </c>
      <c r="M141" s="6" t="n">
        <v>13.96</v>
      </c>
      <c r="N141" s="6" t="n">
        <v>11.87</v>
      </c>
    </row>
    <row collapsed="false" customFormat="false" customHeight="false" hidden="false" ht="12.1" outlineLevel="0" r="142">
      <c r="A142" s="49" t="n">
        <v>45811</v>
      </c>
      <c r="B142" s="16" t="s">
        <v>527</v>
      </c>
      <c r="C142" s="16" t="s">
        <v>465</v>
      </c>
      <c r="D142" s="16" t="s">
        <v>640</v>
      </c>
      <c r="E142" s="7" t="n">
        <v>100</v>
      </c>
      <c r="F142" s="16" t="s">
        <v>21</v>
      </c>
      <c r="G142" s="6" t="n">
        <v>541</v>
      </c>
      <c r="H142" s="6" t="n">
        <v>6473</v>
      </c>
      <c r="I142" s="6" t="n">
        <v>6697.9286</v>
      </c>
      <c r="J142" s="6" t="n">
        <v>3587</v>
      </c>
      <c r="K142" s="6" t="n">
        <v>54100</v>
      </c>
      <c r="L142" s="6" t="n">
        <v>47067</v>
      </c>
      <c r="M142" s="6" t="n">
        <v>7.03</v>
      </c>
      <c r="N142" s="6" t="n">
        <v>7.27</v>
      </c>
    </row>
    <row collapsed="false" customFormat="false" customHeight="false" hidden="false" ht="12.1" outlineLevel="0" r="143">
      <c r="A143" s="49" t="n">
        <v>45817</v>
      </c>
      <c r="B143" s="16" t="s">
        <v>527</v>
      </c>
      <c r="C143" s="16" t="s">
        <v>32</v>
      </c>
      <c r="D143" s="16" t="s">
        <v>33</v>
      </c>
      <c r="E143" s="7" t="n">
        <v>124</v>
      </c>
      <c r="F143" s="16" t="s">
        <v>21</v>
      </c>
      <c r="G143" s="6" t="n">
        <v>87</v>
      </c>
      <c r="H143" s="6" t="n">
        <v>6223</v>
      </c>
      <c r="I143" s="6" t="n">
        <v>6387.9559677419</v>
      </c>
      <c r="J143" s="6" t="n">
        <v>34</v>
      </c>
      <c r="K143" s="6" t="n">
        <v>10788</v>
      </c>
      <c r="L143" s="6" t="n">
        <v>9385</v>
      </c>
      <c r="M143" s="6" t="n">
        <v>1.18</v>
      </c>
      <c r="N143" s="6" t="n">
        <v>1.22</v>
      </c>
    </row>
    <row collapsed="false" customFormat="false" customHeight="false" hidden="false" ht="12.1" outlineLevel="0" r="144">
      <c r="A144" s="49" t="n">
        <v>45817</v>
      </c>
      <c r="B144" s="16" t="s">
        <v>527</v>
      </c>
      <c r="C144" s="16" t="s">
        <v>52</v>
      </c>
      <c r="D144" s="16" t="s">
        <v>53</v>
      </c>
      <c r="E144" s="7" t="n">
        <v>566</v>
      </c>
      <c r="F144" s="16" t="s">
        <v>21</v>
      </c>
      <c r="G144" s="6" t="n">
        <v>25</v>
      </c>
      <c r="H144" s="6" t="n">
        <v>445.5</v>
      </c>
      <c r="I144" s="6" t="n">
        <v>674.90720848057</v>
      </c>
      <c r="J144" s="6" t="n">
        <v>1118</v>
      </c>
      <c r="K144" s="6" t="n">
        <v>14150</v>
      </c>
      <c r="L144" s="6" t="n">
        <v>12310</v>
      </c>
      <c r="M144" s="6" t="n">
        <v>3.22</v>
      </c>
      <c r="N144" s="6" t="n">
        <v>4.88</v>
      </c>
    </row>
    <row collapsed="false" customFormat="false" customHeight="false" hidden="false" ht="12.1" outlineLevel="0" r="145">
      <c r="A145" s="49" t="n">
        <v>45839</v>
      </c>
      <c r="B145" s="16" t="s">
        <v>527</v>
      </c>
      <c r="C145" s="16" t="s">
        <v>57</v>
      </c>
      <c r="D145" s="16" t="s">
        <v>58</v>
      </c>
      <c r="E145" s="7" t="n">
        <v>470000</v>
      </c>
      <c r="F145" s="16" t="s">
        <v>21</v>
      </c>
      <c r="G145" s="6" t="n">
        <v>0.0502</v>
      </c>
      <c r="H145" s="6" t="n">
        <v>0.4286</v>
      </c>
      <c r="I145" s="6" t="n">
        <v>0.30212765957447</v>
      </c>
      <c r="J145" s="6" t="n">
        <v>849</v>
      </c>
      <c r="K145" s="6" t="n">
        <v>23601.05</v>
      </c>
      <c r="L145" s="6" t="n">
        <v>20532.05</v>
      </c>
      <c r="M145" s="6" t="n">
        <v>14.46</v>
      </c>
      <c r="N145" s="6" t="n">
        <v>10.19</v>
      </c>
    </row>
    <row collapsed="false" customFormat="false" customHeight="false" hidden="false" ht="12.1" outlineLevel="0" r="146">
      <c r="A146" s="49" t="n">
        <v>45845</v>
      </c>
      <c r="B146" s="16" t="s">
        <v>527</v>
      </c>
      <c r="C146" s="16" t="s">
        <v>84</v>
      </c>
      <c r="D146" s="16" t="s">
        <v>85</v>
      </c>
      <c r="E146" s="7" t="n">
        <v>770</v>
      </c>
      <c r="F146" s="16" t="s">
        <v>21</v>
      </c>
      <c r="G146" s="6" t="n">
        <v>35</v>
      </c>
      <c r="H146" s="6" t="n">
        <v>193.8</v>
      </c>
      <c r="I146" s="6" t="n">
        <v>286.15</v>
      </c>
      <c r="J146" s="6" t="n">
        <v>3226</v>
      </c>
      <c r="K146" s="6" t="n">
        <v>26950</v>
      </c>
      <c r="L146" s="6" t="n">
        <v>23724</v>
      </c>
      <c r="M146" s="6" t="n">
        <v>10.77</v>
      </c>
      <c r="N146" s="6" t="n">
        <v>15.9</v>
      </c>
    </row>
    <row collapsed="false" customFormat="false" customHeight="false" hidden="false" ht="12.1" outlineLevel="0" r="147">
      <c r="A147" s="49" t="n">
        <v>45846</v>
      </c>
      <c r="B147" s="16" t="s">
        <v>527</v>
      </c>
      <c r="C147" s="16" t="s">
        <v>24</v>
      </c>
      <c r="D147" s="16" t="s">
        <v>25</v>
      </c>
      <c r="E147" s="7" t="n">
        <v>1106</v>
      </c>
      <c r="F147" s="16" t="s">
        <v>21</v>
      </c>
      <c r="G147" s="6" t="n">
        <v>27.21</v>
      </c>
      <c r="H147" s="6" t="n">
        <v>507.5</v>
      </c>
      <c r="I147" s="6" t="n">
        <v>635.65374321881</v>
      </c>
      <c r="J147" s="6" t="n">
        <v>1620</v>
      </c>
      <c r="K147" s="6" t="n">
        <v>30094.26</v>
      </c>
      <c r="L147" s="6" t="n">
        <v>26182.26</v>
      </c>
      <c r="M147" s="6" t="n">
        <v>3.72</v>
      </c>
      <c r="N147" s="6" t="n">
        <v>4.66</v>
      </c>
    </row>
    <row collapsed="false" customFormat="false" customHeight="false" hidden="false" ht="12.1" outlineLevel="0" r="148">
      <c r="A148" s="49" t="n">
        <v>45847</v>
      </c>
      <c r="B148" s="16" t="s">
        <v>586</v>
      </c>
      <c r="C148" s="16" t="s">
        <v>72</v>
      </c>
      <c r="D148" s="16" t="s">
        <v>73</v>
      </c>
      <c r="E148" s="7" t="n">
        <v>20</v>
      </c>
      <c r="F148" s="16" t="s">
        <v>21</v>
      </c>
      <c r="G148" s="6" t="n">
        <v>648</v>
      </c>
      <c r="H148" s="6" t="n">
        <v>2870.5</v>
      </c>
      <c r="I148" s="6" t="n">
        <v>3330.16</v>
      </c>
      <c r="J148" s="6" t="n">
        <v>1685</v>
      </c>
      <c r="K148" s="6" t="n">
        <v>12960</v>
      </c>
      <c r="L148" s="6" t="n">
        <v>11275</v>
      </c>
      <c r="M148" s="6" t="n">
        <v>16.93</v>
      </c>
      <c r="N148" s="6" t="n">
        <v>19.64</v>
      </c>
    </row>
    <row collapsed="false" customFormat="false" customHeight="false" hidden="false" ht="12.1" outlineLevel="0" r="149">
      <c r="A149" s="49" t="n">
        <v>45848</v>
      </c>
      <c r="B149" s="16" t="s">
        <v>527</v>
      </c>
      <c r="C149" s="16" t="s">
        <v>80</v>
      </c>
      <c r="D149" s="16" t="s">
        <v>81</v>
      </c>
      <c r="E149" s="7" t="n">
        <v>1150</v>
      </c>
      <c r="F149" s="16" t="s">
        <v>21</v>
      </c>
      <c r="G149" s="6" t="n">
        <v>26.11</v>
      </c>
      <c r="H149" s="6" t="n">
        <v>172.73</v>
      </c>
      <c r="I149" s="6" t="n">
        <v>179.76243478261</v>
      </c>
      <c r="J149" s="6" t="n">
        <v>2851</v>
      </c>
      <c r="K149" s="6" t="n">
        <v>30026.5</v>
      </c>
      <c r="L149" s="6" t="n">
        <v>26123.5</v>
      </c>
      <c r="M149" s="6" t="n">
        <v>12.64</v>
      </c>
      <c r="N149" s="6" t="n">
        <v>13.15</v>
      </c>
    </row>
    <row collapsed="false" customFormat="false" customHeight="false" hidden="false" ht="12.1" outlineLevel="0" r="150">
      <c r="A150" s="49" t="n">
        <v>45849</v>
      </c>
      <c r="B150" s="16" t="s">
        <v>527</v>
      </c>
      <c r="C150" s="16" t="s">
        <v>96</v>
      </c>
      <c r="D150" s="16" t="s">
        <v>97</v>
      </c>
      <c r="E150" s="7" t="n">
        <v>42</v>
      </c>
      <c r="F150" s="16" t="s">
        <v>21</v>
      </c>
      <c r="G150" s="6" t="n">
        <v>25.58</v>
      </c>
      <c r="H150" s="6" t="n">
        <v>72.79</v>
      </c>
      <c r="I150" s="6" t="n">
        <v>95.26</v>
      </c>
      <c r="J150" s="6" t="n">
        <v>130</v>
      </c>
      <c r="K150" s="6" t="n">
        <v>1074.36</v>
      </c>
      <c r="L150" s="6" t="n">
        <v>944.36</v>
      </c>
      <c r="M150" s="6" t="n">
        <v>23.6</v>
      </c>
      <c r="N150" s="6" t="n">
        <v>30.89</v>
      </c>
    </row>
    <row collapsed="false" customFormat="false" customHeight="false" hidden="false" ht="12.1" outlineLevel="0" r="151">
      <c r="A151" s="49" t="n">
        <v>45852</v>
      </c>
      <c r="B151" s="16" t="s">
        <v>527</v>
      </c>
      <c r="C151" s="16" t="s">
        <v>68</v>
      </c>
      <c r="D151" s="16" t="s">
        <v>69</v>
      </c>
      <c r="E151" s="7" t="n">
        <v>26200</v>
      </c>
      <c r="F151" s="16" t="s">
        <v>21</v>
      </c>
      <c r="G151" s="6" t="n">
        <v>0.9573</v>
      </c>
      <c r="H151" s="6" t="n">
        <v>8.565</v>
      </c>
      <c r="I151" s="6" t="n">
        <v>9.5069465648855</v>
      </c>
      <c r="J151" s="6" t="n">
        <v>2439</v>
      </c>
      <c r="K151" s="6" t="n">
        <v>25081.26</v>
      </c>
      <c r="L151" s="6" t="n">
        <v>21821.26</v>
      </c>
      <c r="M151" s="6" t="n">
        <v>8.76</v>
      </c>
      <c r="N151" s="6" t="n">
        <v>9.72</v>
      </c>
    </row>
    <row collapsed="false" customFormat="false" customHeight="false" hidden="false" ht="12.1" outlineLevel="0" r="152">
      <c r="A152" s="49" t="n">
        <v>45855</v>
      </c>
      <c r="B152" s="16" t="s">
        <v>586</v>
      </c>
      <c r="C152" s="16" t="s">
        <v>65</v>
      </c>
      <c r="D152" s="16" t="s">
        <v>66</v>
      </c>
      <c r="E152" s="7" t="n">
        <v>197</v>
      </c>
      <c r="F152" s="16" t="s">
        <v>21</v>
      </c>
      <c r="G152" s="6" t="n">
        <v>198.25</v>
      </c>
      <c r="H152" s="6" t="n">
        <v>1306</v>
      </c>
      <c r="I152" s="6" t="n">
        <v>1262.6058375635</v>
      </c>
      <c r="J152" s="6" t="n">
        <v>1984</v>
      </c>
      <c r="K152" s="6" t="n">
        <v>39055.25</v>
      </c>
      <c r="L152" s="6" t="n">
        <v>33978.25</v>
      </c>
      <c r="M152" s="6" t="n">
        <v>13.66</v>
      </c>
      <c r="N152" s="6" t="n">
        <v>13.21</v>
      </c>
    </row>
    <row collapsed="false" customFormat="false" customHeight="false" hidden="false" ht="12.1" outlineLevel="0" r="153">
      <c r="A153" s="49" t="n">
        <v>45856</v>
      </c>
      <c r="B153" s="16" t="s">
        <v>527</v>
      </c>
      <c r="C153" s="16" t="s">
        <v>28</v>
      </c>
      <c r="D153" s="16" t="s">
        <v>29</v>
      </c>
      <c r="E153" s="7" t="n">
        <v>2110</v>
      </c>
      <c r="F153" s="16" t="s">
        <v>21</v>
      </c>
      <c r="G153" s="6" t="n">
        <v>34.84</v>
      </c>
      <c r="H153" s="6" t="n">
        <v>309</v>
      </c>
      <c r="I153" s="6" t="n">
        <v>307.22943127962</v>
      </c>
      <c r="J153" s="6" t="n">
        <v>4104</v>
      </c>
      <c r="K153" s="6" t="n">
        <v>73512.4</v>
      </c>
      <c r="L153" s="6" t="n">
        <v>63997.4</v>
      </c>
      <c r="M153" s="6" t="n">
        <v>9.87</v>
      </c>
      <c r="N153" s="6" t="n">
        <v>9.82</v>
      </c>
    </row>
    <row collapsed="false" customFormat="false" customHeight="false" hidden="false" ht="12.1" outlineLevel="0" r="154">
      <c r="A154" s="49" t="n">
        <v>45856</v>
      </c>
      <c r="B154" s="16" t="s">
        <v>527</v>
      </c>
      <c r="C154" s="16" t="s">
        <v>462</v>
      </c>
      <c r="D154" s="16" t="s">
        <v>635</v>
      </c>
      <c r="E154" s="7" t="n">
        <v>1070</v>
      </c>
      <c r="F154" s="16" t="s">
        <v>21</v>
      </c>
      <c r="G154" s="6" t="n">
        <v>34.84</v>
      </c>
      <c r="H154" s="6" t="n">
        <v>308.4</v>
      </c>
      <c r="I154" s="6" t="n">
        <v>301.94485981308</v>
      </c>
      <c r="J154" s="6" t="n">
        <v>4780</v>
      </c>
      <c r="K154" s="6" t="n">
        <v>37278.8</v>
      </c>
      <c r="L154" s="6" t="n">
        <v>32453.8</v>
      </c>
      <c r="M154" s="6" t="n">
        <v>10.05</v>
      </c>
      <c r="N154" s="6" t="n">
        <v>9.83</v>
      </c>
    </row>
    <row collapsed="false" customFormat="false" customHeight="false" hidden="false" ht="12.1" outlineLevel="0" r="155">
      <c r="A155" s="49" t="n">
        <v>45858</v>
      </c>
      <c r="B155" s="16" t="s">
        <v>527</v>
      </c>
      <c r="C155" s="16" t="s">
        <v>18</v>
      </c>
      <c r="D155" s="16" t="s">
        <v>20</v>
      </c>
      <c r="E155" s="7" t="n">
        <v>1092</v>
      </c>
      <c r="F155" s="16" t="s">
        <v>21</v>
      </c>
      <c r="G155" s="6" t="n">
        <v>14.68</v>
      </c>
      <c r="H155" s="6" t="n">
        <v>418.25</v>
      </c>
      <c r="I155" s="6" t="n">
        <v>482.78252747253</v>
      </c>
      <c r="J155" s="6" t="n">
        <v>1618</v>
      </c>
      <c r="K155" s="6" t="n">
        <v>16030.56</v>
      </c>
      <c r="L155" s="6" t="n">
        <v>13946.56</v>
      </c>
      <c r="M155" s="6" t="n">
        <v>2.65</v>
      </c>
      <c r="N155" s="6" t="n">
        <v>3.05</v>
      </c>
    </row>
    <row collapsed="false" customFormat="false" customHeight="false" hidden="false" ht="12.1" outlineLevel="0" r="156">
      <c r="A156" s="49" t="n">
        <v>45882</v>
      </c>
      <c r="B156" s="16" t="s">
        <v>527</v>
      </c>
      <c r="C156" s="16" t="s">
        <v>61</v>
      </c>
      <c r="D156" s="16" t="s">
        <v>62</v>
      </c>
      <c r="E156" s="7" t="n">
        <v>3080</v>
      </c>
      <c r="F156" s="16" t="s">
        <v>21</v>
      </c>
      <c r="G156" s="6" t="n">
        <v>6.25</v>
      </c>
      <c r="H156" s="6" t="n">
        <v>70.9</v>
      </c>
      <c r="I156" s="6" t="n">
        <v>68.226688311688</v>
      </c>
      <c r="J156" s="6" t="n">
        <v>1869</v>
      </c>
      <c r="K156" s="6" t="n">
        <v>19250</v>
      </c>
      <c r="L156" s="6" t="n">
        <v>16747</v>
      </c>
      <c r="M156" s="6" t="n">
        <v>7.97</v>
      </c>
      <c r="N156" s="6" t="n">
        <v>7.67</v>
      </c>
    </row>
    <row collapsed="false" customFormat="false" customHeight="false" hidden="false" ht="12.1" outlineLevel="0" r="157">
      <c r="A157" s="49" t="n">
        <v>45931</v>
      </c>
      <c r="B157" s="16" t="s">
        <v>527</v>
      </c>
      <c r="C157" s="16" t="s">
        <v>32</v>
      </c>
      <c r="D157" s="16" t="s">
        <v>33</v>
      </c>
      <c r="E157" s="7" t="n">
        <v>124</v>
      </c>
      <c r="F157" s="16" t="s">
        <v>21</v>
      </c>
      <c r="G157" s="6" t="n">
        <v>273</v>
      </c>
      <c r="H157" s="6" t="n">
        <v>6883</v>
      </c>
      <c r="I157" s="6" t="n">
        <v>6387.9559677419</v>
      </c>
      <c r="J157" s="6" t="n">
        <v>106</v>
      </c>
      <c r="K157" s="6" t="n">
        <v>33852</v>
      </c>
      <c r="L157" s="6" t="n">
        <v>29452</v>
      </c>
      <c r="M157" s="6" t="n">
        <v>3.72</v>
      </c>
      <c r="N157" s="6" t="n">
        <v>3.45</v>
      </c>
    </row>
    <row collapsed="false" customFormat="false" customHeight="false" hidden="false" ht="12.1" outlineLevel="0" r="158">
      <c r="A158" s="49" t="n">
        <v>45943</v>
      </c>
      <c r="B158" s="16" t="s">
        <v>527</v>
      </c>
      <c r="C158" s="16" t="s">
        <v>44</v>
      </c>
      <c r="D158" s="16" t="s">
        <v>45</v>
      </c>
      <c r="E158" s="7" t="n">
        <v>323</v>
      </c>
      <c r="F158" s="16" t="s">
        <v>21</v>
      </c>
      <c r="G158" s="6" t="n">
        <v>70.85</v>
      </c>
      <c r="H158" s="6" t="n">
        <v>2223.6</v>
      </c>
      <c r="I158" s="6" t="n">
        <v>1274.0044272446</v>
      </c>
      <c r="J158" s="6" t="n">
        <v>2229</v>
      </c>
      <c r="K158" s="6" t="n">
        <v>22884.55</v>
      </c>
      <c r="L158" s="6" t="n">
        <v>19909.55</v>
      </c>
      <c r="M158" s="6" t="n">
        <v>4.84</v>
      </c>
      <c r="N158" s="6" t="n">
        <v>2.77</v>
      </c>
    </row>
    <row collapsed="false" customFormat="false" customHeight="false" hidden="false" ht="12.1" outlineLevel="0" r="159">
      <c r="A159" s="49" t="n">
        <v>45943</v>
      </c>
      <c r="B159" s="16" t="s">
        <v>527</v>
      </c>
      <c r="C159" s="16" t="s">
        <v>24</v>
      </c>
      <c r="D159" s="16" t="s">
        <v>25</v>
      </c>
      <c r="E159" s="7" t="n">
        <v>1106</v>
      </c>
      <c r="F159" s="16" t="s">
        <v>21</v>
      </c>
      <c r="G159" s="6" t="n">
        <v>17.3</v>
      </c>
      <c r="H159" s="6" t="n">
        <v>477.45</v>
      </c>
      <c r="I159" s="6" t="n">
        <v>635.65374321881</v>
      </c>
      <c r="J159" s="6" t="n">
        <v>1030</v>
      </c>
      <c r="K159" s="6" t="n">
        <v>19133.8</v>
      </c>
      <c r="L159" s="6" t="n">
        <v>16646.8</v>
      </c>
      <c r="M159" s="6" t="n">
        <v>2.37</v>
      </c>
      <c r="N159" s="6" t="n">
        <v>3.15</v>
      </c>
    </row>
    <row collapsed="false" customFormat="false" customHeight="false" hidden="false" ht="12.1" outlineLevel="0" r="160">
      <c r="A160" s="49" t="n">
        <v>45944</v>
      </c>
      <c r="B160" s="16" t="s">
        <v>527</v>
      </c>
      <c r="C160" s="16" t="s">
        <v>48</v>
      </c>
      <c r="D160" s="16" t="s">
        <v>49</v>
      </c>
      <c r="E160" s="7" t="n">
        <v>479</v>
      </c>
      <c r="F160" s="16" t="s">
        <v>21</v>
      </c>
      <c r="G160" s="6" t="n">
        <v>14.35</v>
      </c>
      <c r="H160" s="6" t="n">
        <v>525.2</v>
      </c>
      <c r="I160" s="6" t="n">
        <v>620.19</v>
      </c>
      <c r="J160" s="6" t="n">
        <v>894</v>
      </c>
      <c r="K160" s="6" t="n">
        <v>6873.65</v>
      </c>
      <c r="L160" s="6" t="n">
        <v>5979.65</v>
      </c>
      <c r="M160" s="6" t="n">
        <v>2.01</v>
      </c>
      <c r="N160" s="6" t="n">
        <v>2.38</v>
      </c>
    </row>
    <row collapsed="false" customFormat="false" customHeight="false" hidden="false" ht="12.1" outlineLevel="0" r="161">
      <c r="A161" s="49" t="n">
        <v>45948</v>
      </c>
      <c r="B161" s="16" t="s">
        <v>527</v>
      </c>
      <c r="C161" s="16" t="s">
        <v>52</v>
      </c>
      <c r="D161" s="16" t="s">
        <v>53</v>
      </c>
      <c r="E161" s="7" t="n">
        <v>566</v>
      </c>
      <c r="F161" s="16" t="s">
        <v>21</v>
      </c>
      <c r="G161" s="6" t="n">
        <v>20</v>
      </c>
      <c r="H161" s="6" t="n">
        <v>392.4</v>
      </c>
      <c r="I161" s="6" t="n">
        <v>674.90720848057</v>
      </c>
      <c r="J161" s="6" t="n">
        <v>894</v>
      </c>
      <c r="K161" s="6" t="n">
        <v>11320</v>
      </c>
      <c r="L161" s="6" t="n">
        <v>9849</v>
      </c>
      <c r="M161" s="6" t="n">
        <v>2.58</v>
      </c>
      <c r="N161" s="6" t="n">
        <v>4.43</v>
      </c>
    </row>
    <row collapsed="false" customFormat="false" customHeight="false" hidden="false" ht="12.1" outlineLevel="0" r="162">
      <c r="A162" s="49" t="n">
        <v>45950</v>
      </c>
      <c r="B162" s="16" t="s">
        <v>527</v>
      </c>
      <c r="C162" s="16" t="s">
        <v>36</v>
      </c>
      <c r="D162" s="16" t="s">
        <v>37</v>
      </c>
      <c r="E162" s="7" t="n">
        <v>342</v>
      </c>
      <c r="F162" s="16" t="s">
        <v>21</v>
      </c>
      <c r="G162" s="6" t="n">
        <v>42</v>
      </c>
      <c r="H162" s="6" t="n">
        <v>1242.8</v>
      </c>
      <c r="I162" s="6" t="n">
        <v>988.75754385965</v>
      </c>
      <c r="J162" s="6" t="n">
        <v>1097</v>
      </c>
      <c r="K162" s="6" t="n">
        <v>14364</v>
      </c>
      <c r="L162" s="6" t="n">
        <v>12497</v>
      </c>
      <c r="M162" s="6" t="n">
        <v>3.7</v>
      </c>
      <c r="N162" s="6" t="n">
        <v>2.94</v>
      </c>
    </row>
    <row collapsed="false" customFormat="false" customHeight="false" hidden="false" ht="12.1" outlineLevel="0" r="163">
      <c r="A163" s="49" t="n">
        <v>46012</v>
      </c>
      <c r="B163" s="16" t="s">
        <v>527</v>
      </c>
      <c r="C163" s="16" t="s">
        <v>494</v>
      </c>
      <c r="D163" s="16" t="s">
        <v>641</v>
      </c>
      <c r="E163" s="7" t="n">
        <v>1180</v>
      </c>
      <c r="F163" s="16" t="s">
        <v>21</v>
      </c>
      <c r="G163" s="6" t="n">
        <v>26</v>
      </c>
      <c r="H163" s="6" t="n">
        <v>441.8</v>
      </c>
      <c r="I163" s="6" t="n">
        <v>259.73644067797</v>
      </c>
      <c r="J163" s="6" t="n">
        <v>1082</v>
      </c>
      <c r="K163" s="6" t="n">
        <v>30680</v>
      </c>
      <c r="L163" s="6" t="n">
        <v>26691</v>
      </c>
      <c r="M163" s="6" t="n">
        <v>8.71</v>
      </c>
      <c r="N163" s="6" t="n">
        <v>5.12</v>
      </c>
    </row>
    <row collapsed="false" customFormat="false" customHeight="false" hidden="false" ht="12.1" outlineLevel="0" r="164">
      <c r="A164" s="49" t="n">
        <v>46013</v>
      </c>
      <c r="B164" s="16" t="s">
        <v>527</v>
      </c>
      <c r="C164" s="16" t="s">
        <v>44</v>
      </c>
      <c r="D164" s="16" t="s">
        <v>45</v>
      </c>
      <c r="E164" s="7" t="n">
        <v>452</v>
      </c>
      <c r="F164" s="16" t="s">
        <v>21</v>
      </c>
      <c r="G164" s="6" t="n">
        <v>36</v>
      </c>
      <c r="H164" s="6" t="n">
        <v>2286.8</v>
      </c>
      <c r="I164" s="6" t="n">
        <v>1510.2472566372</v>
      </c>
      <c r="J164" s="6" t="n">
        <v>1133</v>
      </c>
      <c r="K164" s="6" t="n">
        <v>16272</v>
      </c>
      <c r="L164" s="6" t="n">
        <v>14156</v>
      </c>
      <c r="M164" s="6" t="n">
        <v>2.07</v>
      </c>
      <c r="N164" s="6" t="n">
        <v>1.37</v>
      </c>
    </row>
    <row collapsed="false" customFormat="false" customHeight="false" hidden="false" ht="12.1" outlineLevel="0" r="165">
      <c r="A165" s="49" t="n">
        <v>46028</v>
      </c>
      <c r="B165" s="16" t="s">
        <v>586</v>
      </c>
      <c r="C165" s="16" t="s">
        <v>72</v>
      </c>
      <c r="D165" s="16" t="s">
        <v>73</v>
      </c>
      <c r="E165" s="7" t="n">
        <v>34</v>
      </c>
      <c r="F165" s="16" t="s">
        <v>21</v>
      </c>
      <c r="G165" s="6" t="n">
        <v>368</v>
      </c>
      <c r="H165" s="6" t="n">
        <v>2725.5</v>
      </c>
      <c r="I165" s="6" t="n">
        <v>3054.79</v>
      </c>
      <c r="J165" s="6" t="n">
        <v>1627</v>
      </c>
      <c r="K165" s="6" t="n">
        <v>12512</v>
      </c>
      <c r="L165" s="6" t="n">
        <v>10885</v>
      </c>
      <c r="M165" s="6" t="n">
        <v>10.48</v>
      </c>
      <c r="N165" s="6" t="n">
        <v>11.75</v>
      </c>
    </row>
    <row collapsed="false" customFormat="false" customHeight="false" hidden="false" ht="12.1" outlineLevel="0" r="166">
      <c r="A166" s="49" t="n">
        <v>46033</v>
      </c>
      <c r="B166" s="16" t="s">
        <v>527</v>
      </c>
      <c r="C166" s="16" t="s">
        <v>48</v>
      </c>
      <c r="D166" s="16" t="s">
        <v>49</v>
      </c>
      <c r="E166" s="7" t="n">
        <v>699</v>
      </c>
      <c r="F166" s="16" t="s">
        <v>21</v>
      </c>
      <c r="G166" s="6" t="n">
        <v>8.13</v>
      </c>
      <c r="H166" s="6" t="n">
        <v>527</v>
      </c>
      <c r="I166" s="6" t="n">
        <v>603.82379113019</v>
      </c>
      <c r="J166" s="6" t="n">
        <v>685</v>
      </c>
      <c r="K166" s="6" t="n">
        <v>5682.87</v>
      </c>
      <c r="L166" s="6" t="n">
        <v>4944.87</v>
      </c>
      <c r="M166" s="6" t="n">
        <v>1.17</v>
      </c>
      <c r="N166" s="6" t="n">
        <v>1.34</v>
      </c>
    </row>
    <row collapsed="false" customFormat="false" customHeight="false" hidden="false" ht="12.1" outlineLevel="0" r="167">
      <c r="A167" s="49" t="n">
        <v>46034</v>
      </c>
      <c r="B167" s="16" t="s">
        <v>527</v>
      </c>
      <c r="C167" s="16" t="s">
        <v>18</v>
      </c>
      <c r="D167" s="16" t="s">
        <v>20</v>
      </c>
      <c r="E167" s="7" t="n">
        <v>1579</v>
      </c>
      <c r="F167" s="16" t="s">
        <v>21</v>
      </c>
      <c r="G167" s="6" t="n">
        <v>11.56</v>
      </c>
      <c r="H167" s="6" t="n">
        <v>392.05</v>
      </c>
      <c r="I167" s="6" t="n">
        <v>462.81769474351</v>
      </c>
      <c r="J167" s="6" t="n">
        <v>1564</v>
      </c>
      <c r="K167" s="6" t="n">
        <v>18253.24</v>
      </c>
      <c r="L167" s="6" t="n">
        <v>15880.24</v>
      </c>
      <c r="M167" s="6" t="n">
        <v>2.17</v>
      </c>
      <c r="N167" s="6" t="n">
        <v>2.57</v>
      </c>
    </row>
    <row collapsed="false" customFormat="false" customHeight="false" hidden="false" ht="12.1" outlineLevel="0" r="168">
      <c r="A168" s="49" t="n">
        <v>46160</v>
      </c>
      <c r="B168" s="16" t="s">
        <v>527</v>
      </c>
      <c r="C168" s="16" t="s">
        <v>44</v>
      </c>
      <c r="D168" s="16" t="s">
        <v>45</v>
      </c>
      <c r="E168" s="7" t="n">
        <v>699</v>
      </c>
      <c r="F168" s="16" t="s">
        <v>21</v>
      </c>
      <c r="G168" s="6" t="n">
        <v>56.8</v>
      </c>
      <c r="H168" s="6" t="n">
        <v>2090.4</v>
      </c>
      <c r="I168" s="6" t="n">
        <v>1789.809055794</v>
      </c>
      <c r="J168" s="6" t="n">
        <v>2415</v>
      </c>
      <c r="K168" s="6" t="n">
        <v>39703.2</v>
      </c>
      <c r="L168" s="6" t="n">
        <v>34541.2</v>
      </c>
      <c r="M168" s="6" t="n">
        <v>2.76</v>
      </c>
      <c r="N168" s="6" t="n">
        <v>2.36</v>
      </c>
    </row>
    <row collapsed="false" customFormat="false" customHeight="false" hidden="false" ht="12.1" outlineLevel="0" r="169">
      <c r="A169" s="49" t="n">
        <v>46202</v>
      </c>
      <c r="B169" s="16" t="s">
        <v>527</v>
      </c>
      <c r="C169" s="16" t="s">
        <v>52</v>
      </c>
      <c r="D169" s="16" t="s">
        <v>53</v>
      </c>
      <c r="E169" s="7" t="n">
        <v>1456</v>
      </c>
      <c r="F169" s="16" t="s">
        <v>21</v>
      </c>
      <c r="G169" s="6" t="n">
        <v>10</v>
      </c>
      <c r="H169" s="6" t="n">
        <v>249.6</v>
      </c>
      <c r="I169" s="6" t="n">
        <v>481.40708104396</v>
      </c>
      <c r="J169" s="6" t="n">
        <v>675</v>
      </c>
      <c r="K169" s="6" t="n">
        <v>14560</v>
      </c>
      <c r="L169" s="6" t="n">
        <v>12667</v>
      </c>
      <c r="M169" s="6" t="n">
        <v>1.81</v>
      </c>
      <c r="N169" s="6" t="n">
        <v>3.49</v>
      </c>
    </row>
    <row collapsed="false" customFormat="false" customHeight="false" hidden="false" ht="12.1" outlineLevel="0" r="170">
      <c r="A170" s="49" t="n">
        <v>46203</v>
      </c>
      <c r="B170" s="16" t="s">
        <v>527</v>
      </c>
      <c r="C170" s="16" t="s">
        <v>57</v>
      </c>
      <c r="D170" s="16" t="s">
        <v>58</v>
      </c>
      <c r="E170" s="7" t="n">
        <v>730000</v>
      </c>
      <c r="F170" s="16" t="s">
        <v>21</v>
      </c>
      <c r="G170" s="6" t="n">
        <v>0.0725</v>
      </c>
      <c r="H170" s="6" t="n">
        <v>0.5215</v>
      </c>
      <c r="I170" s="6" t="n">
        <v>0.39287671232877</v>
      </c>
      <c r="J170" s="6" t="n">
        <v>1225</v>
      </c>
      <c r="K170" s="6" t="n">
        <v>52925</v>
      </c>
      <c r="L170" s="6" t="n">
        <v>46045</v>
      </c>
      <c r="M170" s="6" t="n">
        <v>16.05</v>
      </c>
      <c r="N170" s="6" t="n">
        <v>12.1</v>
      </c>
    </row>
    <row collapsed="false" customFormat="false" customHeight="false" hidden="false" ht="12.1" outlineLevel="0" r="171">
      <c r="A171" s="49" t="n">
        <v>46209</v>
      </c>
      <c r="B171" s="16" t="s">
        <v>527</v>
      </c>
      <c r="C171" s="16" t="s">
        <v>24</v>
      </c>
      <c r="D171" s="16" t="s">
        <v>25</v>
      </c>
      <c r="E171" s="7" t="n">
        <v>2344</v>
      </c>
      <c r="F171" s="16" t="s">
        <v>21</v>
      </c>
      <c r="G171" s="6" t="n">
        <v>28.11</v>
      </c>
      <c r="H171" s="6" t="n">
        <v>403.95</v>
      </c>
      <c r="I171" s="6" t="n">
        <v>557.17065699659</v>
      </c>
      <c r="J171" s="6" t="n">
        <v>2770</v>
      </c>
      <c r="K171" s="6" t="n">
        <v>65889.84</v>
      </c>
      <c r="L171" s="6" t="n">
        <v>57323.84</v>
      </c>
      <c r="M171" s="6" t="n">
        <v>4.39</v>
      </c>
      <c r="N171" s="6" t="n">
        <v>6.05</v>
      </c>
    </row>
    <row collapsed="false" customFormat="false" customHeight="false" hidden="false" ht="12.1" outlineLevel="0" r="172">
      <c r="A172" s="49" t="n">
        <v>46210</v>
      </c>
      <c r="B172" s="16" t="s">
        <v>527</v>
      </c>
      <c r="C172" s="16" t="s">
        <v>72</v>
      </c>
      <c r="D172" s="16" t="s">
        <v>73</v>
      </c>
      <c r="E172" s="7" t="n">
        <v>132</v>
      </c>
      <c r="F172" s="16" t="s">
        <v>21</v>
      </c>
      <c r="G172" s="6" t="n">
        <v>245</v>
      </c>
      <c r="H172" s="6" t="n">
        <v>1863.5</v>
      </c>
      <c r="I172" s="6" t="n">
        <v>2560.3914393939</v>
      </c>
      <c r="J172" s="6" t="n">
        <v>1879</v>
      </c>
      <c r="K172" s="6" t="n">
        <v>32340</v>
      </c>
      <c r="L172" s="6" t="n">
        <v>28136</v>
      </c>
      <c r="M172" s="6" t="n">
        <v>8.32</v>
      </c>
      <c r="N172" s="6" t="n">
        <v>11.44</v>
      </c>
    </row>
    <row collapsed="false" customFormat="false" customHeight="false" hidden="false" ht="12.1" outlineLevel="0" r="173">
      <c r="A173" s="49" t="n">
        <v>46212</v>
      </c>
      <c r="B173" s="16" t="s">
        <v>527</v>
      </c>
      <c r="C173" s="16" t="s">
        <v>84</v>
      </c>
      <c r="D173" s="16" t="s">
        <v>85</v>
      </c>
      <c r="E173" s="7" t="n">
        <v>1010</v>
      </c>
      <c r="F173" s="16" t="s">
        <v>21</v>
      </c>
      <c r="G173" s="6" t="n">
        <v>35</v>
      </c>
      <c r="H173" s="6" t="n">
        <v>181.75</v>
      </c>
      <c r="I173" s="6" t="n">
        <v>270.0604950495</v>
      </c>
      <c r="J173" s="6" t="n">
        <v>3504</v>
      </c>
      <c r="K173" s="6" t="n">
        <v>35350</v>
      </c>
      <c r="L173" s="6" t="n">
        <v>30754</v>
      </c>
      <c r="M173" s="6" t="n">
        <v>11.28</v>
      </c>
      <c r="N173" s="6" t="n">
        <v>16.75</v>
      </c>
    </row>
    <row collapsed="false" customFormat="false" customHeight="false" hidden="false" ht="12.1" outlineLevel="0" r="174">
      <c r="A174" s="49" t="n">
        <v>46212</v>
      </c>
      <c r="B174" s="16" t="s">
        <v>527</v>
      </c>
      <c r="C174" s="16" t="s">
        <v>18</v>
      </c>
      <c r="D174" s="16" t="s">
        <v>20</v>
      </c>
      <c r="E174" s="7" t="n">
        <v>3830</v>
      </c>
      <c r="F174" s="16" t="s">
        <v>21</v>
      </c>
      <c r="G174" s="6" t="n">
        <v>2.27</v>
      </c>
      <c r="H174" s="6" t="n">
        <v>312.85</v>
      </c>
      <c r="I174" s="6" t="n">
        <v>417.56001305483</v>
      </c>
      <c r="J174" s="6" t="n">
        <v>307</v>
      </c>
      <c r="K174" s="6" t="n">
        <v>8694.1</v>
      </c>
      <c r="L174" s="6" t="n">
        <v>7564.1</v>
      </c>
      <c r="M174" s="6" t="n">
        <v>0.47</v>
      </c>
      <c r="N174" s="6" t="n">
        <v>0.63</v>
      </c>
    </row>
    <row collapsed="false" customFormat="false" customHeight="false" hidden="false" ht="12.1" outlineLevel="0" r="175">
      <c r="A175" s="49" t="n">
        <v>46212</v>
      </c>
      <c r="B175" s="16" t="s">
        <v>527</v>
      </c>
      <c r="C175" s="16" t="s">
        <v>80</v>
      </c>
      <c r="D175" s="16" t="s">
        <v>81</v>
      </c>
      <c r="E175" s="7" t="n">
        <v>1270</v>
      </c>
      <c r="F175" s="16" t="s">
        <v>21</v>
      </c>
      <c r="G175" s="6" t="n">
        <v>19.57</v>
      </c>
      <c r="H175" s="6" t="n">
        <v>147.75</v>
      </c>
      <c r="I175" s="6" t="n">
        <v>178.09181102362</v>
      </c>
      <c r="J175" s="6" t="n">
        <v>2137</v>
      </c>
      <c r="K175" s="6" t="n">
        <v>24853.9</v>
      </c>
      <c r="L175" s="6" t="n">
        <v>21622.9</v>
      </c>
      <c r="M175" s="6" t="n">
        <v>9.56</v>
      </c>
      <c r="N175" s="6" t="n">
        <v>11.52</v>
      </c>
    </row>
    <row collapsed="false" customFormat="false" customHeight="false" hidden="false" ht="12.1" outlineLevel="0" r="176">
      <c r="A176" s="49" t="n">
        <v>46216</v>
      </c>
      <c r="B176" s="16" t="s">
        <v>527</v>
      </c>
      <c r="C176" s="16" t="s">
        <v>68</v>
      </c>
      <c r="D176" s="16" t="s">
        <v>69</v>
      </c>
      <c r="E176" s="7" t="n">
        <v>38600</v>
      </c>
      <c r="F176" s="16" t="s">
        <v>21</v>
      </c>
      <c r="G176" s="6" t="n">
        <v>1.1448</v>
      </c>
      <c r="H176" s="6" t="n">
        <v>7.275</v>
      </c>
      <c r="I176" s="6" t="n">
        <v>9.1812953367876</v>
      </c>
      <c r="J176" s="6" t="n">
        <v>2917</v>
      </c>
      <c r="K176" s="6" t="n">
        <v>44189.28</v>
      </c>
      <c r="L176" s="6" t="n">
        <v>38444.28</v>
      </c>
      <c r="M176" s="6" t="n">
        <v>10.85</v>
      </c>
      <c r="N176" s="6" t="n">
        <v>13.69</v>
      </c>
    </row>
    <row collapsed="false" customFormat="false" customHeight="false" hidden="false" ht="12.1" outlineLevel="0" r="177">
      <c r="A177" s="49" t="n">
        <v>46216</v>
      </c>
      <c r="B177" s="16" t="s">
        <v>527</v>
      </c>
      <c r="C177" s="16" t="s">
        <v>44</v>
      </c>
      <c r="D177" s="16" t="s">
        <v>45</v>
      </c>
      <c r="E177" s="7" t="n">
        <v>699</v>
      </c>
      <c r="F177" s="16" t="s">
        <v>21</v>
      </c>
      <c r="G177" s="6" t="n">
        <v>29.05</v>
      </c>
      <c r="H177" s="6" t="n">
        <v>1193.4</v>
      </c>
      <c r="I177" s="6" t="n">
        <v>1789.809055794</v>
      </c>
      <c r="J177" s="6" t="n">
        <v>1235</v>
      </c>
      <c r="K177" s="6" t="n">
        <v>20305.95</v>
      </c>
      <c r="L177" s="6" t="n">
        <v>17665.95</v>
      </c>
      <c r="M177" s="6" t="n">
        <v>1.41</v>
      </c>
      <c r="N177" s="6" t="n">
        <v>2.12</v>
      </c>
    </row>
    <row collapsed="false" customFormat="false" customHeight="false" hidden="false" ht="12.1" outlineLevel="0" r="178">
      <c r="A178" s="49" t="n">
        <v>46217</v>
      </c>
      <c r="B178" s="16" t="s">
        <v>527</v>
      </c>
      <c r="C178" s="16" t="s">
        <v>36</v>
      </c>
      <c r="D178" s="16" t="s">
        <v>37</v>
      </c>
      <c r="E178" s="7" t="n">
        <v>579</v>
      </c>
      <c r="F178" s="16" t="s">
        <v>21</v>
      </c>
      <c r="G178" s="6" t="n">
        <v>47</v>
      </c>
      <c r="H178" s="6" t="n">
        <v>1185</v>
      </c>
      <c r="I178" s="6" t="n">
        <v>1115.4608290155</v>
      </c>
      <c r="J178" s="6" t="n">
        <v>1228</v>
      </c>
      <c r="K178" s="6" t="n">
        <v>27213</v>
      </c>
      <c r="L178" s="6" t="n">
        <v>23675</v>
      </c>
      <c r="M178" s="6" t="n">
        <v>3.67</v>
      </c>
      <c r="N178" s="6" t="n">
        <v>3.45</v>
      </c>
    </row>
    <row collapsed="false" customFormat="false" customHeight="false" hidden="false" ht="12.1" outlineLevel="0" r="179">
      <c r="A179" s="49" t="n">
        <v>46218</v>
      </c>
      <c r="B179" s="16" t="s">
        <v>527</v>
      </c>
      <c r="C179" s="16" t="s">
        <v>48</v>
      </c>
      <c r="D179" s="16" t="s">
        <v>49</v>
      </c>
      <c r="E179" s="7" t="n">
        <v>1113</v>
      </c>
      <c r="F179" s="16" t="s">
        <v>21</v>
      </c>
      <c r="G179" s="6" t="n">
        <v>11.61</v>
      </c>
      <c r="H179" s="6" t="n">
        <v>439.7</v>
      </c>
      <c r="I179" s="6" t="n">
        <v>601.04035040431</v>
      </c>
      <c r="J179" s="6" t="n">
        <v>980</v>
      </c>
      <c r="K179" s="6" t="n">
        <v>12921.93</v>
      </c>
      <c r="L179" s="6" t="n">
        <v>11241.93</v>
      </c>
      <c r="M179" s="6" t="n">
        <v>1.68</v>
      </c>
      <c r="N179" s="6" t="n">
        <v>2.3</v>
      </c>
    </row>
    <row collapsed="false" customFormat="false" customHeight="false" hidden="false" ht="12.1" outlineLevel="0" r="180">
      <c r="A180" s="49" t="n">
        <v>46223</v>
      </c>
      <c r="B180" s="16" t="s">
        <v>527</v>
      </c>
      <c r="C180" s="16" t="s">
        <v>28</v>
      </c>
      <c r="D180" s="16" t="s">
        <v>29</v>
      </c>
      <c r="E180" s="7" t="n">
        <v>3031</v>
      </c>
      <c r="F180" s="16" t="s">
        <v>21</v>
      </c>
      <c r="G180" s="6" t="n">
        <v>37.64</v>
      </c>
      <c r="H180" s="6" t="n">
        <v>260.99</v>
      </c>
      <c r="I180" s="6" t="n">
        <v>310.75898383372</v>
      </c>
      <c r="J180" s="6" t="n">
        <v>4453</v>
      </c>
      <c r="K180" s="6" t="n">
        <v>114086.84</v>
      </c>
      <c r="L180" s="6" t="n">
        <v>99255.84</v>
      </c>
      <c r="M180" s="6" t="n">
        <v>10.54</v>
      </c>
      <c r="N180" s="6" t="n">
        <v>12.55</v>
      </c>
    </row>
    <row collapsed="false" customFormat="false" customHeight="false" hidden="false" ht="12.1" outlineLevel="0" r="181">
      <c r="A181" s="49" t="n">
        <v>46223</v>
      </c>
      <c r="B181" s="16" t="s">
        <v>527</v>
      </c>
      <c r="C181" s="16" t="s">
        <v>462</v>
      </c>
      <c r="D181" s="16" t="s">
        <v>635</v>
      </c>
      <c r="E181" s="7" t="n">
        <v>1070</v>
      </c>
      <c r="F181" s="16" t="s">
        <v>21</v>
      </c>
      <c r="G181" s="6" t="n">
        <v>37.64</v>
      </c>
      <c r="H181" s="6" t="n">
        <v>263.26</v>
      </c>
      <c r="I181" s="6" t="n">
        <v>301.94485981308</v>
      </c>
      <c r="J181" s="6" t="n">
        <v>5187</v>
      </c>
      <c r="K181" s="6" t="n">
        <v>40274.8</v>
      </c>
      <c r="L181" s="6" t="n">
        <v>35038.8</v>
      </c>
      <c r="M181" s="6" t="n">
        <v>10.85</v>
      </c>
      <c r="N181" s="6" t="n">
        <v>12.44</v>
      </c>
    </row>
    <row collapsed="false" customFormat="false" customHeight="false" hidden="false" ht="12.1" outlineLevel="0" r="182">
      <c r="A182" s="49" t="n">
        <v>46223</v>
      </c>
      <c r="B182" s="16" t="s">
        <v>527</v>
      </c>
      <c r="C182" s="16" t="s">
        <v>96</v>
      </c>
      <c r="D182" s="16" t="s">
        <v>97</v>
      </c>
      <c r="E182" s="7" t="n">
        <v>300</v>
      </c>
      <c r="F182" s="16" t="s">
        <v>21</v>
      </c>
      <c r="G182" s="6" t="n">
        <v>9.71</v>
      </c>
      <c r="H182" s="6" t="n">
        <v>55.885</v>
      </c>
      <c r="I182" s="6" t="n">
        <v>79.504</v>
      </c>
      <c r="J182" s="6" t="n">
        <v>151</v>
      </c>
      <c r="K182" s="6" t="n">
        <v>2913</v>
      </c>
      <c r="L182" s="6" t="n">
        <v>2535</v>
      </c>
      <c r="M182" s="6" t="n">
        <v>10.63</v>
      </c>
      <c r="N182" s="6" t="n">
        <v>15.12</v>
      </c>
    </row>
    <row collapsed="false" customFormat="false" customHeight="false" hidden="false" ht="12.1" outlineLevel="0" r="183">
      <c r="A183" s="49" t="n">
        <v>46223</v>
      </c>
      <c r="B183" s="16" t="s">
        <v>527</v>
      </c>
      <c r="C183" s="16" t="s">
        <v>61</v>
      </c>
      <c r="D183" s="16" t="s">
        <v>62</v>
      </c>
      <c r="E183" s="7" t="n">
        <v>5920</v>
      </c>
      <c r="F183" s="16" t="s">
        <v>21</v>
      </c>
      <c r="G183" s="6" t="n">
        <v>2.71</v>
      </c>
      <c r="H183" s="6" t="n">
        <v>41.05</v>
      </c>
      <c r="I183" s="6" t="n">
        <v>62.514932432432</v>
      </c>
      <c r="J183" s="6" t="n">
        <v>810</v>
      </c>
      <c r="K183" s="6" t="n">
        <v>16043.2</v>
      </c>
      <c r="L183" s="6" t="n">
        <v>13958.2</v>
      </c>
      <c r="M183" s="6" t="n">
        <v>3.77</v>
      </c>
      <c r="N183" s="6" t="n">
        <v>5.74</v>
      </c>
    </row>
    <row collapsed="false" customFormat="false" customHeight="false" hidden="false" ht="12.1" outlineLevel="0" r="184">
      <c r="A184" s="49" t="n">
        <v>46223</v>
      </c>
      <c r="B184" s="16" t="s">
        <v>586</v>
      </c>
      <c r="C184" s="16" t="s">
        <v>65</v>
      </c>
      <c r="D184" s="16" t="s">
        <v>66</v>
      </c>
      <c r="E184" s="7" t="n">
        <v>340</v>
      </c>
      <c r="F184" s="16" t="s">
        <v>21</v>
      </c>
      <c r="G184" s="6" t="n">
        <v>204.17</v>
      </c>
      <c r="H184" s="6" t="n">
        <v>1056.4</v>
      </c>
      <c r="I184" s="6" t="n">
        <v>1307.9175882353</v>
      </c>
      <c r="J184" s="6" t="n">
        <v>4618</v>
      </c>
      <c r="K184" s="6" t="n">
        <v>69417.8</v>
      </c>
      <c r="L184" s="6" t="n">
        <v>60393.8</v>
      </c>
      <c r="M184" s="6" t="n">
        <v>13.58</v>
      </c>
      <c r="N184" s="6" t="n">
        <v>16.81</v>
      </c>
    </row>
    <row collapsed="false" customFormat="false" customHeight="false" hidden="false" ht="12.1" outlineLevel="0" r="185">
      <c r="A185" s="49" t="n">
        <v>46223</v>
      </c>
      <c r="B185" s="16" t="s">
        <v>586</v>
      </c>
      <c r="C185" s="16" t="s">
        <v>40</v>
      </c>
      <c r="D185" s="16" t="s">
        <v>41</v>
      </c>
      <c r="E185" s="7" t="n">
        <v>338</v>
      </c>
      <c r="F185" s="16" t="s">
        <v>21</v>
      </c>
      <c r="G185" s="6" t="n">
        <v>246.88</v>
      </c>
      <c r="H185" s="6" t="n">
        <v>2015.6</v>
      </c>
      <c r="I185" s="6" t="n">
        <v>1842.71</v>
      </c>
      <c r="J185" s="6" t="n">
        <v>10848</v>
      </c>
      <c r="K185" s="6" t="n">
        <v>83445.44</v>
      </c>
      <c r="L185" s="6" t="n">
        <v>72597.44</v>
      </c>
      <c r="M185" s="6" t="n">
        <v>11.66</v>
      </c>
      <c r="N185" s="6" t="n">
        <v>10.66</v>
      </c>
    </row>
    <row collapsed="false" customFormat="false" customHeight="false" hidden="false" ht="12.1" outlineLevel="0" r="186">
      <c r="A186" s="49"/>
      <c r="B186" s="16"/>
      <c r="C186" s="16"/>
      <c r="D186" s="16"/>
      <c r="E186" s="7"/>
      <c r="F186" s="16"/>
      <c r="G186" s="6"/>
      <c r="H186" s="6"/>
      <c r="I186" s="6"/>
      <c r="J186" s="6"/>
      <c r="K186" s="6"/>
      <c r="L186" s="6"/>
      <c r="M186" s="6"/>
      <c r="N186" s="6"/>
    </row>
    <row collapsed="false" customFormat="false" customHeight="false" hidden="false" ht="12.1" outlineLevel="0" r="187">
      <c r="A187" s="49" t="n">
        <v>46305</v>
      </c>
      <c r="B187" s="16" t="s">
        <v>527</v>
      </c>
      <c r="C187" s="16" t="s">
        <v>76</v>
      </c>
      <c r="D187" s="16" t="s">
        <v>77</v>
      </c>
      <c r="E187" s="7" t="n">
        <v>2450</v>
      </c>
      <c r="F187" s="16" t="s">
        <v>21</v>
      </c>
      <c r="G187" s="6" t="n">
        <v>4.86</v>
      </c>
      <c r="H187" s="6" t="n">
        <v>128.25</v>
      </c>
      <c r="I187" s="6" t="n">
        <v>133.27</v>
      </c>
      <c r="J187" s="6" t="n">
        <v>1548</v>
      </c>
      <c r="K187" s="6" t="n">
        <v>11907</v>
      </c>
      <c r="L187" s="6" t="n">
        <v>10359</v>
      </c>
      <c r="M187" s="6" t="n">
        <v>3.17</v>
      </c>
      <c r="N187" s="6" t="n">
        <v>3.3</v>
      </c>
    </row>
    <row collapsed="false" customFormat="false" customHeight="false" hidden="false" ht="12.1" outlineLevel="0" r="188">
      <c r="A188" s="49" t="n">
        <v>46307</v>
      </c>
      <c r="B188" s="16" t="s">
        <v>527</v>
      </c>
      <c r="C188" s="16" t="s">
        <v>52</v>
      </c>
      <c r="D188" s="16" t="s">
        <v>53</v>
      </c>
      <c r="E188" s="7" t="n">
        <v>2564</v>
      </c>
      <c r="F188" s="16" t="s">
        <v>21</v>
      </c>
      <c r="G188" s="6" t="n">
        <v>8</v>
      </c>
      <c r="H188" s="6" t="n">
        <v>249.2</v>
      </c>
      <c r="I188" s="6" t="n">
        <v>389.15265210608</v>
      </c>
      <c r="J188" s="6" t="n">
        <v>1692</v>
      </c>
      <c r="K188" s="6" t="n">
        <v>20512</v>
      </c>
      <c r="L188" s="6" t="n">
        <v>17846</v>
      </c>
      <c r="M188" s="6" t="n">
        <v>1.79</v>
      </c>
      <c r="N188" s="6" t="n">
        <v>2.79</v>
      </c>
    </row>
    <row collapsed="false" customFormat="false" customHeight="false" hidden="false" ht="12.1" outlineLevel="0" r="189">
      <c r="A189" s="49" t="n">
        <v>46308</v>
      </c>
      <c r="B189" s="16" t="s">
        <v>527</v>
      </c>
      <c r="C189" s="16" t="s">
        <v>48</v>
      </c>
      <c r="D189" s="16" t="s">
        <v>49</v>
      </c>
      <c r="E189" s="7" t="n">
        <v>1117</v>
      </c>
      <c r="F189" s="16" t="s">
        <v>21</v>
      </c>
      <c r="G189" s="6" t="n">
        <v>32.88</v>
      </c>
      <c r="H189" s="6" t="n">
        <v>604</v>
      </c>
      <c r="I189" s="6" t="n">
        <v>600.70295434199</v>
      </c>
      <c r="J189" s="6" t="n">
        <v>2791</v>
      </c>
      <c r="K189" s="6" t="n">
        <v>36726.96</v>
      </c>
      <c r="L189" s="6" t="n">
        <v>31952.96</v>
      </c>
      <c r="M189" s="6" t="n">
        <v>4.76</v>
      </c>
      <c r="N189" s="6" t="n">
        <v>4.74</v>
      </c>
    </row>
    <row collapsed="false" customFormat="false" customHeight="false" hidden="false" ht="12.1" outlineLevel="0" r="190">
      <c r="A190" s="49" t="n">
        <v>46308</v>
      </c>
      <c r="B190" s="16" t="s">
        <v>527</v>
      </c>
      <c r="C190" s="16" t="s">
        <v>24</v>
      </c>
      <c r="D190" s="16" t="s">
        <v>25</v>
      </c>
      <c r="E190" s="7" t="n">
        <v>2531</v>
      </c>
      <c r="F190" s="16" t="s">
        <v>21</v>
      </c>
      <c r="G190" s="6" t="n">
        <v>42.51</v>
      </c>
      <c r="H190" s="6" t="n">
        <v>556</v>
      </c>
      <c r="I190" s="6" t="n">
        <v>550.29636112209</v>
      </c>
      <c r="J190" s="6" t="n">
        <v>5162</v>
      </c>
      <c r="K190" s="6" t="n">
        <v>107592.81</v>
      </c>
      <c r="L190" s="6" t="n">
        <v>93604.81</v>
      </c>
      <c r="M190" s="6" t="n">
        <v>6.72</v>
      </c>
      <c r="N190" s="6" t="n">
        <v>6.65</v>
      </c>
    </row>
  </sheetData>
  <autoFilter ref="A1:N1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50" t="s">
        <v>103</v>
      </c>
      <c r="B1" s="50" t="s">
        <v>524</v>
      </c>
      <c r="C1" s="50" t="s">
        <v>0</v>
      </c>
      <c r="D1" s="50" t="s">
        <v>2</v>
      </c>
      <c r="E1" s="50" t="s">
        <v>7</v>
      </c>
      <c r="F1" s="50" t="s">
        <v>624</v>
      </c>
      <c r="G1" s="50" t="s">
        <v>642</v>
      </c>
      <c r="H1" s="50" t="s">
        <v>628</v>
      </c>
      <c r="I1" s="50" t="s">
        <v>629</v>
      </c>
      <c r="J1" s="50" t="s">
        <v>630</v>
      </c>
    </row>
    <row collapsed="false" customFormat="false" customHeight="false" hidden="false" ht="12.1" outlineLevel="0" r="2">
      <c r="A2" s="51" t="n">
        <v>43455</v>
      </c>
      <c r="B2" s="16" t="s">
        <v>535</v>
      </c>
      <c r="C2" s="16" t="s">
        <v>476</v>
      </c>
      <c r="D2" s="16" t="s">
        <v>643</v>
      </c>
      <c r="E2" s="6" t="n">
        <v>1000</v>
      </c>
      <c r="F2" s="7" t="n">
        <v>25</v>
      </c>
      <c r="G2" s="6" t="n">
        <v>43.63</v>
      </c>
      <c r="H2" s="6" t="n">
        <v>0</v>
      </c>
      <c r="I2" s="6" t="n">
        <v>1090.75</v>
      </c>
      <c r="J2" s="6" t="n">
        <v>1090.75</v>
      </c>
    </row>
    <row collapsed="false" customFormat="false" customHeight="false" hidden="false" ht="12.1" outlineLevel="0" r="3">
      <c r="A3" s="51" t="n">
        <v>43516</v>
      </c>
      <c r="B3" s="16" t="s">
        <v>535</v>
      </c>
      <c r="C3" s="16" t="s">
        <v>475</v>
      </c>
      <c r="D3" s="16" t="s">
        <v>644</v>
      </c>
      <c r="E3" s="6" t="n">
        <v>1000</v>
      </c>
      <c r="F3" s="7" t="n">
        <v>30</v>
      </c>
      <c r="G3" s="6" t="n">
        <v>37.4</v>
      </c>
      <c r="H3" s="6" t="n">
        <v>0</v>
      </c>
      <c r="I3" s="6" t="n">
        <v>1122</v>
      </c>
      <c r="J3" s="6" t="n">
        <v>1122</v>
      </c>
    </row>
    <row collapsed="false" customFormat="false" customHeight="false" hidden="false" ht="12.1" outlineLevel="0" r="4">
      <c r="A4" s="51" t="n">
        <v>43637</v>
      </c>
      <c r="B4" s="16" t="s">
        <v>535</v>
      </c>
      <c r="C4" s="16" t="s">
        <v>476</v>
      </c>
      <c r="D4" s="16" t="s">
        <v>643</v>
      </c>
      <c r="E4" s="6" t="n">
        <v>1000</v>
      </c>
      <c r="F4" s="7" t="n">
        <v>97</v>
      </c>
      <c r="G4" s="6" t="n">
        <v>43.63</v>
      </c>
      <c r="H4" s="6" t="n">
        <v>0</v>
      </c>
      <c r="I4" s="6" t="n">
        <v>4232.11</v>
      </c>
      <c r="J4" s="6" t="n">
        <v>4232.11</v>
      </c>
    </row>
    <row collapsed="false" customFormat="false" customHeight="false" hidden="false" ht="12.1" outlineLevel="0" r="5">
      <c r="A5" s="51" t="n">
        <v>43698</v>
      </c>
      <c r="B5" s="16" t="s">
        <v>535</v>
      </c>
      <c r="C5" s="16" t="s">
        <v>475</v>
      </c>
      <c r="D5" s="16" t="s">
        <v>644</v>
      </c>
      <c r="E5" s="6" t="n">
        <v>1000</v>
      </c>
      <c r="F5" s="7" t="n">
        <v>30</v>
      </c>
      <c r="G5" s="6" t="n">
        <v>37.4</v>
      </c>
      <c r="H5" s="6" t="n">
        <v>0</v>
      </c>
      <c r="I5" s="6" t="n">
        <v>1122</v>
      </c>
      <c r="J5" s="6" t="n">
        <v>1122</v>
      </c>
    </row>
    <row collapsed="false" customFormat="false" customHeight="false" hidden="false" ht="12.1" outlineLevel="0" r="6">
      <c r="A6" s="51" t="n">
        <v>43818</v>
      </c>
      <c r="B6" s="16" t="s">
        <v>535</v>
      </c>
      <c r="C6" s="16" t="s">
        <v>476</v>
      </c>
      <c r="D6" s="16" t="s">
        <v>643</v>
      </c>
      <c r="E6" s="6" t="n">
        <v>1000</v>
      </c>
      <c r="F6" s="7" t="n">
        <v>115</v>
      </c>
      <c r="G6" s="6" t="n">
        <v>43.63</v>
      </c>
      <c r="H6" s="6" t="n">
        <v>0</v>
      </c>
      <c r="I6" s="6" t="n">
        <v>5017.45</v>
      </c>
      <c r="J6" s="6" t="n">
        <v>5017.45</v>
      </c>
    </row>
    <row collapsed="false" customFormat="false" customHeight="false" hidden="false" ht="12.1" outlineLevel="0" r="7">
      <c r="A7" s="51" t="n">
        <v>43879</v>
      </c>
      <c r="B7" s="16" t="s">
        <v>535</v>
      </c>
      <c r="C7" s="16" t="s">
        <v>475</v>
      </c>
      <c r="D7" s="16" t="s">
        <v>644</v>
      </c>
      <c r="E7" s="6" t="n">
        <v>1000</v>
      </c>
      <c r="F7" s="7" t="n">
        <v>30</v>
      </c>
      <c r="G7" s="6" t="n">
        <v>37.4</v>
      </c>
      <c r="H7" s="6" t="n">
        <v>0</v>
      </c>
      <c r="I7" s="6" t="n">
        <v>1122</v>
      </c>
      <c r="J7" s="6" t="n">
        <v>1122</v>
      </c>
    </row>
    <row collapsed="false" customFormat="false" customHeight="false" hidden="false" ht="12.1" outlineLevel="0" r="8">
      <c r="A8" s="51" t="n">
        <v>43934</v>
      </c>
      <c r="B8" s="16" t="s">
        <v>527</v>
      </c>
      <c r="C8" s="16" t="s">
        <v>479</v>
      </c>
      <c r="D8" s="16" t="s">
        <v>645</v>
      </c>
      <c r="E8" s="6" t="n">
        <v>0</v>
      </c>
      <c r="F8" s="7" t="n">
        <v>1</v>
      </c>
      <c r="G8" s="6" t="n">
        <v>0.1</v>
      </c>
      <c r="H8" s="6" t="n">
        <v>0</v>
      </c>
      <c r="I8" s="6" t="n">
        <v>0.1</v>
      </c>
      <c r="J8" s="6" t="n">
        <v>0.1</v>
      </c>
    </row>
    <row collapsed="false" customFormat="false" customHeight="false" hidden="false" ht="12.1" outlineLevel="0" r="9">
      <c r="A9" s="51" t="n">
        <v>44147</v>
      </c>
      <c r="B9" s="16" t="s">
        <v>527</v>
      </c>
      <c r="C9" s="16" t="s">
        <v>481</v>
      </c>
      <c r="D9" s="16" t="s">
        <v>646</v>
      </c>
      <c r="E9" s="6" t="n">
        <v>1000</v>
      </c>
      <c r="F9" s="7" t="n">
        <v>10</v>
      </c>
      <c r="G9" s="6" t="n">
        <v>32.41</v>
      </c>
      <c r="H9" s="6" t="n">
        <v>33</v>
      </c>
      <c r="I9" s="6" t="n">
        <v>324.1</v>
      </c>
      <c r="J9" s="6" t="n">
        <v>291.1</v>
      </c>
    </row>
    <row collapsed="false" customFormat="false" customHeight="false" hidden="false" ht="12.1" outlineLevel="0" r="10">
      <c r="A10" s="51" t="n">
        <v>44151</v>
      </c>
      <c r="B10" s="16" t="s">
        <v>527</v>
      </c>
      <c r="C10" s="16" t="s">
        <v>480</v>
      </c>
      <c r="D10" s="16" t="s">
        <v>647</v>
      </c>
      <c r="E10" s="6" t="n">
        <v>1000</v>
      </c>
      <c r="F10" s="7" t="n">
        <v>10</v>
      </c>
      <c r="G10" s="6" t="n">
        <v>62.33</v>
      </c>
      <c r="H10" s="6" t="n">
        <v>52</v>
      </c>
      <c r="I10" s="6" t="n">
        <v>623.3</v>
      </c>
      <c r="J10" s="6" t="n">
        <v>571.3</v>
      </c>
    </row>
    <row collapsed="false" customFormat="false" customHeight="false" hidden="false" ht="12.1" outlineLevel="0" r="11">
      <c r="A11" s="51" t="n">
        <v>44173</v>
      </c>
      <c r="B11" s="16" t="s">
        <v>527</v>
      </c>
      <c r="C11" s="16" t="s">
        <v>485</v>
      </c>
      <c r="D11" s="16" t="s">
        <v>580</v>
      </c>
      <c r="E11" s="6" t="n">
        <v>1000</v>
      </c>
      <c r="F11" s="7" t="n">
        <v>10</v>
      </c>
      <c r="G11" s="6" t="n">
        <v>29.92</v>
      </c>
      <c r="H11" s="6" t="n">
        <v>24</v>
      </c>
      <c r="I11" s="6" t="n">
        <v>299.2</v>
      </c>
      <c r="J11" s="6" t="n">
        <v>275.2</v>
      </c>
    </row>
    <row collapsed="false" customFormat="false" customHeight="false" hidden="false" ht="12.1" outlineLevel="0" r="12">
      <c r="A12" s="51" t="n">
        <v>44182</v>
      </c>
      <c r="B12" s="16" t="s">
        <v>527</v>
      </c>
      <c r="C12" s="16" t="s">
        <v>476</v>
      </c>
      <c r="D12" s="16" t="s">
        <v>643</v>
      </c>
      <c r="E12" s="6" t="n">
        <v>1000</v>
      </c>
      <c r="F12" s="7" t="n">
        <v>48</v>
      </c>
      <c r="G12" s="6" t="n">
        <v>43.63</v>
      </c>
      <c r="H12" s="6" t="n">
        <v>0</v>
      </c>
      <c r="I12" s="6" t="n">
        <v>2094.24</v>
      </c>
      <c r="J12" s="6" t="n">
        <v>2094.24</v>
      </c>
    </row>
    <row collapsed="false" customFormat="false" customHeight="false" hidden="false" ht="12.1" outlineLevel="0" r="13">
      <c r="A13" s="51" t="n">
        <v>44201</v>
      </c>
      <c r="B13" s="16" t="s">
        <v>527</v>
      </c>
      <c r="C13" s="16" t="s">
        <v>483</v>
      </c>
      <c r="D13" s="16" t="s">
        <v>648</v>
      </c>
      <c r="E13" s="6" t="n">
        <v>1000</v>
      </c>
      <c r="F13" s="7" t="n">
        <v>25</v>
      </c>
      <c r="G13" s="6" t="n">
        <v>37.4</v>
      </c>
      <c r="H13" s="6" t="n">
        <v>122</v>
      </c>
      <c r="I13" s="6" t="n">
        <v>935</v>
      </c>
      <c r="J13" s="6" t="n">
        <v>813</v>
      </c>
    </row>
    <row collapsed="false" customFormat="false" customHeight="false" hidden="false" ht="12.1" outlineLevel="0" r="14">
      <c r="A14" s="51" t="n">
        <v>44216</v>
      </c>
      <c r="B14" s="16" t="s">
        <v>527</v>
      </c>
      <c r="C14" s="16" t="s">
        <v>484</v>
      </c>
      <c r="D14" s="16" t="s">
        <v>649</v>
      </c>
      <c r="E14" s="6" t="n">
        <v>800</v>
      </c>
      <c r="F14" s="7" t="n">
        <v>30</v>
      </c>
      <c r="G14" s="6" t="n">
        <v>29.92</v>
      </c>
      <c r="H14" s="6" t="n">
        <v>117</v>
      </c>
      <c r="I14" s="6" t="n">
        <v>897.6</v>
      </c>
      <c r="J14" s="6" t="n">
        <v>780.6</v>
      </c>
    </row>
    <row collapsed="false" customFormat="false" customHeight="false" hidden="false" ht="12.1" outlineLevel="0" r="15">
      <c r="A15" s="51" t="n">
        <v>44231</v>
      </c>
      <c r="B15" s="16" t="s">
        <v>527</v>
      </c>
      <c r="C15" s="16" t="s">
        <v>486</v>
      </c>
      <c r="D15" s="16" t="s">
        <v>650</v>
      </c>
      <c r="E15" s="6" t="n">
        <v>1000</v>
      </c>
      <c r="F15" s="7" t="n">
        <v>30</v>
      </c>
      <c r="G15" s="6" t="n">
        <v>27.42</v>
      </c>
      <c r="H15" s="6" t="n">
        <v>107</v>
      </c>
      <c r="I15" s="6" t="n">
        <v>822.6</v>
      </c>
      <c r="J15" s="6" t="n">
        <v>715.6</v>
      </c>
    </row>
    <row collapsed="false" customFormat="false" customHeight="false" hidden="false" ht="12.1" outlineLevel="0" r="16">
      <c r="A16" s="51" t="n">
        <v>44238</v>
      </c>
      <c r="B16" s="16" t="s">
        <v>527</v>
      </c>
      <c r="C16" s="16" t="s">
        <v>481</v>
      </c>
      <c r="D16" s="16" t="s">
        <v>646</v>
      </c>
      <c r="E16" s="6" t="n">
        <v>1000</v>
      </c>
      <c r="F16" s="7" t="n">
        <v>34</v>
      </c>
      <c r="G16" s="6" t="n">
        <v>32.41</v>
      </c>
      <c r="H16" s="6" t="n">
        <v>143</v>
      </c>
      <c r="I16" s="6" t="n">
        <v>1101.94</v>
      </c>
      <c r="J16" s="6" t="n">
        <v>958.94</v>
      </c>
    </row>
    <row collapsed="false" customFormat="false" customHeight="false" hidden="false" ht="12.1" outlineLevel="0" r="17">
      <c r="A17" s="51" t="n">
        <v>44264</v>
      </c>
      <c r="B17" s="16" t="s">
        <v>527</v>
      </c>
      <c r="C17" s="16" t="s">
        <v>485</v>
      </c>
      <c r="D17" s="16" t="s">
        <v>580</v>
      </c>
      <c r="E17" s="6" t="n">
        <v>1000</v>
      </c>
      <c r="F17" s="7" t="n">
        <v>25</v>
      </c>
      <c r="G17" s="6" t="n">
        <v>29.92</v>
      </c>
      <c r="H17" s="6" t="n">
        <v>97</v>
      </c>
      <c r="I17" s="6" t="n">
        <v>748</v>
      </c>
      <c r="J17" s="6" t="n">
        <v>651</v>
      </c>
    </row>
    <row collapsed="false" customFormat="false" customHeight="false" hidden="false" ht="12.1" outlineLevel="0" r="18">
      <c r="A18" s="51" t="n">
        <v>44290</v>
      </c>
      <c r="B18" s="16" t="s">
        <v>527</v>
      </c>
      <c r="C18" s="16" t="s">
        <v>482</v>
      </c>
      <c r="D18" s="16" t="s">
        <v>651</v>
      </c>
      <c r="E18" s="6" t="n">
        <v>1000</v>
      </c>
      <c r="F18" s="7" t="n">
        <v>35</v>
      </c>
      <c r="G18" s="6" t="n">
        <v>69.81</v>
      </c>
      <c r="H18" s="6" t="n">
        <v>318</v>
      </c>
      <c r="I18" s="6" t="n">
        <v>2443.35</v>
      </c>
      <c r="J18" s="6" t="n">
        <v>2125.35</v>
      </c>
    </row>
    <row collapsed="false" customFormat="false" customHeight="false" hidden="false" ht="12.1" outlineLevel="0" r="19">
      <c r="A19" s="51" t="n">
        <v>44292</v>
      </c>
      <c r="B19" s="16" t="s">
        <v>527</v>
      </c>
      <c r="C19" s="16" t="s">
        <v>483</v>
      </c>
      <c r="D19" s="16" t="s">
        <v>648</v>
      </c>
      <c r="E19" s="6" t="n">
        <v>1000</v>
      </c>
      <c r="F19" s="7" t="n">
        <v>25</v>
      </c>
      <c r="G19" s="6" t="n">
        <v>37.4</v>
      </c>
      <c r="H19" s="6" t="n">
        <v>122</v>
      </c>
      <c r="I19" s="6" t="n">
        <v>935</v>
      </c>
      <c r="J19" s="6" t="n">
        <v>813</v>
      </c>
    </row>
    <row collapsed="false" customFormat="false" customHeight="false" hidden="false" ht="12.1" outlineLevel="0" r="20">
      <c r="A20" s="51" t="n">
        <v>44294</v>
      </c>
      <c r="B20" s="16" t="s">
        <v>527</v>
      </c>
      <c r="C20" s="16" t="s">
        <v>487</v>
      </c>
      <c r="D20" s="16" t="s">
        <v>652</v>
      </c>
      <c r="E20" s="6" t="n">
        <v>899</v>
      </c>
      <c r="F20" s="7" t="n">
        <v>28</v>
      </c>
      <c r="G20" s="6" t="n">
        <v>29.5</v>
      </c>
      <c r="H20" s="6" t="n">
        <v>107</v>
      </c>
      <c r="I20" s="6" t="n">
        <v>826</v>
      </c>
      <c r="J20" s="6" t="n">
        <v>719</v>
      </c>
    </row>
    <row collapsed="false" customFormat="false" customHeight="false" hidden="false" ht="12.1" outlineLevel="0" r="21">
      <c r="A21" s="51" t="n">
        <v>44307</v>
      </c>
      <c r="B21" s="16" t="s">
        <v>527</v>
      </c>
      <c r="C21" s="16" t="s">
        <v>484</v>
      </c>
      <c r="D21" s="16" t="s">
        <v>649</v>
      </c>
      <c r="E21" s="6" t="n">
        <v>800</v>
      </c>
      <c r="F21" s="7" t="n">
        <v>30</v>
      </c>
      <c r="G21" s="6" t="n">
        <v>29.92</v>
      </c>
      <c r="H21" s="6" t="n">
        <v>117</v>
      </c>
      <c r="I21" s="6" t="n">
        <v>897.6</v>
      </c>
      <c r="J21" s="6" t="n">
        <v>780.6</v>
      </c>
    </row>
    <row collapsed="false" customFormat="false" customHeight="false" hidden="false" ht="12.1" outlineLevel="0" r="22">
      <c r="A22" s="51" t="n">
        <v>44322</v>
      </c>
      <c r="B22" s="16" t="s">
        <v>527</v>
      </c>
      <c r="C22" s="16" t="s">
        <v>486</v>
      </c>
      <c r="D22" s="16" t="s">
        <v>650</v>
      </c>
      <c r="E22" s="6" t="n">
        <v>1000</v>
      </c>
      <c r="F22" s="7" t="n">
        <v>30</v>
      </c>
      <c r="G22" s="6" t="n">
        <v>27.42</v>
      </c>
      <c r="H22" s="6" t="n">
        <v>107</v>
      </c>
      <c r="I22" s="6" t="n">
        <v>822.6</v>
      </c>
      <c r="J22" s="6" t="n">
        <v>715.6</v>
      </c>
    </row>
    <row collapsed="false" customFormat="false" customHeight="false" hidden="false" ht="12.1" outlineLevel="0" r="23">
      <c r="A23" s="51" t="n">
        <v>44329</v>
      </c>
      <c r="B23" s="16" t="s">
        <v>527</v>
      </c>
      <c r="C23" s="16" t="s">
        <v>481</v>
      </c>
      <c r="D23" s="16" t="s">
        <v>646</v>
      </c>
      <c r="E23" s="6" t="n">
        <v>1000</v>
      </c>
      <c r="F23" s="7" t="n">
        <v>34</v>
      </c>
      <c r="G23" s="6" t="n">
        <v>32.41</v>
      </c>
      <c r="H23" s="6" t="n">
        <v>143</v>
      </c>
      <c r="I23" s="6" t="n">
        <v>1101.94</v>
      </c>
      <c r="J23" s="6" t="n">
        <v>958.94</v>
      </c>
    </row>
    <row collapsed="false" customFormat="false" customHeight="false" hidden="false" ht="12.1" outlineLevel="0" r="24">
      <c r="A24" s="51" t="n">
        <v>44333</v>
      </c>
      <c r="B24" s="16" t="s">
        <v>527</v>
      </c>
      <c r="C24" s="16" t="s">
        <v>480</v>
      </c>
      <c r="D24" s="16" t="s">
        <v>647</v>
      </c>
      <c r="E24" s="6" t="n">
        <v>1000</v>
      </c>
      <c r="F24" s="7" t="n">
        <v>25</v>
      </c>
      <c r="G24" s="6" t="n">
        <v>62.33</v>
      </c>
      <c r="H24" s="6" t="n">
        <v>203</v>
      </c>
      <c r="I24" s="6" t="n">
        <v>1558.25</v>
      </c>
      <c r="J24" s="6" t="n">
        <v>1355.25</v>
      </c>
    </row>
    <row collapsed="false" customFormat="false" customHeight="false" hidden="false" ht="12.1" outlineLevel="0" r="25">
      <c r="A25" s="51" t="n">
        <v>44355</v>
      </c>
      <c r="B25" s="16" t="s">
        <v>527</v>
      </c>
      <c r="C25" s="16" t="s">
        <v>485</v>
      </c>
      <c r="D25" s="16" t="s">
        <v>580</v>
      </c>
      <c r="E25" s="6" t="n">
        <v>900</v>
      </c>
      <c r="F25" s="7" t="n">
        <v>25</v>
      </c>
      <c r="G25" s="6" t="n">
        <v>26.93</v>
      </c>
      <c r="H25" s="6" t="n">
        <v>88</v>
      </c>
      <c r="I25" s="6" t="n">
        <v>673.25</v>
      </c>
      <c r="J25" s="6" t="n">
        <v>585.25</v>
      </c>
    </row>
    <row collapsed="false" customFormat="false" customHeight="false" hidden="false" ht="12.1" outlineLevel="0" r="26">
      <c r="A26" s="51" t="n">
        <v>44364</v>
      </c>
      <c r="B26" s="16" t="s">
        <v>527</v>
      </c>
      <c r="C26" s="16" t="s">
        <v>476</v>
      </c>
      <c r="D26" s="16" t="s">
        <v>643</v>
      </c>
      <c r="E26" s="6" t="n">
        <v>1000</v>
      </c>
      <c r="F26" s="7" t="n">
        <v>68</v>
      </c>
      <c r="G26" s="6" t="n">
        <v>43.63</v>
      </c>
      <c r="H26" s="6" t="n">
        <v>386</v>
      </c>
      <c r="I26" s="6" t="n">
        <v>2966.84</v>
      </c>
      <c r="J26" s="6" t="n">
        <v>2580.84</v>
      </c>
    </row>
    <row collapsed="false" customFormat="false" customHeight="false" hidden="false" ht="12.1" outlineLevel="0" r="27">
      <c r="A27" s="51" t="n">
        <v>44383</v>
      </c>
      <c r="B27" s="16" t="s">
        <v>527</v>
      </c>
      <c r="C27" s="16" t="s">
        <v>483</v>
      </c>
      <c r="D27" s="16" t="s">
        <v>648</v>
      </c>
      <c r="E27" s="6" t="n">
        <v>1000</v>
      </c>
      <c r="F27" s="7" t="n">
        <v>25</v>
      </c>
      <c r="G27" s="6" t="n">
        <v>37.4</v>
      </c>
      <c r="H27" s="6" t="n">
        <v>122</v>
      </c>
      <c r="I27" s="6" t="n">
        <v>935</v>
      </c>
      <c r="J27" s="6" t="n">
        <v>813</v>
      </c>
    </row>
    <row collapsed="false" customFormat="false" customHeight="false" hidden="false" ht="12.1" outlineLevel="0" r="28">
      <c r="A28" s="51" t="n">
        <v>44398</v>
      </c>
      <c r="B28" s="16" t="s">
        <v>527</v>
      </c>
      <c r="C28" s="16" t="s">
        <v>484</v>
      </c>
      <c r="D28" s="16" t="s">
        <v>649</v>
      </c>
      <c r="E28" s="6" t="n">
        <v>500</v>
      </c>
      <c r="F28" s="7" t="n">
        <v>30</v>
      </c>
      <c r="G28" s="6" t="n">
        <v>18.7</v>
      </c>
      <c r="H28" s="6" t="n">
        <v>73</v>
      </c>
      <c r="I28" s="6" t="n">
        <v>561</v>
      </c>
      <c r="J28" s="6" t="n">
        <v>488</v>
      </c>
    </row>
    <row collapsed="false" customFormat="false" customHeight="false" hidden="false" ht="12.1" outlineLevel="0" r="29">
      <c r="A29" s="51" t="n">
        <v>44413</v>
      </c>
      <c r="B29" s="16" t="s">
        <v>527</v>
      </c>
      <c r="C29" s="16" t="s">
        <v>486</v>
      </c>
      <c r="D29" s="16" t="s">
        <v>650</v>
      </c>
      <c r="E29" s="6" t="n">
        <v>1000</v>
      </c>
      <c r="F29" s="7" t="n">
        <v>30</v>
      </c>
      <c r="G29" s="6" t="n">
        <v>27.42</v>
      </c>
      <c r="H29" s="6" t="n">
        <v>107</v>
      </c>
      <c r="I29" s="6" t="n">
        <v>822.6</v>
      </c>
      <c r="J29" s="6" t="n">
        <v>715.6</v>
      </c>
    </row>
    <row collapsed="false" customFormat="false" customHeight="false" hidden="false" ht="12.1" outlineLevel="0" r="30">
      <c r="A30" s="51" t="n">
        <v>44420</v>
      </c>
      <c r="B30" s="16" t="s">
        <v>527</v>
      </c>
      <c r="C30" s="16" t="s">
        <v>481</v>
      </c>
      <c r="D30" s="16" t="s">
        <v>646</v>
      </c>
      <c r="E30" s="6" t="n">
        <v>1000</v>
      </c>
      <c r="F30" s="7" t="n">
        <v>34</v>
      </c>
      <c r="G30" s="6" t="n">
        <v>32.41</v>
      </c>
      <c r="H30" s="6" t="n">
        <v>143</v>
      </c>
      <c r="I30" s="6" t="n">
        <v>1101.94</v>
      </c>
      <c r="J30" s="6" t="n">
        <v>958.94</v>
      </c>
    </row>
    <row collapsed="false" customFormat="false" customHeight="false" hidden="false" ht="12.1" outlineLevel="0" r="31">
      <c r="A31" s="51" t="n">
        <v>44446</v>
      </c>
      <c r="B31" s="16" t="s">
        <v>527</v>
      </c>
      <c r="C31" s="16" t="s">
        <v>485</v>
      </c>
      <c r="D31" s="16" t="s">
        <v>580</v>
      </c>
      <c r="E31" s="6" t="n">
        <v>800</v>
      </c>
      <c r="F31" s="7" t="n">
        <v>25</v>
      </c>
      <c r="G31" s="6" t="n">
        <v>23.93</v>
      </c>
      <c r="H31" s="6" t="n">
        <v>78</v>
      </c>
      <c r="I31" s="6" t="n">
        <v>598.25</v>
      </c>
      <c r="J31" s="6" t="n">
        <v>520.25</v>
      </c>
    </row>
    <row collapsed="false" customFormat="false" customHeight="false" hidden="false" ht="12.1" outlineLevel="0" r="32">
      <c r="A32" s="51" t="n">
        <v>44465</v>
      </c>
      <c r="B32" s="16" t="s">
        <v>527</v>
      </c>
      <c r="C32" s="16" t="s">
        <v>489</v>
      </c>
      <c r="D32" s="16" t="s">
        <v>653</v>
      </c>
      <c r="E32" s="6" t="n">
        <v>1000</v>
      </c>
      <c r="F32" s="7" t="n">
        <v>30</v>
      </c>
      <c r="G32" s="6" t="n">
        <v>29.92</v>
      </c>
      <c r="H32" s="6" t="n">
        <v>117</v>
      </c>
      <c r="I32" s="6" t="n">
        <v>897.6</v>
      </c>
      <c r="J32" s="6" t="n">
        <v>780.6</v>
      </c>
    </row>
    <row collapsed="false" customFormat="false" customHeight="false" hidden="false" ht="12.1" outlineLevel="0" r="33">
      <c r="A33" s="51" t="n">
        <v>44472</v>
      </c>
      <c r="B33" s="16" t="s">
        <v>527</v>
      </c>
      <c r="C33" s="16" t="s">
        <v>482</v>
      </c>
      <c r="D33" s="16" t="s">
        <v>651</v>
      </c>
      <c r="E33" s="6" t="n">
        <v>1000</v>
      </c>
      <c r="F33" s="7" t="n">
        <v>35</v>
      </c>
      <c r="G33" s="6" t="n">
        <v>54.85</v>
      </c>
      <c r="H33" s="6" t="n">
        <v>250</v>
      </c>
      <c r="I33" s="6" t="n">
        <v>1919.75</v>
      </c>
      <c r="J33" s="6" t="n">
        <v>1669.75</v>
      </c>
    </row>
    <row collapsed="false" customFormat="false" customHeight="false" hidden="false" ht="12.1" outlineLevel="0" r="34">
      <c r="A34" s="51" t="n">
        <v>44474</v>
      </c>
      <c r="B34" s="16" t="s">
        <v>527</v>
      </c>
      <c r="C34" s="16" t="s">
        <v>483</v>
      </c>
      <c r="D34" s="16" t="s">
        <v>648</v>
      </c>
      <c r="E34" s="6" t="n">
        <v>1000</v>
      </c>
      <c r="F34" s="7" t="n">
        <v>25</v>
      </c>
      <c r="G34" s="6" t="n">
        <v>37.4</v>
      </c>
      <c r="H34" s="6" t="n">
        <v>122</v>
      </c>
      <c r="I34" s="6" t="n">
        <v>935</v>
      </c>
      <c r="J34" s="6" t="n">
        <v>813</v>
      </c>
    </row>
    <row collapsed="false" customFormat="false" customHeight="false" hidden="false" ht="12.1" outlineLevel="0" r="35">
      <c r="A35" s="51" t="n">
        <v>44476</v>
      </c>
      <c r="B35" s="16" t="s">
        <v>527</v>
      </c>
      <c r="C35" s="16" t="s">
        <v>487</v>
      </c>
      <c r="D35" s="16" t="s">
        <v>652</v>
      </c>
      <c r="E35" s="6" t="n">
        <v>876</v>
      </c>
      <c r="F35" s="7" t="n">
        <v>28</v>
      </c>
      <c r="G35" s="6" t="n">
        <v>37.87</v>
      </c>
      <c r="H35" s="6" t="n">
        <v>138</v>
      </c>
      <c r="I35" s="6" t="n">
        <v>1060.36</v>
      </c>
      <c r="J35" s="6" t="n">
        <v>922.36</v>
      </c>
    </row>
    <row collapsed="false" customFormat="false" customHeight="false" hidden="false" ht="12.1" outlineLevel="0" r="36">
      <c r="A36" s="51" t="n">
        <v>44489</v>
      </c>
      <c r="B36" s="16" t="s">
        <v>527</v>
      </c>
      <c r="C36" s="16" t="s">
        <v>484</v>
      </c>
      <c r="D36" s="16" t="s">
        <v>649</v>
      </c>
      <c r="E36" s="6" t="n">
        <v>500</v>
      </c>
      <c r="F36" s="7" t="n">
        <v>30</v>
      </c>
      <c r="G36" s="6" t="n">
        <v>18.7</v>
      </c>
      <c r="H36" s="6" t="n">
        <v>73</v>
      </c>
      <c r="I36" s="6" t="n">
        <v>561</v>
      </c>
      <c r="J36" s="6" t="n">
        <v>488</v>
      </c>
    </row>
    <row collapsed="false" customFormat="false" customHeight="false" hidden="false" ht="12.1" outlineLevel="0" r="37">
      <c r="A37" s="51" t="n">
        <v>44504</v>
      </c>
      <c r="B37" s="16" t="s">
        <v>527</v>
      </c>
      <c r="C37" s="16" t="s">
        <v>486</v>
      </c>
      <c r="D37" s="16" t="s">
        <v>650</v>
      </c>
      <c r="E37" s="6" t="n">
        <v>1000</v>
      </c>
      <c r="F37" s="7" t="n">
        <v>30</v>
      </c>
      <c r="G37" s="6" t="n">
        <v>27.42</v>
      </c>
      <c r="H37" s="6" t="n">
        <v>107</v>
      </c>
      <c r="I37" s="6" t="n">
        <v>822.6</v>
      </c>
      <c r="J37" s="6" t="n">
        <v>715.6</v>
      </c>
    </row>
    <row collapsed="false" customFormat="false" customHeight="false" hidden="false" ht="12.1" outlineLevel="0" r="38">
      <c r="A38" s="51" t="n">
        <v>44511</v>
      </c>
      <c r="B38" s="16" t="s">
        <v>527</v>
      </c>
      <c r="C38" s="16" t="s">
        <v>481</v>
      </c>
      <c r="D38" s="16" t="s">
        <v>646</v>
      </c>
      <c r="E38" s="6" t="n">
        <v>1000</v>
      </c>
      <c r="F38" s="7" t="n">
        <v>34</v>
      </c>
      <c r="G38" s="6" t="n">
        <v>32.41</v>
      </c>
      <c r="H38" s="6" t="n">
        <v>143</v>
      </c>
      <c r="I38" s="6" t="n">
        <v>1101.94</v>
      </c>
      <c r="J38" s="6" t="n">
        <v>958.94</v>
      </c>
    </row>
    <row collapsed="false" customFormat="false" customHeight="false" hidden="false" ht="12.1" outlineLevel="0" r="39">
      <c r="A39" s="51" t="n">
        <v>44511</v>
      </c>
      <c r="B39" s="16" t="s">
        <v>527</v>
      </c>
      <c r="C39" s="16" t="s">
        <v>491</v>
      </c>
      <c r="D39" s="16" t="s">
        <v>654</v>
      </c>
      <c r="E39" s="6" t="n">
        <v>1000</v>
      </c>
      <c r="F39" s="7" t="n">
        <v>22</v>
      </c>
      <c r="G39" s="6" t="n">
        <v>10.27</v>
      </c>
      <c r="H39" s="6" t="n">
        <v>29</v>
      </c>
      <c r="I39" s="6" t="n">
        <v>225.94</v>
      </c>
      <c r="J39" s="6" t="n">
        <v>196.94</v>
      </c>
    </row>
    <row collapsed="false" customFormat="false" customHeight="false" hidden="false" ht="12.1" outlineLevel="0" r="40">
      <c r="A40" s="51" t="n">
        <v>44515</v>
      </c>
      <c r="B40" s="16" t="s">
        <v>527</v>
      </c>
      <c r="C40" s="16" t="s">
        <v>480</v>
      </c>
      <c r="D40" s="16" t="s">
        <v>647</v>
      </c>
      <c r="E40" s="6" t="n">
        <v>1000</v>
      </c>
      <c r="F40" s="7" t="n">
        <v>25</v>
      </c>
      <c r="G40" s="6" t="n">
        <v>62.33</v>
      </c>
      <c r="H40" s="6" t="n">
        <v>203</v>
      </c>
      <c r="I40" s="6" t="n">
        <v>1558.25</v>
      </c>
      <c r="J40" s="6" t="n">
        <v>1355.25</v>
      </c>
    </row>
    <row collapsed="false" customFormat="false" customHeight="false" hidden="false" ht="12.1" outlineLevel="0" r="41">
      <c r="A41" s="51" t="n">
        <v>44537</v>
      </c>
      <c r="B41" s="16" t="s">
        <v>527</v>
      </c>
      <c r="C41" s="16" t="s">
        <v>485</v>
      </c>
      <c r="D41" s="16" t="s">
        <v>580</v>
      </c>
      <c r="E41" s="6" t="n">
        <v>700</v>
      </c>
      <c r="F41" s="7" t="n">
        <v>25</v>
      </c>
      <c r="G41" s="6" t="n">
        <v>20.94</v>
      </c>
      <c r="H41" s="6" t="n">
        <v>68</v>
      </c>
      <c r="I41" s="6" t="n">
        <v>523.5</v>
      </c>
      <c r="J41" s="6" t="n">
        <v>455.5</v>
      </c>
    </row>
    <row collapsed="false" customFormat="false" customHeight="false" hidden="false" ht="12.1" outlineLevel="0" r="42">
      <c r="A42" s="51" t="n">
        <v>44541</v>
      </c>
      <c r="B42" s="16" t="s">
        <v>527</v>
      </c>
      <c r="C42" s="16" t="s">
        <v>491</v>
      </c>
      <c r="D42" s="16" t="s">
        <v>654</v>
      </c>
      <c r="E42" s="6" t="n">
        <v>1000</v>
      </c>
      <c r="F42" s="7" t="n">
        <v>22</v>
      </c>
      <c r="G42" s="6" t="n">
        <v>10.27</v>
      </c>
      <c r="H42" s="6" t="n">
        <v>29</v>
      </c>
      <c r="I42" s="6" t="n">
        <v>225.94</v>
      </c>
      <c r="J42" s="6" t="n">
        <v>196.94</v>
      </c>
    </row>
    <row collapsed="false" customFormat="false" customHeight="false" hidden="false" ht="12.1" outlineLevel="0" r="43">
      <c r="A43" s="51" t="n">
        <v>44551</v>
      </c>
      <c r="B43" s="16" t="s">
        <v>527</v>
      </c>
      <c r="C43" s="16" t="s">
        <v>490</v>
      </c>
      <c r="D43" s="16" t="s">
        <v>655</v>
      </c>
      <c r="E43" s="6" t="n">
        <v>1000</v>
      </c>
      <c r="F43" s="7" t="n">
        <v>19</v>
      </c>
      <c r="G43" s="6" t="n">
        <v>32.41</v>
      </c>
      <c r="H43" s="6" t="n">
        <v>80</v>
      </c>
      <c r="I43" s="6" t="n">
        <v>615.79</v>
      </c>
      <c r="J43" s="6" t="n">
        <v>535.79</v>
      </c>
    </row>
    <row collapsed="false" customFormat="false" customHeight="false" hidden="false" ht="12.1" outlineLevel="0" r="44">
      <c r="A44" s="51" t="n">
        <v>44556</v>
      </c>
      <c r="B44" s="16" t="s">
        <v>527</v>
      </c>
      <c r="C44" s="16" t="s">
        <v>489</v>
      </c>
      <c r="D44" s="16" t="s">
        <v>653</v>
      </c>
      <c r="E44" s="6" t="n">
        <v>1000</v>
      </c>
      <c r="F44" s="7" t="n">
        <v>30</v>
      </c>
      <c r="G44" s="6" t="n">
        <v>29.92</v>
      </c>
      <c r="H44" s="6" t="n">
        <v>117</v>
      </c>
      <c r="I44" s="6" t="n">
        <v>897.6</v>
      </c>
      <c r="J44" s="6" t="n">
        <v>780.6</v>
      </c>
    </row>
    <row collapsed="false" customFormat="false" customHeight="false" hidden="false" ht="12.1" outlineLevel="0" r="45">
      <c r="A45" s="51" t="n">
        <v>44565</v>
      </c>
      <c r="B45" s="16" t="s">
        <v>527</v>
      </c>
      <c r="C45" s="16" t="s">
        <v>483</v>
      </c>
      <c r="D45" s="16" t="s">
        <v>648</v>
      </c>
      <c r="E45" s="6" t="n">
        <v>750</v>
      </c>
      <c r="F45" s="7" t="n">
        <v>25</v>
      </c>
      <c r="G45" s="6" t="n">
        <v>28.05</v>
      </c>
      <c r="H45" s="6" t="n">
        <v>91</v>
      </c>
      <c r="I45" s="6" t="n">
        <v>701.25</v>
      </c>
      <c r="J45" s="6" t="n">
        <v>610.25</v>
      </c>
    </row>
    <row collapsed="false" customFormat="false" customHeight="false" hidden="false" ht="12.1" outlineLevel="0" r="46">
      <c r="A46" s="51" t="n">
        <v>44571</v>
      </c>
      <c r="B46" s="16" t="s">
        <v>527</v>
      </c>
      <c r="C46" s="16" t="s">
        <v>491</v>
      </c>
      <c r="D46" s="16" t="s">
        <v>654</v>
      </c>
      <c r="E46" s="6" t="n">
        <v>1000</v>
      </c>
      <c r="F46" s="7" t="n">
        <v>22</v>
      </c>
      <c r="G46" s="6" t="n">
        <v>10.27</v>
      </c>
      <c r="H46" s="6" t="n">
        <v>29</v>
      </c>
      <c r="I46" s="6" t="n">
        <v>225.94</v>
      </c>
      <c r="J46" s="6" t="n">
        <v>196.94</v>
      </c>
    </row>
    <row collapsed="false" customFormat="false" customHeight="false" hidden="false" ht="12.1" outlineLevel="0" r="47">
      <c r="A47" s="51" t="n">
        <v>44580</v>
      </c>
      <c r="B47" s="16" t="s">
        <v>527</v>
      </c>
      <c r="C47" s="16" t="s">
        <v>484</v>
      </c>
      <c r="D47" s="16" t="s">
        <v>649</v>
      </c>
      <c r="E47" s="6" t="n">
        <v>500</v>
      </c>
      <c r="F47" s="7" t="n">
        <v>50</v>
      </c>
      <c r="G47" s="6" t="n">
        <v>18.7</v>
      </c>
      <c r="H47" s="6" t="n">
        <v>73</v>
      </c>
      <c r="I47" s="6" t="n">
        <v>935</v>
      </c>
      <c r="J47" s="6" t="n">
        <v>862</v>
      </c>
    </row>
    <row collapsed="false" customFormat="false" customHeight="false" hidden="false" ht="12.1" outlineLevel="0" r="48">
      <c r="A48" s="51" t="n">
        <v>44595</v>
      </c>
      <c r="B48" s="16" t="s">
        <v>527</v>
      </c>
      <c r="C48" s="16" t="s">
        <v>486</v>
      </c>
      <c r="D48" s="16" t="s">
        <v>650</v>
      </c>
      <c r="E48" s="6" t="n">
        <v>1000</v>
      </c>
      <c r="F48" s="7" t="n">
        <v>30</v>
      </c>
      <c r="G48" s="6" t="n">
        <v>27.42</v>
      </c>
      <c r="H48" s="6" t="n">
        <v>107</v>
      </c>
      <c r="I48" s="6" t="n">
        <v>822.6</v>
      </c>
      <c r="J48" s="6" t="n">
        <v>715.6</v>
      </c>
    </row>
    <row collapsed="false" customFormat="false" customHeight="false" hidden="false" ht="12.1" outlineLevel="0" r="49">
      <c r="A49" s="51" t="n">
        <v>44601</v>
      </c>
      <c r="B49" s="16" t="s">
        <v>527</v>
      </c>
      <c r="C49" s="16" t="s">
        <v>491</v>
      </c>
      <c r="D49" s="16" t="s">
        <v>654</v>
      </c>
      <c r="E49" s="6" t="n">
        <v>1000</v>
      </c>
      <c r="F49" s="7" t="n">
        <v>32</v>
      </c>
      <c r="G49" s="6" t="n">
        <v>10.27</v>
      </c>
      <c r="H49" s="6" t="n">
        <v>29</v>
      </c>
      <c r="I49" s="6" t="n">
        <v>328.64</v>
      </c>
      <c r="J49" s="6" t="n">
        <v>286.64</v>
      </c>
    </row>
    <row collapsed="false" customFormat="false" customHeight="false" hidden="false" ht="12.1" outlineLevel="0" r="50">
      <c r="A50" s="51" t="n">
        <v>44602</v>
      </c>
      <c r="B50" s="16" t="s">
        <v>527</v>
      </c>
      <c r="C50" s="16" t="s">
        <v>481</v>
      </c>
      <c r="D50" s="16" t="s">
        <v>646</v>
      </c>
      <c r="E50" s="6" t="n">
        <v>1000</v>
      </c>
      <c r="F50" s="7" t="n">
        <v>44</v>
      </c>
      <c r="G50" s="6" t="n">
        <v>32.41</v>
      </c>
      <c r="H50" s="6" t="n">
        <v>143</v>
      </c>
      <c r="I50" s="6" t="n">
        <v>1426.04</v>
      </c>
      <c r="J50" s="6" t="n">
        <v>1241.04</v>
      </c>
    </row>
    <row collapsed="false" customFormat="false" customHeight="false" hidden="false" ht="12.1" outlineLevel="0" r="51">
      <c r="A51" s="51" t="n">
        <v>44631</v>
      </c>
      <c r="B51" s="16" t="s">
        <v>586</v>
      </c>
      <c r="C51" s="16" t="s">
        <v>491</v>
      </c>
      <c r="D51" s="16" t="s">
        <v>654</v>
      </c>
      <c r="E51" s="6" t="n">
        <v>1000</v>
      </c>
      <c r="F51" s="7" t="n">
        <v>10</v>
      </c>
      <c r="G51" s="6" t="n">
        <v>10.27</v>
      </c>
      <c r="H51" s="6" t="n">
        <v>13</v>
      </c>
      <c r="I51" s="6" t="n">
        <v>102.7</v>
      </c>
      <c r="J51" s="6" t="n">
        <v>89.7</v>
      </c>
    </row>
    <row collapsed="false" customFormat="false" customHeight="false" hidden="false" ht="12.1" outlineLevel="0" r="52">
      <c r="A52" s="51" t="n">
        <v>44642</v>
      </c>
      <c r="B52" s="16" t="s">
        <v>527</v>
      </c>
      <c r="C52" s="16" t="s">
        <v>490</v>
      </c>
      <c r="D52" s="16" t="s">
        <v>655</v>
      </c>
      <c r="E52" s="6" t="n">
        <v>1000</v>
      </c>
      <c r="F52" s="7" t="n">
        <v>29</v>
      </c>
      <c r="G52" s="6" t="n">
        <v>32.41</v>
      </c>
      <c r="H52" s="6" t="n">
        <v>80</v>
      </c>
      <c r="I52" s="6" t="n">
        <v>939.89</v>
      </c>
      <c r="J52" s="6" t="n">
        <v>817.89</v>
      </c>
    </row>
    <row collapsed="false" customFormat="false" customHeight="false" hidden="false" ht="12.1" outlineLevel="0" r="53">
      <c r="A53" s="51" t="n">
        <v>44647</v>
      </c>
      <c r="B53" s="16" t="s">
        <v>527</v>
      </c>
      <c r="C53" s="16" t="s">
        <v>489</v>
      </c>
      <c r="D53" s="16" t="s">
        <v>653</v>
      </c>
      <c r="E53" s="6" t="n">
        <v>1000</v>
      </c>
      <c r="F53" s="7" t="n">
        <v>16</v>
      </c>
      <c r="G53" s="6" t="n">
        <v>29.92</v>
      </c>
      <c r="H53" s="6" t="n">
        <v>62</v>
      </c>
      <c r="I53" s="6" t="n">
        <v>478.72</v>
      </c>
      <c r="J53" s="6" t="n">
        <v>416.72</v>
      </c>
    </row>
    <row collapsed="false" customFormat="false" customHeight="false" hidden="false" ht="12.1" outlineLevel="0" r="54">
      <c r="A54" s="51" t="n">
        <v>44658</v>
      </c>
      <c r="B54" s="16" t="s">
        <v>527</v>
      </c>
      <c r="C54" s="16" t="s">
        <v>487</v>
      </c>
      <c r="D54" s="16" t="s">
        <v>652</v>
      </c>
      <c r="E54" s="6" t="n">
        <v>851</v>
      </c>
      <c r="F54" s="7" t="n">
        <v>27</v>
      </c>
      <c r="G54" s="6" t="n">
        <v>41.08</v>
      </c>
      <c r="H54" s="6" t="n">
        <v>144</v>
      </c>
      <c r="I54" s="6" t="n">
        <v>1109.16</v>
      </c>
      <c r="J54" s="6" t="n">
        <v>965.16</v>
      </c>
    </row>
    <row collapsed="false" customFormat="false" customHeight="false" hidden="false" ht="12.1" outlineLevel="0" r="55">
      <c r="A55" s="51" t="n">
        <v>44661</v>
      </c>
      <c r="B55" s="16" t="s">
        <v>586</v>
      </c>
      <c r="C55" s="16" t="s">
        <v>491</v>
      </c>
      <c r="D55" s="16" t="s">
        <v>654</v>
      </c>
      <c r="E55" s="6" t="n">
        <v>1000</v>
      </c>
      <c r="F55" s="7" t="n">
        <v>10</v>
      </c>
      <c r="G55" s="6" t="n">
        <v>10.27</v>
      </c>
      <c r="H55" s="6" t="n">
        <v>13</v>
      </c>
      <c r="I55" s="6" t="n">
        <v>102.7</v>
      </c>
      <c r="J55" s="6" t="n">
        <v>89.7</v>
      </c>
    </row>
    <row collapsed="false" customFormat="false" customHeight="false" hidden="false" ht="12.1" outlineLevel="0" r="56">
      <c r="A56" s="51" t="n">
        <v>44691</v>
      </c>
      <c r="B56" s="16" t="s">
        <v>586</v>
      </c>
      <c r="C56" s="16" t="s">
        <v>491</v>
      </c>
      <c r="D56" s="16" t="s">
        <v>654</v>
      </c>
      <c r="E56" s="6" t="n">
        <v>1000</v>
      </c>
      <c r="F56" s="7" t="n">
        <v>10</v>
      </c>
      <c r="G56" s="6" t="n">
        <v>10.27</v>
      </c>
      <c r="H56" s="6" t="n">
        <v>13</v>
      </c>
      <c r="I56" s="6" t="n">
        <v>102.7</v>
      </c>
      <c r="J56" s="6" t="n">
        <v>89.7</v>
      </c>
    </row>
    <row collapsed="false" customFormat="false" customHeight="false" hidden="false" ht="12.1" outlineLevel="0" r="57">
      <c r="A57" s="51" t="n">
        <v>44693</v>
      </c>
      <c r="B57" s="16" t="s">
        <v>586</v>
      </c>
      <c r="C57" s="16" t="s">
        <v>481</v>
      </c>
      <c r="D57" s="16" t="s">
        <v>646</v>
      </c>
      <c r="E57" s="6" t="n">
        <v>1000</v>
      </c>
      <c r="F57" s="7" t="n">
        <v>10</v>
      </c>
      <c r="G57" s="6" t="n">
        <v>32.41</v>
      </c>
      <c r="H57" s="6" t="n">
        <v>42</v>
      </c>
      <c r="I57" s="6" t="n">
        <v>324.1</v>
      </c>
      <c r="J57" s="6" t="n">
        <v>282.1</v>
      </c>
    </row>
    <row collapsed="false" customFormat="false" customHeight="false" hidden="false" ht="12.1" outlineLevel="0" r="58">
      <c r="A58" s="51" t="n">
        <v>44697</v>
      </c>
      <c r="B58" s="16" t="s">
        <v>527</v>
      </c>
      <c r="C58" s="16" t="s">
        <v>480</v>
      </c>
      <c r="D58" s="16" t="s">
        <v>647</v>
      </c>
      <c r="E58" s="6" t="n">
        <v>1000</v>
      </c>
      <c r="F58" s="7" t="n">
        <v>9</v>
      </c>
      <c r="G58" s="6" t="n">
        <v>62.33</v>
      </c>
      <c r="H58" s="6" t="n">
        <v>73</v>
      </c>
      <c r="I58" s="6" t="n">
        <v>560.97</v>
      </c>
      <c r="J58" s="6" t="n">
        <v>487.97</v>
      </c>
    </row>
    <row collapsed="false" customFormat="false" customHeight="false" hidden="false" ht="12.1" outlineLevel="0" r="59">
      <c r="A59" s="51" t="n">
        <v>44721</v>
      </c>
      <c r="B59" s="16" t="s">
        <v>586</v>
      </c>
      <c r="C59" s="16" t="s">
        <v>491</v>
      </c>
      <c r="D59" s="16" t="s">
        <v>654</v>
      </c>
      <c r="E59" s="6" t="n">
        <v>1000</v>
      </c>
      <c r="F59" s="7" t="n">
        <v>10</v>
      </c>
      <c r="G59" s="6" t="n">
        <v>10.27</v>
      </c>
      <c r="H59" s="6" t="n">
        <v>13</v>
      </c>
      <c r="I59" s="6" t="n">
        <v>102.7</v>
      </c>
      <c r="J59" s="6" t="n">
        <v>89.7</v>
      </c>
    </row>
    <row collapsed="false" customFormat="false" customHeight="false" hidden="false" ht="12.1" outlineLevel="0" r="60">
      <c r="A60" s="51" t="n">
        <v>44733</v>
      </c>
      <c r="B60" s="16" t="s">
        <v>527</v>
      </c>
      <c r="C60" s="16" t="s">
        <v>490</v>
      </c>
      <c r="D60" s="16" t="s">
        <v>655</v>
      </c>
      <c r="E60" s="6" t="n">
        <v>1000</v>
      </c>
      <c r="F60" s="7" t="n">
        <v>29</v>
      </c>
      <c r="G60" s="6" t="n">
        <v>32.41</v>
      </c>
      <c r="H60" s="6" t="n">
        <v>80</v>
      </c>
      <c r="I60" s="6" t="n">
        <v>939.89</v>
      </c>
      <c r="J60" s="6" t="n">
        <v>817.89</v>
      </c>
    </row>
    <row collapsed="false" customFormat="false" customHeight="false" hidden="false" ht="12.1" outlineLevel="0" r="61">
      <c r="A61" s="51" t="n">
        <v>44738</v>
      </c>
      <c r="B61" s="16" t="s">
        <v>527</v>
      </c>
      <c r="C61" s="16" t="s">
        <v>489</v>
      </c>
      <c r="D61" s="16" t="s">
        <v>653</v>
      </c>
      <c r="E61" s="6" t="n">
        <v>1000</v>
      </c>
      <c r="F61" s="7" t="n">
        <v>16</v>
      </c>
      <c r="G61" s="6" t="n">
        <v>29.92</v>
      </c>
      <c r="H61" s="6" t="n">
        <v>62</v>
      </c>
      <c r="I61" s="6" t="n">
        <v>478.72</v>
      </c>
      <c r="J61" s="6" t="n">
        <v>416.72</v>
      </c>
    </row>
    <row collapsed="false" customFormat="false" customHeight="false" hidden="false" ht="12.1" outlineLevel="0" r="62">
      <c r="A62" s="51" t="n">
        <v>44840</v>
      </c>
      <c r="B62" s="16" t="s">
        <v>527</v>
      </c>
      <c r="C62" s="16" t="s">
        <v>487</v>
      </c>
      <c r="D62" s="16" t="s">
        <v>652</v>
      </c>
      <c r="E62" s="6" t="n">
        <v>825</v>
      </c>
      <c r="F62" s="7" t="n">
        <v>27</v>
      </c>
      <c r="G62" s="6" t="n">
        <v>49.98</v>
      </c>
      <c r="H62" s="6" t="n">
        <v>175</v>
      </c>
      <c r="I62" s="6" t="n">
        <v>1349.46</v>
      </c>
      <c r="J62" s="6" t="n">
        <v>1174.46</v>
      </c>
    </row>
    <row collapsed="false" customFormat="false" customHeight="false" hidden="false" ht="12.1" outlineLevel="0" r="63">
      <c r="A63" s="51" t="n">
        <v>45022</v>
      </c>
      <c r="B63" s="16" t="s">
        <v>527</v>
      </c>
      <c r="C63" s="16" t="s">
        <v>487</v>
      </c>
      <c r="D63" s="16" t="s">
        <v>652</v>
      </c>
      <c r="E63" s="6" t="n">
        <v>798</v>
      </c>
      <c r="F63" s="7" t="n">
        <v>27</v>
      </c>
      <c r="G63" s="6" t="n">
        <v>68.84</v>
      </c>
      <c r="H63" s="6" t="n">
        <v>242</v>
      </c>
      <c r="I63" s="6" t="n">
        <v>1858.68</v>
      </c>
      <c r="J63" s="6" t="n">
        <v>1616.68</v>
      </c>
    </row>
    <row collapsed="false" customFormat="false" customHeight="false" hidden="false" ht="12.1" outlineLevel="0" r="64">
      <c r="A64" s="51" t="n">
        <v>45204</v>
      </c>
      <c r="B64" s="16" t="s">
        <v>527</v>
      </c>
      <c r="C64" s="16" t="s">
        <v>487</v>
      </c>
      <c r="D64" s="16" t="s">
        <v>652</v>
      </c>
      <c r="E64" s="6" t="n">
        <v>770</v>
      </c>
      <c r="F64" s="7" t="n">
        <v>27</v>
      </c>
      <c r="G64" s="6" t="n">
        <v>53.71</v>
      </c>
      <c r="H64" s="6" t="n">
        <v>189</v>
      </c>
      <c r="I64" s="6" t="n">
        <v>1450.17</v>
      </c>
      <c r="J64" s="6" t="n">
        <v>1261.17</v>
      </c>
    </row>
  </sheetData>
  <autoFilter ref="A1:J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50" t="s">
        <v>103</v>
      </c>
      <c r="B1" s="50" t="s">
        <v>524</v>
      </c>
      <c r="C1" s="50" t="s">
        <v>0</v>
      </c>
      <c r="D1" s="50" t="s">
        <v>2</v>
      </c>
      <c r="E1" s="50" t="s">
        <v>624</v>
      </c>
      <c r="F1" s="50" t="s">
        <v>656</v>
      </c>
      <c r="G1" s="50" t="s">
        <v>657</v>
      </c>
      <c r="H1" s="50" t="s">
        <v>108</v>
      </c>
      <c r="I1" s="50" t="s">
        <v>658</v>
      </c>
      <c r="J1" s="50" t="s">
        <v>659</v>
      </c>
      <c r="K1" s="50" t="s">
        <v>660</v>
      </c>
      <c r="L1" s="50" t="s">
        <v>661</v>
      </c>
      <c r="M1" s="50" t="s">
        <v>662</v>
      </c>
      <c r="N1" s="50" t="s">
        <v>663</v>
      </c>
      <c r="O1" s="50" t="s">
        <v>664</v>
      </c>
    </row>
    <row collapsed="false" customFormat="false" customHeight="false" hidden="false" ht="12.1" outlineLevel="0" r="2">
      <c r="A2" s="52" t="n">
        <v>44445</v>
      </c>
      <c r="B2" s="16" t="s">
        <v>527</v>
      </c>
      <c r="C2" s="16" t="s">
        <v>18</v>
      </c>
      <c r="D2" s="16" t="s">
        <v>20</v>
      </c>
      <c r="E2" s="17" t="n">
        <v>69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1848</v>
      </c>
      <c r="J2" s="17" t="n">
        <v>553.2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52" t="n">
        <v>44613</v>
      </c>
      <c r="B3" s="16" t="s">
        <v>527</v>
      </c>
      <c r="C3" s="16" t="s">
        <v>18</v>
      </c>
      <c r="D3" s="16" t="s">
        <v>20</v>
      </c>
      <c r="E3" s="17" t="n">
        <v>59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1680</v>
      </c>
      <c r="J3" s="17" t="n">
        <v>424.54406779661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52" t="n">
        <v>45370</v>
      </c>
      <c r="B4" s="16" t="s">
        <v>527</v>
      </c>
      <c r="C4" s="16" t="s">
        <v>18</v>
      </c>
      <c r="D4" s="16" t="s">
        <v>20</v>
      </c>
      <c r="E4" s="17" t="n">
        <v>163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923</v>
      </c>
      <c r="J4" s="17" t="n">
        <v>567.01404907975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52" t="n">
        <v>45443</v>
      </c>
      <c r="B5" s="16" t="s">
        <v>527</v>
      </c>
      <c r="C5" s="16" t="s">
        <v>18</v>
      </c>
      <c r="D5" s="16" t="s">
        <v>20</v>
      </c>
      <c r="E5" s="17" t="n">
        <v>16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850</v>
      </c>
      <c r="J5" s="17" t="n">
        <v>561.45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52" t="n">
        <v>45687</v>
      </c>
      <c r="B6" s="16" t="s">
        <v>527</v>
      </c>
      <c r="C6" s="16" t="s">
        <v>18</v>
      </c>
      <c r="D6" s="16" t="s">
        <v>20</v>
      </c>
      <c r="E6" s="17" t="n">
        <v>191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606</v>
      </c>
      <c r="J6" s="17" t="n">
        <v>534.9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52" t="n">
        <v>45817</v>
      </c>
      <c r="B7" s="16" t="s">
        <v>527</v>
      </c>
      <c r="C7" s="16" t="s">
        <v>18</v>
      </c>
      <c r="D7" s="16" t="s">
        <v>20</v>
      </c>
      <c r="E7" s="17" t="n">
        <v>350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476</v>
      </c>
      <c r="J7" s="17" t="n">
        <v>424.06994285714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52" t="n">
        <v>45982</v>
      </c>
      <c r="B8" s="16" t="s">
        <v>527</v>
      </c>
      <c r="C8" s="16" t="s">
        <v>18</v>
      </c>
      <c r="D8" s="16" t="s">
        <v>20</v>
      </c>
      <c r="E8" s="17" t="n">
        <v>193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311</v>
      </c>
      <c r="J8" s="17" t="n">
        <v>409.36808290155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52" t="n">
        <v>45750</v>
      </c>
      <c r="B9" s="16" t="s">
        <v>586</v>
      </c>
      <c r="C9" s="16" t="s">
        <v>18</v>
      </c>
      <c r="D9" s="16" t="s">
        <v>20</v>
      </c>
      <c r="E9" s="17" t="n">
        <v>239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543</v>
      </c>
      <c r="J9" s="17" t="n">
        <v>459.69677824268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52" t="n">
        <v>45817</v>
      </c>
      <c r="B10" s="16" t="s">
        <v>586</v>
      </c>
      <c r="C10" s="16" t="s">
        <v>18</v>
      </c>
      <c r="D10" s="16" t="s">
        <v>20</v>
      </c>
      <c r="E10" s="17" t="n">
        <v>5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476</v>
      </c>
      <c r="J10" s="17" t="n">
        <v>423.43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52" t="n">
        <v>45898</v>
      </c>
      <c r="B11" s="16" t="s">
        <v>586</v>
      </c>
      <c r="C11" s="16" t="s">
        <v>18</v>
      </c>
      <c r="D11" s="16" t="s">
        <v>20</v>
      </c>
      <c r="E11" s="17" t="n">
        <v>128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395</v>
      </c>
      <c r="J11" s="17" t="n">
        <v>461.565</v>
      </c>
      <c r="K11" s="6" t="s">
        <f>=Портфель!G2*Портфель!$R$13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52" t="n">
        <v>45968</v>
      </c>
      <c r="B12" s="16" t="s">
        <v>586</v>
      </c>
      <c r="C12" s="16" t="s">
        <v>18</v>
      </c>
      <c r="D12" s="16" t="s">
        <v>20</v>
      </c>
      <c r="E12" s="17" t="n">
        <v>166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325</v>
      </c>
      <c r="J12" s="17" t="n">
        <v>394.56265060241</v>
      </c>
      <c r="K12" s="6" t="s">
        <f>=Портфель!G2*Портфель!$R$13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52" t="n">
        <v>46049</v>
      </c>
      <c r="B13" s="16" t="s">
        <v>586</v>
      </c>
      <c r="C13" s="16" t="s">
        <v>18</v>
      </c>
      <c r="D13" s="16" t="s">
        <v>20</v>
      </c>
      <c r="E13" s="17" t="n">
        <v>993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244</v>
      </c>
      <c r="J13" s="17" t="n">
        <v>398.60893252769</v>
      </c>
      <c r="K13" s="6" t="s">
        <f>=Портфель!G2*Портфель!$R$13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52" t="n">
        <v>46147</v>
      </c>
      <c r="B14" s="16" t="s">
        <v>586</v>
      </c>
      <c r="C14" s="16" t="s">
        <v>18</v>
      </c>
      <c r="D14" s="16" t="s">
        <v>20</v>
      </c>
      <c r="E14" s="17" t="n">
        <v>765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146</v>
      </c>
      <c r="J14" s="17" t="n">
        <v>423.77528104575</v>
      </c>
      <c r="K14" s="6" t="s">
        <f>=Портфель!G2*Портфель!$R$13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52" t="n">
        <v>46195</v>
      </c>
      <c r="B15" s="16" t="s">
        <v>586</v>
      </c>
      <c r="C15" s="16" t="s">
        <v>18</v>
      </c>
      <c r="D15" s="16" t="s">
        <v>20</v>
      </c>
      <c r="E15" s="17" t="n">
        <v>493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98</v>
      </c>
      <c r="J15" s="17" t="n">
        <v>301.12077079108</v>
      </c>
      <c r="K15" s="6" t="s">
        <f>=Портфель!G2*Портфель!$R$13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52" t="n">
        <v>46223</v>
      </c>
      <c r="B16" s="16" t="s">
        <v>586</v>
      </c>
      <c r="C16" s="16" t="s">
        <v>18</v>
      </c>
      <c r="D16" s="16" t="s">
        <v>20</v>
      </c>
      <c r="E16" s="17" t="n">
        <v>600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70</v>
      </c>
      <c r="J16" s="17" t="n">
        <v>305.22445</v>
      </c>
      <c r="K16" s="6" t="s">
        <f>=Портфель!G2*Портфель!$R$13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52" t="n">
        <v>45370</v>
      </c>
      <c r="B17" s="16" t="s">
        <v>527</v>
      </c>
      <c r="C17" s="16" t="s">
        <v>24</v>
      </c>
      <c r="D17" s="16" t="s">
        <v>25</v>
      </c>
      <c r="E17" s="17" t="n">
        <v>278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923</v>
      </c>
      <c r="J17" s="17" t="n">
        <v>788.04053956835</v>
      </c>
      <c r="K17" s="6" t="s">
        <f>=Портфель!G3*Портфель!$R$13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52" t="n">
        <v>45443</v>
      </c>
      <c r="B18" s="16" t="s">
        <v>527</v>
      </c>
      <c r="C18" s="16" t="s">
        <v>24</v>
      </c>
      <c r="D18" s="16" t="s">
        <v>25</v>
      </c>
      <c r="E18" s="17" t="n">
        <v>21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850</v>
      </c>
      <c r="J18" s="17" t="n">
        <v>674.74047619048</v>
      </c>
      <c r="K18" s="6" t="s">
        <f>=Портфель!G3*Портфель!$R$13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52" t="n">
        <v>45684</v>
      </c>
      <c r="B19" s="16" t="s">
        <v>527</v>
      </c>
      <c r="C19" s="16" t="s">
        <v>24</v>
      </c>
      <c r="D19" s="16" t="s">
        <v>25</v>
      </c>
      <c r="E19" s="17" t="n">
        <v>4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609</v>
      </c>
      <c r="J19" s="17" t="n">
        <v>603.5125</v>
      </c>
      <c r="K19" s="6" t="s">
        <f>=Портфель!G3*Портфель!$R$13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52" t="n">
        <v>45687</v>
      </c>
      <c r="B20" s="16" t="s">
        <v>527</v>
      </c>
      <c r="C20" s="16" t="s">
        <v>24</v>
      </c>
      <c r="D20" s="16" t="s">
        <v>25</v>
      </c>
      <c r="E20" s="17" t="n">
        <v>155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606</v>
      </c>
      <c r="J20" s="17" t="n">
        <v>625.65</v>
      </c>
      <c r="K20" s="6" t="s">
        <f>=Портфель!G3*Портфель!$R$13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52" t="n">
        <v>45982</v>
      </c>
      <c r="B21" s="16" t="s">
        <v>527</v>
      </c>
      <c r="C21" s="16" t="s">
        <v>24</v>
      </c>
      <c r="D21" s="16" t="s">
        <v>25</v>
      </c>
      <c r="E21" s="17" t="n">
        <v>300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311</v>
      </c>
      <c r="J21" s="17" t="n">
        <v>495.24536666667</v>
      </c>
      <c r="K21" s="6" t="s">
        <f>=Портфель!G3*Портфель!$R$13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52" t="n">
        <v>46238</v>
      </c>
      <c r="B22" s="16" t="s">
        <v>527</v>
      </c>
      <c r="C22" s="16" t="s">
        <v>24</v>
      </c>
      <c r="D22" s="16" t="s">
        <v>25</v>
      </c>
      <c r="E22" s="17" t="n">
        <v>176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55</v>
      </c>
      <c r="J22" s="17" t="n">
        <v>466.99710227273</v>
      </c>
      <c r="K22" s="6" t="s">
        <f>=Портфель!G3*Портфель!$R$13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52" t="n">
        <v>45352</v>
      </c>
      <c r="B23" s="16" t="s">
        <v>586</v>
      </c>
      <c r="C23" s="16" t="s">
        <v>24</v>
      </c>
      <c r="D23" s="16" t="s">
        <v>25</v>
      </c>
      <c r="E23" s="17" t="n">
        <v>67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941</v>
      </c>
      <c r="J23" s="17" t="n">
        <v>805.27417910448</v>
      </c>
      <c r="K23" s="6" t="s">
        <f>=Портфель!G3*Портфель!$R$13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52" t="n">
        <v>45750</v>
      </c>
      <c r="B24" s="16" t="s">
        <v>586</v>
      </c>
      <c r="C24" s="16" t="s">
        <v>24</v>
      </c>
      <c r="D24" s="16" t="s">
        <v>25</v>
      </c>
      <c r="E24" s="17" t="n">
        <v>275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543</v>
      </c>
      <c r="J24" s="17" t="n">
        <v>566.12010909091</v>
      </c>
      <c r="K24" s="6" t="s">
        <f>=Портфель!G3*Портфель!$R$13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52" t="n">
        <v>45817</v>
      </c>
      <c r="B25" s="16" t="s">
        <v>586</v>
      </c>
      <c r="C25" s="16" t="s">
        <v>24</v>
      </c>
      <c r="D25" s="16" t="s">
        <v>25</v>
      </c>
      <c r="E25" s="17" t="n">
        <v>306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476</v>
      </c>
      <c r="J25" s="17" t="n">
        <v>525.36973856209</v>
      </c>
      <c r="K25" s="6" t="s">
        <f>=Портфель!G3*Портфель!$R$13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52" t="n">
        <v>45968</v>
      </c>
      <c r="B26" s="16" t="s">
        <v>586</v>
      </c>
      <c r="C26" s="16" t="s">
        <v>24</v>
      </c>
      <c r="D26" s="16" t="s">
        <v>25</v>
      </c>
      <c r="E26" s="17" t="n">
        <v>116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325</v>
      </c>
      <c r="J26" s="17" t="n">
        <v>481.18267241379</v>
      </c>
      <c r="K26" s="6" t="s">
        <f>=Портфель!G3*Портфель!$R$13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52" t="n">
        <v>46049</v>
      </c>
      <c r="B27" s="16" t="s">
        <v>586</v>
      </c>
      <c r="C27" s="16" t="s">
        <v>24</v>
      </c>
      <c r="D27" s="16" t="s">
        <v>25</v>
      </c>
      <c r="E27" s="17" t="n">
        <v>85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244</v>
      </c>
      <c r="J27" s="17" t="n">
        <v>501.87611764706</v>
      </c>
      <c r="K27" s="6" t="s">
        <f>=Портфель!G3*Портфель!$R$13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52" t="n">
        <v>46147</v>
      </c>
      <c r="B28" s="16" t="s">
        <v>586</v>
      </c>
      <c r="C28" s="16" t="s">
        <v>24</v>
      </c>
      <c r="D28" s="16" t="s">
        <v>25</v>
      </c>
      <c r="E28" s="17" t="n">
        <v>490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146</v>
      </c>
      <c r="J28" s="17" t="n">
        <v>512.43051020408</v>
      </c>
      <c r="K28" s="6" t="s">
        <f>=Портфель!G3*Портфель!$R$13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52" t="n">
        <v>46198</v>
      </c>
      <c r="B29" s="16" t="s">
        <v>586</v>
      </c>
      <c r="C29" s="16" t="s">
        <v>24</v>
      </c>
      <c r="D29" s="16" t="s">
        <v>25</v>
      </c>
      <c r="E29" s="17" t="n">
        <v>247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95</v>
      </c>
      <c r="J29" s="17" t="n">
        <v>424.40036437247</v>
      </c>
      <c r="K29" s="6" t="s">
        <f>=Портфель!G3*Портфель!$R$13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52" t="n">
        <v>46226</v>
      </c>
      <c r="B30" s="16" t="s">
        <v>586</v>
      </c>
      <c r="C30" s="16" t="s">
        <v>24</v>
      </c>
      <c r="D30" s="16" t="s">
        <v>25</v>
      </c>
      <c r="E30" s="17" t="n">
        <v>11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67</v>
      </c>
      <c r="J30" s="17" t="n">
        <v>419.17727272727</v>
      </c>
      <c r="K30" s="6" t="s">
        <f>=Портфель!G3*Портфель!$R$13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52" t="n">
        <v>45817</v>
      </c>
      <c r="B31" s="16" t="s">
        <v>527</v>
      </c>
      <c r="C31" s="16" t="s">
        <v>28</v>
      </c>
      <c r="D31" s="16" t="s">
        <v>29</v>
      </c>
      <c r="E31" s="17" t="n">
        <v>910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476</v>
      </c>
      <c r="J31" s="17" t="n">
        <v>310.71184615385</v>
      </c>
      <c r="K31" s="6" t="s">
        <f>=Портфель!G4*Портфель!$R$13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52" t="n">
        <v>46226</v>
      </c>
      <c r="B32" s="16" t="s">
        <v>527</v>
      </c>
      <c r="C32" s="16" t="s">
        <v>28</v>
      </c>
      <c r="D32" s="16" t="s">
        <v>29</v>
      </c>
      <c r="E32" s="17" t="n">
        <v>1058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67</v>
      </c>
      <c r="J32" s="17" t="n">
        <v>263.35680529301</v>
      </c>
      <c r="K32" s="6" t="s">
        <f>=Портфель!G4*Портфель!$R$13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52" t="n">
        <v>46227</v>
      </c>
      <c r="B33" s="16" t="s">
        <v>527</v>
      </c>
      <c r="C33" s="16" t="s">
        <v>28</v>
      </c>
      <c r="D33" s="16" t="s">
        <v>29</v>
      </c>
      <c r="E33" s="17" t="n">
        <v>11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66</v>
      </c>
      <c r="J33" s="17" t="n">
        <v>263.07636363636</v>
      </c>
      <c r="K33" s="6" t="s">
        <f>=Портфель!G4*Портфель!$R$13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52" t="n">
        <v>46233</v>
      </c>
      <c r="B34" s="16" t="s">
        <v>527</v>
      </c>
      <c r="C34" s="16" t="s">
        <v>28</v>
      </c>
      <c r="D34" s="16" t="s">
        <v>29</v>
      </c>
      <c r="E34" s="17" t="n">
        <v>23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60</v>
      </c>
      <c r="J34" s="17" t="n">
        <v>276.49869565217</v>
      </c>
      <c r="K34" s="6" t="s">
        <f>=Портфель!G4*Портфель!$R$13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52" t="n">
        <v>45750</v>
      </c>
      <c r="B35" s="16" t="s">
        <v>586</v>
      </c>
      <c r="C35" s="16" t="s">
        <v>28</v>
      </c>
      <c r="D35" s="16" t="s">
        <v>29</v>
      </c>
      <c r="E35" s="17" t="n">
        <v>730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543</v>
      </c>
      <c r="J35" s="17" t="n">
        <v>300.47516438356</v>
      </c>
      <c r="K35" s="6" t="s">
        <f>=Портфель!G4*Портфель!$R$13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52" t="n">
        <v>45817</v>
      </c>
      <c r="B36" s="16" t="s">
        <v>586</v>
      </c>
      <c r="C36" s="16" t="s">
        <v>28</v>
      </c>
      <c r="D36" s="16" t="s">
        <v>29</v>
      </c>
      <c r="E36" s="17" t="n">
        <v>470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476</v>
      </c>
      <c r="J36" s="17" t="n">
        <v>310.97089361702</v>
      </c>
      <c r="K36" s="6" t="s">
        <f>=Портфель!G4*Портфель!$R$13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52" t="n">
        <v>45968</v>
      </c>
      <c r="B37" s="16" t="s">
        <v>586</v>
      </c>
      <c r="C37" s="16" t="s">
        <v>28</v>
      </c>
      <c r="D37" s="16" t="s">
        <v>29</v>
      </c>
      <c r="E37" s="17" t="n">
        <v>150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325</v>
      </c>
      <c r="J37" s="17" t="n">
        <v>297.3474</v>
      </c>
      <c r="K37" s="6" t="s">
        <f>=Портфель!G4*Портфель!$R$13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52" t="n">
        <v>46147</v>
      </c>
      <c r="B38" s="16" t="s">
        <v>586</v>
      </c>
      <c r="C38" s="16" t="s">
        <v>28</v>
      </c>
      <c r="D38" s="16" t="s">
        <v>29</v>
      </c>
      <c r="E38" s="17" t="n">
        <v>159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146</v>
      </c>
      <c r="J38" s="17" t="n">
        <v>322.3193081761</v>
      </c>
      <c r="K38" s="6" t="s">
        <f>=Портфель!G4*Портфель!$R$13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52" t="n">
        <v>46163</v>
      </c>
      <c r="B39" s="16" t="s">
        <v>586</v>
      </c>
      <c r="C39" s="16" t="s">
        <v>28</v>
      </c>
      <c r="D39" s="16" t="s">
        <v>29</v>
      </c>
      <c r="E39" s="17" t="n">
        <v>612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130</v>
      </c>
      <c r="J39" s="17" t="n">
        <v>323.21050653595</v>
      </c>
      <c r="K39" s="6" t="s">
        <f>=Портфель!G4*Портфель!$R$13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52" t="n">
        <v>46223</v>
      </c>
      <c r="B40" s="16" t="s">
        <v>586</v>
      </c>
      <c r="C40" s="16" t="s">
        <v>28</v>
      </c>
      <c r="D40" s="16" t="s">
        <v>29</v>
      </c>
      <c r="E40" s="17" t="n">
        <v>796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70</v>
      </c>
      <c r="J40" s="17" t="n">
        <v>248.52346733668</v>
      </c>
      <c r="K40" s="6" t="s">
        <f>=Портфель!G4*Портфель!$R$13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52" t="n">
        <v>45443</v>
      </c>
      <c r="B41" s="16" t="s">
        <v>527</v>
      </c>
      <c r="C41" s="16" t="s">
        <v>32</v>
      </c>
      <c r="D41" s="16" t="s">
        <v>33</v>
      </c>
      <c r="E41" s="17" t="n">
        <v>3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850</v>
      </c>
      <c r="J41" s="17" t="n">
        <v>5985.6666666667</v>
      </c>
      <c r="K41" s="6" t="s">
        <f>=Портфель!G5*Портфель!$R$13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52" t="n">
        <v>46238</v>
      </c>
      <c r="B42" s="16" t="s">
        <v>527</v>
      </c>
      <c r="C42" s="16" t="s">
        <v>32</v>
      </c>
      <c r="D42" s="16" t="s">
        <v>33</v>
      </c>
      <c r="E42" s="17" t="n">
        <v>7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55</v>
      </c>
      <c r="J42" s="17" t="n">
        <v>5782.1971428571</v>
      </c>
      <c r="K42" s="6" t="s">
        <f>=Портфель!G5*Портфель!$R$13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52" t="n">
        <v>45082</v>
      </c>
      <c r="B43" s="16" t="s">
        <v>586</v>
      </c>
      <c r="C43" s="16" t="s">
        <v>32</v>
      </c>
      <c r="D43" s="16" t="s">
        <v>33</v>
      </c>
      <c r="E43" s="17" t="n">
        <v>13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1211</v>
      </c>
      <c r="J43" s="17" t="n">
        <v>7334.0561538462</v>
      </c>
      <c r="K43" s="6" t="s">
        <f>=Портфель!G5*Портфель!$R$13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52" t="n">
        <v>45163</v>
      </c>
      <c r="B44" s="16" t="s">
        <v>586</v>
      </c>
      <c r="C44" s="16" t="s">
        <v>32</v>
      </c>
      <c r="D44" s="16" t="s">
        <v>33</v>
      </c>
      <c r="E44" s="17" t="n">
        <v>13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1130</v>
      </c>
      <c r="J44" s="17" t="n">
        <v>7546.7861538462</v>
      </c>
      <c r="K44" s="6" t="s">
        <f>=Портфель!G5*Портфель!$R$13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52" t="n">
        <v>45370</v>
      </c>
      <c r="B45" s="16" t="s">
        <v>586</v>
      </c>
      <c r="C45" s="16" t="s">
        <v>32</v>
      </c>
      <c r="D45" s="16" t="s">
        <v>33</v>
      </c>
      <c r="E45" s="17" t="n">
        <v>24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923</v>
      </c>
      <c r="J45" s="17" t="n">
        <v>6655.985</v>
      </c>
      <c r="K45" s="6" t="s">
        <f>=Портфель!G5*Портфель!$R$13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52" t="n">
        <v>45446</v>
      </c>
      <c r="B46" s="16" t="s">
        <v>586</v>
      </c>
      <c r="C46" s="16" t="s">
        <v>32</v>
      </c>
      <c r="D46" s="16" t="s">
        <v>33</v>
      </c>
      <c r="E46" s="17" t="n">
        <v>23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847</v>
      </c>
      <c r="J46" s="17" t="n">
        <v>5746</v>
      </c>
      <c r="K46" s="6" t="s">
        <f>=Портфель!G5*Портфель!$R$13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52" t="n">
        <v>45750</v>
      </c>
      <c r="B47" s="16" t="s">
        <v>586</v>
      </c>
      <c r="C47" s="16" t="s">
        <v>32</v>
      </c>
      <c r="D47" s="16" t="s">
        <v>33</v>
      </c>
      <c r="E47" s="17" t="n">
        <v>48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543</v>
      </c>
      <c r="J47" s="17" t="n">
        <v>6016.595625</v>
      </c>
      <c r="K47" s="6" t="s">
        <f>=Портфель!G5*Портфель!$R$13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52" t="n">
        <v>45968</v>
      </c>
      <c r="B48" s="16" t="s">
        <v>586</v>
      </c>
      <c r="C48" s="16" t="s">
        <v>32</v>
      </c>
      <c r="D48" s="16" t="s">
        <v>33</v>
      </c>
      <c r="E48" s="17" t="n">
        <v>12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325</v>
      </c>
      <c r="J48" s="17" t="n">
        <v>6779.68</v>
      </c>
      <c r="K48" s="6" t="s">
        <f>=Портфель!G5*Портфель!$R$13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52" t="n">
        <v>46132</v>
      </c>
      <c r="B49" s="16" t="s">
        <v>586</v>
      </c>
      <c r="C49" s="16" t="s">
        <v>32</v>
      </c>
      <c r="D49" s="16" t="s">
        <v>33</v>
      </c>
      <c r="E49" s="17" t="n">
        <v>3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161</v>
      </c>
      <c r="J49" s="17" t="n">
        <v>6980.2766666667</v>
      </c>
      <c r="K49" s="6" t="s">
        <f>=Портфель!G5*Портфель!$R$13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52" t="n">
        <v>46147</v>
      </c>
      <c r="B50" s="16" t="s">
        <v>586</v>
      </c>
      <c r="C50" s="16" t="s">
        <v>32</v>
      </c>
      <c r="D50" s="16" t="s">
        <v>33</v>
      </c>
      <c r="E50" s="17" t="n">
        <v>42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146</v>
      </c>
      <c r="J50" s="17" t="n">
        <v>6747.9780952381</v>
      </c>
      <c r="K50" s="6" t="s">
        <f>=Портфель!G5*Портфель!$R$13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52" t="n">
        <v>46198</v>
      </c>
      <c r="B51" s="16" t="s">
        <v>586</v>
      </c>
      <c r="C51" s="16" t="s">
        <v>32</v>
      </c>
      <c r="D51" s="16" t="s">
        <v>33</v>
      </c>
      <c r="E51" s="17" t="n">
        <v>19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95</v>
      </c>
      <c r="J51" s="17" t="n">
        <v>5104.59</v>
      </c>
      <c r="K51" s="6" t="s">
        <f>=Портфель!G5*Портфель!$R$13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52" t="n">
        <v>45681</v>
      </c>
      <c r="B52" s="16" t="s">
        <v>527</v>
      </c>
      <c r="C52" s="16" t="s">
        <v>36</v>
      </c>
      <c r="D52" s="16" t="s">
        <v>37</v>
      </c>
      <c r="E52" s="17" t="n">
        <v>201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612</v>
      </c>
      <c r="J52" s="17" t="n">
        <v>983.19502487562</v>
      </c>
      <c r="K52" s="6" t="s">
        <f>=Портфель!G6*Портфель!$R$13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52" t="n">
        <v>46238</v>
      </c>
      <c r="B53" s="16" t="s">
        <v>527</v>
      </c>
      <c r="C53" s="16" t="s">
        <v>36</v>
      </c>
      <c r="D53" s="16" t="s">
        <v>37</v>
      </c>
      <c r="E53" s="17" t="n">
        <v>19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55</v>
      </c>
      <c r="J53" s="17" t="n">
        <v>1332.8989473684</v>
      </c>
      <c r="K53" s="6" t="s">
        <f>=Портфель!G6*Портфель!$R$13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52" t="n">
        <v>45750</v>
      </c>
      <c r="B54" s="16" t="s">
        <v>586</v>
      </c>
      <c r="C54" s="16" t="s">
        <v>36</v>
      </c>
      <c r="D54" s="16" t="s">
        <v>37</v>
      </c>
      <c r="E54" s="17" t="n">
        <v>138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543</v>
      </c>
      <c r="J54" s="17" t="n">
        <v>997.18391304348</v>
      </c>
      <c r="K54" s="6" t="s">
        <f>=Портфель!G6*Портфель!$R$13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52" t="n">
        <v>45817</v>
      </c>
      <c r="B55" s="16" t="s">
        <v>586</v>
      </c>
      <c r="C55" s="16" t="s">
        <v>36</v>
      </c>
      <c r="D55" s="16" t="s">
        <v>37</v>
      </c>
      <c r="E55" s="17" t="n">
        <v>3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476</v>
      </c>
      <c r="J55" s="17" t="n">
        <v>973.27333333333</v>
      </c>
      <c r="K55" s="6" t="s">
        <f>=Портфель!G6*Портфель!$R$13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52" t="n">
        <v>45968</v>
      </c>
      <c r="B56" s="16" t="s">
        <v>586</v>
      </c>
      <c r="C56" s="16" t="s">
        <v>36</v>
      </c>
      <c r="D56" s="16" t="s">
        <v>37</v>
      </c>
      <c r="E56" s="17" t="n">
        <v>46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325</v>
      </c>
      <c r="J56" s="17" t="n">
        <v>1295.965</v>
      </c>
      <c r="K56" s="6" t="s">
        <f>=Портфель!G6*Портфель!$R$13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52" t="n">
        <v>45995</v>
      </c>
      <c r="B57" s="16" t="s">
        <v>586</v>
      </c>
      <c r="C57" s="16" t="s">
        <v>36</v>
      </c>
      <c r="D57" s="16" t="s">
        <v>37</v>
      </c>
      <c r="E57" s="17" t="n">
        <v>25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298</v>
      </c>
      <c r="J57" s="17" t="n">
        <v>1382.0752</v>
      </c>
      <c r="K57" s="6" t="s">
        <f>=Портфель!G6*Портфель!$R$13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52" t="n">
        <v>46147</v>
      </c>
      <c r="B58" s="16" t="s">
        <v>586</v>
      </c>
      <c r="C58" s="16" t="s">
        <v>36</v>
      </c>
      <c r="D58" s="16" t="s">
        <v>37</v>
      </c>
      <c r="E58" s="17" t="n">
        <v>126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146</v>
      </c>
      <c r="J58" s="17" t="n">
        <v>1309.0481746032</v>
      </c>
      <c r="K58" s="6" t="s">
        <f>=Портфель!G6*Портфель!$R$13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52" t="n">
        <v>46195</v>
      </c>
      <c r="B59" s="16" t="s">
        <v>586</v>
      </c>
      <c r="C59" s="16" t="s">
        <v>36</v>
      </c>
      <c r="D59" s="16" t="s">
        <v>37</v>
      </c>
      <c r="E59" s="17" t="n">
        <v>40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98</v>
      </c>
      <c r="J59" s="17" t="n">
        <v>1214.777</v>
      </c>
      <c r="K59" s="6" t="s">
        <f>=Портфель!G6*Портфель!$R$13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52" t="n">
        <v>46238</v>
      </c>
      <c r="B60" s="16" t="s">
        <v>527</v>
      </c>
      <c r="C60" s="16" t="s">
        <v>40</v>
      </c>
      <c r="D60" s="16" t="s">
        <v>41</v>
      </c>
      <c r="E60" s="17" t="n">
        <v>11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55</v>
      </c>
      <c r="J60" s="17" t="n">
        <v>2222.2981818182</v>
      </c>
      <c r="K60" s="6" t="s">
        <f>=Портфель!G7*Портфель!$R$13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52" t="n">
        <v>45982</v>
      </c>
      <c r="B61" s="16" t="s">
        <v>586</v>
      </c>
      <c r="C61" s="16" t="s">
        <v>40</v>
      </c>
      <c r="D61" s="16" t="s">
        <v>41</v>
      </c>
      <c r="E61" s="17" t="n">
        <v>259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311</v>
      </c>
      <c r="J61" s="17" t="n">
        <v>1726.937027027</v>
      </c>
      <c r="K61" s="6" t="s">
        <f>=Портфель!G7*Портфель!$R$13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52" t="n">
        <v>46147</v>
      </c>
      <c r="B62" s="16" t="s">
        <v>586</v>
      </c>
      <c r="C62" s="16" t="s">
        <v>40</v>
      </c>
      <c r="D62" s="16" t="s">
        <v>41</v>
      </c>
      <c r="E62" s="17" t="n">
        <v>79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146</v>
      </c>
      <c r="J62" s="17" t="n">
        <v>2222.2610126582</v>
      </c>
      <c r="K62" s="6" t="s">
        <f>=Портфель!G7*Портфель!$R$13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52" t="n">
        <v>45281</v>
      </c>
      <c r="B63" s="16" t="s">
        <v>527</v>
      </c>
      <c r="C63" s="16" t="s">
        <v>44</v>
      </c>
      <c r="D63" s="16" t="s">
        <v>45</v>
      </c>
      <c r="E63" s="17" t="n">
        <v>90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1012</v>
      </c>
      <c r="J63" s="17" t="n">
        <v>1049.9648888889</v>
      </c>
      <c r="K63" s="6" t="s">
        <f>=Портфель!G8*Портфель!$R$13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52" t="n">
        <v>45286</v>
      </c>
      <c r="B64" s="16" t="s">
        <v>527</v>
      </c>
      <c r="C64" s="16" t="s">
        <v>44</v>
      </c>
      <c r="D64" s="16" t="s">
        <v>45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1007</v>
      </c>
      <c r="J64" s="17" t="n">
        <v>1060.904</v>
      </c>
      <c r="K64" s="6" t="s">
        <f>=Портфель!G8*Портфель!$R$13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52" t="n">
        <v>45370</v>
      </c>
      <c r="B65" s="16" t="s">
        <v>527</v>
      </c>
      <c r="C65" s="16" t="s">
        <v>44</v>
      </c>
      <c r="D65" s="16" t="s">
        <v>45</v>
      </c>
      <c r="E65" s="17" t="n">
        <v>140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923</v>
      </c>
      <c r="J65" s="17" t="n">
        <v>1153.0990714286</v>
      </c>
      <c r="K65" s="6" t="s">
        <f>=Портфель!G8*Портфель!$R$13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52" t="n">
        <v>45817</v>
      </c>
      <c r="B66" s="16" t="s">
        <v>527</v>
      </c>
      <c r="C66" s="16" t="s">
        <v>44</v>
      </c>
      <c r="D66" s="16" t="s">
        <v>45</v>
      </c>
      <c r="E66" s="17" t="n">
        <v>2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476</v>
      </c>
      <c r="J66" s="17" t="n">
        <v>1696.905</v>
      </c>
      <c r="K66" s="6" t="s">
        <f>=Портфель!G8*Портфель!$R$13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52" t="n">
        <v>46049</v>
      </c>
      <c r="B67" s="16" t="s">
        <v>527</v>
      </c>
      <c r="C67" s="16" t="s">
        <v>44</v>
      </c>
      <c r="D67" s="16" t="s">
        <v>45</v>
      </c>
      <c r="E67" s="17" t="n">
        <v>85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244</v>
      </c>
      <c r="J67" s="17" t="n">
        <v>2737.2472941176</v>
      </c>
      <c r="K67" s="6" t="s">
        <f>=Портфель!G8*Портфель!$R$13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52" t="n">
        <v>45968</v>
      </c>
      <c r="B68" s="16" t="s">
        <v>586</v>
      </c>
      <c r="C68" s="16" t="s">
        <v>44</v>
      </c>
      <c r="D68" s="16" t="s">
        <v>45</v>
      </c>
      <c r="E68" s="17" t="n">
        <v>92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325</v>
      </c>
      <c r="J68" s="17" t="n">
        <v>2089.9722826087</v>
      </c>
      <c r="K68" s="6" t="s">
        <f>=Портфель!G8*Портфель!$R$13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52" t="n">
        <v>45995</v>
      </c>
      <c r="B69" s="16" t="s">
        <v>586</v>
      </c>
      <c r="C69" s="16" t="s">
        <v>44</v>
      </c>
      <c r="D69" s="16" t="s">
        <v>45</v>
      </c>
      <c r="E69" s="17" t="n">
        <v>37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298</v>
      </c>
      <c r="J69" s="17" t="n">
        <v>2131.1162162162</v>
      </c>
      <c r="K69" s="6" t="s">
        <f>=Портфель!G8*Портфель!$R$13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52" t="n">
        <v>45750</v>
      </c>
      <c r="B70" s="16" t="s">
        <v>617</v>
      </c>
      <c r="C70" s="16" t="s">
        <v>44</v>
      </c>
      <c r="D70" s="16" t="s">
        <v>45</v>
      </c>
      <c r="E70" s="17" t="n">
        <v>81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543</v>
      </c>
      <c r="J70" s="17" t="n">
        <v>1747.7714814815</v>
      </c>
      <c r="K70" s="6" t="s">
        <f>=Портфель!G8*Портфель!$R$13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52" t="n">
        <v>46147</v>
      </c>
      <c r="B71" s="16" t="s">
        <v>617</v>
      </c>
      <c r="C71" s="16" t="s">
        <v>44</v>
      </c>
      <c r="D71" s="16" t="s">
        <v>45</v>
      </c>
      <c r="E71" s="17" t="n">
        <v>162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146</v>
      </c>
      <c r="J71" s="17" t="n">
        <v>2072.7205555556</v>
      </c>
      <c r="K71" s="6" t="s">
        <f>=Портфель!G8*Портфель!$R$13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52" t="n">
        <v>46226</v>
      </c>
      <c r="B72" s="16" t="s">
        <v>617</v>
      </c>
      <c r="C72" s="16" t="s">
        <v>44</v>
      </c>
      <c r="D72" s="16" t="s">
        <v>45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67</v>
      </c>
      <c r="J72" s="17" t="n">
        <v>1234.11</v>
      </c>
      <c r="K72" s="6" t="s">
        <f>=Портфель!G8*Портфель!$R$13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52" t="n">
        <v>44445</v>
      </c>
      <c r="B73" s="16" t="s">
        <v>527</v>
      </c>
      <c r="C73" s="16" t="s">
        <v>48</v>
      </c>
      <c r="D73" s="16" t="s">
        <v>49</v>
      </c>
      <c r="E73" s="17" t="n">
        <v>84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1848</v>
      </c>
      <c r="J73" s="17" t="n">
        <v>455.8</v>
      </c>
      <c r="K73" s="6" t="s">
        <f>=Портфель!G9*Портфель!$R$13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52" t="n">
        <v>45370</v>
      </c>
      <c r="B74" s="16" t="s">
        <v>527</v>
      </c>
      <c r="C74" s="16" t="s">
        <v>48</v>
      </c>
      <c r="D74" s="16" t="s">
        <v>49</v>
      </c>
      <c r="E74" s="17" t="n">
        <v>150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923</v>
      </c>
      <c r="J74" s="17" t="n">
        <v>710.46146666667</v>
      </c>
      <c r="K74" s="6" t="s">
        <f>=Портфель!G9*Портфель!$R$13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52" t="n">
        <v>45443</v>
      </c>
      <c r="B75" s="16" t="s">
        <v>527</v>
      </c>
      <c r="C75" s="16" t="s">
        <v>48</v>
      </c>
      <c r="D75" s="16" t="s">
        <v>49</v>
      </c>
      <c r="E75" s="17" t="n">
        <v>13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850</v>
      </c>
      <c r="J75" s="17" t="n">
        <v>687.1</v>
      </c>
      <c r="K75" s="6" t="s">
        <f>=Портфель!G9*Портфель!$R$13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52" t="n">
        <v>45586</v>
      </c>
      <c r="B76" s="16" t="s">
        <v>527</v>
      </c>
      <c r="C76" s="16" t="s">
        <v>48</v>
      </c>
      <c r="D76" s="16" t="s">
        <v>49</v>
      </c>
      <c r="E76" s="17" t="n">
        <v>3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707</v>
      </c>
      <c r="J76" s="17" t="n">
        <v>595.1</v>
      </c>
      <c r="K76" s="6" t="s">
        <f>=Портфель!G9*Портфель!$R$13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52" t="n">
        <v>45817</v>
      </c>
      <c r="B77" s="16" t="s">
        <v>527</v>
      </c>
      <c r="C77" s="16" t="s">
        <v>48</v>
      </c>
      <c r="D77" s="16" t="s">
        <v>49</v>
      </c>
      <c r="E77" s="17" t="n">
        <v>229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476</v>
      </c>
      <c r="J77" s="17" t="n">
        <v>617.88524017467</v>
      </c>
      <c r="K77" s="6" t="s">
        <f>=Портфель!G9*Портфель!$R$13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52" t="n">
        <v>45982</v>
      </c>
      <c r="B78" s="16" t="s">
        <v>527</v>
      </c>
      <c r="C78" s="16" t="s">
        <v>48</v>
      </c>
      <c r="D78" s="16" t="s">
        <v>49</v>
      </c>
      <c r="E78" s="17" t="n">
        <v>170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311</v>
      </c>
      <c r="J78" s="17" t="n">
        <v>580.02152941176</v>
      </c>
      <c r="K78" s="6" t="s">
        <f>=Портфель!G9*Портфель!$R$13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52" t="n">
        <v>46238</v>
      </c>
      <c r="B79" s="16" t="s">
        <v>527</v>
      </c>
      <c r="C79" s="16" t="s">
        <v>48</v>
      </c>
      <c r="D79" s="16" t="s">
        <v>49</v>
      </c>
      <c r="E79" s="17" t="n">
        <v>4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55</v>
      </c>
      <c r="J79" s="17" t="n">
        <v>507.355</v>
      </c>
      <c r="K79" s="6" t="s">
        <f>=Портфель!G9*Портфель!$R$13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52" t="n">
        <v>45968</v>
      </c>
      <c r="B80" s="16" t="s">
        <v>586</v>
      </c>
      <c r="C80" s="16" t="s">
        <v>48</v>
      </c>
      <c r="D80" s="16" t="s">
        <v>49</v>
      </c>
      <c r="E80" s="17" t="n">
        <v>50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325</v>
      </c>
      <c r="J80" s="17" t="n">
        <v>527.9368</v>
      </c>
      <c r="K80" s="6" t="s">
        <f>=Портфель!G9*Портфель!$R$13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52" t="n">
        <v>46163</v>
      </c>
      <c r="B81" s="16" t="s">
        <v>586</v>
      </c>
      <c r="C81" s="16" t="s">
        <v>48</v>
      </c>
      <c r="D81" s="16" t="s">
        <v>49</v>
      </c>
      <c r="E81" s="17" t="n">
        <v>414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130</v>
      </c>
      <c r="J81" s="17" t="n">
        <v>596.33620772947</v>
      </c>
      <c r="K81" s="6" t="s">
        <f>=Портфель!G9*Портфель!$R$13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52" t="n">
        <v>45363</v>
      </c>
      <c r="B82" s="16" t="s">
        <v>527</v>
      </c>
      <c r="C82" s="16" t="s">
        <v>52</v>
      </c>
      <c r="D82" s="16" t="s">
        <v>53</v>
      </c>
      <c r="E82" s="17" t="n">
        <v>88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930</v>
      </c>
      <c r="J82" s="17" t="n">
        <v>736.18454545455</v>
      </c>
      <c r="K82" s="6" t="s">
        <f>=Портфель!G10*Портфель!$R$13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52" t="n">
        <v>45370</v>
      </c>
      <c r="B83" s="16" t="s">
        <v>527</v>
      </c>
      <c r="C83" s="16" t="s">
        <v>52</v>
      </c>
      <c r="D83" s="16" t="s">
        <v>53</v>
      </c>
      <c r="E83" s="17" t="n">
        <v>224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923</v>
      </c>
      <c r="J83" s="17" t="n">
        <v>737.60410714286</v>
      </c>
      <c r="K83" s="6" t="s">
        <f>=Портфель!G10*Портфель!$R$13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52" t="n">
        <v>45443</v>
      </c>
      <c r="B84" s="16" t="s">
        <v>527</v>
      </c>
      <c r="C84" s="16" t="s">
        <v>52</v>
      </c>
      <c r="D84" s="16" t="s">
        <v>53</v>
      </c>
      <c r="E84" s="17" t="n">
        <v>32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850</v>
      </c>
      <c r="J84" s="17" t="n">
        <v>702.75</v>
      </c>
      <c r="K84" s="6" t="s">
        <f>=Портфель!G10*Портфель!$R$13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52" t="n">
        <v>45982</v>
      </c>
      <c r="B85" s="16" t="s">
        <v>527</v>
      </c>
      <c r="C85" s="16" t="s">
        <v>52</v>
      </c>
      <c r="D85" s="16" t="s">
        <v>53</v>
      </c>
      <c r="E85" s="17" t="n">
        <v>175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311</v>
      </c>
      <c r="J85" s="17" t="n">
        <v>415.77388571429</v>
      </c>
      <c r="K85" s="6" t="s">
        <f>=Портфель!G10*Портфель!$R$13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52" t="n">
        <v>46233</v>
      </c>
      <c r="B86" s="16" t="s">
        <v>527</v>
      </c>
      <c r="C86" s="16" t="s">
        <v>52</v>
      </c>
      <c r="D86" s="16" t="s">
        <v>53</v>
      </c>
      <c r="E86" s="17" t="n">
        <v>1108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60</v>
      </c>
      <c r="J86" s="17" t="n">
        <v>267.91690433213</v>
      </c>
      <c r="K86" s="6" t="s">
        <f>=Портфель!G10*Портфель!$R$13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52" t="n">
        <v>45352</v>
      </c>
      <c r="B87" s="16" t="s">
        <v>586</v>
      </c>
      <c r="C87" s="16" t="s">
        <v>52</v>
      </c>
      <c r="D87" s="16" t="s">
        <v>53</v>
      </c>
      <c r="E87" s="17" t="n">
        <v>64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941</v>
      </c>
      <c r="J87" s="17" t="n">
        <v>708.0115625</v>
      </c>
      <c r="K87" s="6" t="s">
        <f>=Портфель!G10*Портфель!$R$13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52" t="n">
        <v>45750</v>
      </c>
      <c r="B88" s="16" t="s">
        <v>586</v>
      </c>
      <c r="C88" s="16" t="s">
        <v>52</v>
      </c>
      <c r="D88" s="16" t="s">
        <v>53</v>
      </c>
      <c r="E88" s="17" t="n">
        <v>158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543</v>
      </c>
      <c r="J88" s="17" t="n">
        <v>532.84620253165</v>
      </c>
      <c r="K88" s="6" t="s">
        <f>=Портфель!G10*Портфель!$R$13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52" t="n">
        <v>45968</v>
      </c>
      <c r="B89" s="16" t="s">
        <v>586</v>
      </c>
      <c r="C89" s="16" t="s">
        <v>52</v>
      </c>
      <c r="D89" s="16" t="s">
        <v>53</v>
      </c>
      <c r="E89" s="17" t="n">
        <v>88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325</v>
      </c>
      <c r="J89" s="17" t="n">
        <v>385.14636363636</v>
      </c>
      <c r="K89" s="6" t="s">
        <f>=Портфель!G10*Портфель!$R$13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52" t="n">
        <v>45995</v>
      </c>
      <c r="B90" s="16" t="s">
        <v>586</v>
      </c>
      <c r="C90" s="16" t="s">
        <v>52</v>
      </c>
      <c r="D90" s="16" t="s">
        <v>53</v>
      </c>
      <c r="E90" s="17" t="n">
        <v>78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298</v>
      </c>
      <c r="J90" s="17" t="n">
        <v>422.98038461538</v>
      </c>
      <c r="K90" s="6" t="s">
        <f>=Портфель!G10*Портфель!$R$13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52" t="n">
        <v>46147</v>
      </c>
      <c r="B91" s="16" t="s">
        <v>586</v>
      </c>
      <c r="C91" s="16" t="s">
        <v>52</v>
      </c>
      <c r="D91" s="16" t="s">
        <v>53</v>
      </c>
      <c r="E91" s="17" t="n">
        <v>348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146</v>
      </c>
      <c r="J91" s="17" t="n">
        <v>358.63293103448</v>
      </c>
      <c r="K91" s="6" t="s">
        <f>=Портфель!G10*Портфель!$R$13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52" t="n">
        <v>46195</v>
      </c>
      <c r="B92" s="16" t="s">
        <v>586</v>
      </c>
      <c r="C92" s="16" t="s">
        <v>52</v>
      </c>
      <c r="D92" s="16" t="s">
        <v>53</v>
      </c>
      <c r="E92" s="17" t="n">
        <v>201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98</v>
      </c>
      <c r="J92" s="17" t="n">
        <v>271.0436318408</v>
      </c>
      <c r="K92" s="6" t="s">
        <f>=Портфель!G10*Портфель!$R$13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52" t="n">
        <v>45406</v>
      </c>
      <c r="B93" s="16" t="s">
        <v>527</v>
      </c>
      <c r="C93" s="16" t="s">
        <v>57</v>
      </c>
      <c r="D93" s="16" t="s">
        <v>58</v>
      </c>
      <c r="E93" s="17" t="n">
        <v>130000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887</v>
      </c>
      <c r="J93" s="17" t="n">
        <v>0.36090146153846</v>
      </c>
      <c r="K93" s="6" t="s">
        <f>=Портфель!G11*Портфель!$R$13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52" t="n">
        <v>46233</v>
      </c>
      <c r="B94" s="16" t="s">
        <v>527</v>
      </c>
      <c r="C94" s="16" t="s">
        <v>57</v>
      </c>
      <c r="D94" s="16" t="s">
        <v>58</v>
      </c>
      <c r="E94" s="17" t="n">
        <v>290000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60</v>
      </c>
      <c r="J94" s="17" t="n">
        <v>0.52459924137931</v>
      </c>
      <c r="K94" s="6" t="s">
        <f>=Портфель!G11*Портфель!$R$13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52" t="n">
        <v>46238</v>
      </c>
      <c r="B95" s="16" t="s">
        <v>527</v>
      </c>
      <c r="C95" s="16" t="s">
        <v>57</v>
      </c>
      <c r="D95" s="16" t="s">
        <v>58</v>
      </c>
      <c r="E95" s="17" t="n">
        <v>30000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55</v>
      </c>
      <c r="J95" s="17" t="n">
        <v>0.52327033333333</v>
      </c>
      <c r="K95" s="6" t="s">
        <f>=Портфель!G11*Портфель!$R$13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52" t="n">
        <v>45026</v>
      </c>
      <c r="B96" s="16" t="s">
        <v>586</v>
      </c>
      <c r="C96" s="16" t="s">
        <v>57</v>
      </c>
      <c r="D96" s="16" t="s">
        <v>58</v>
      </c>
      <c r="E96" s="17" t="n">
        <v>220000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1267</v>
      </c>
      <c r="J96" s="17" t="n">
        <v>0.23239986363636</v>
      </c>
      <c r="K96" s="6" t="s">
        <f>=Портфель!G11*Портфель!$R$13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52" t="n">
        <v>45750</v>
      </c>
      <c r="B97" s="16" t="s">
        <v>586</v>
      </c>
      <c r="C97" s="16" t="s">
        <v>57</v>
      </c>
      <c r="D97" s="16" t="s">
        <v>58</v>
      </c>
      <c r="E97" s="17" t="n">
        <v>120000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543</v>
      </c>
      <c r="J97" s="17" t="n">
        <v>0.37095766666667</v>
      </c>
      <c r="K97" s="6" t="s">
        <f>=Портфель!G11*Портфель!$R$13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52" t="n">
        <v>45968</v>
      </c>
      <c r="B98" s="16" t="s">
        <v>586</v>
      </c>
      <c r="C98" s="16" t="s">
        <v>57</v>
      </c>
      <c r="D98" s="16" t="s">
        <v>58</v>
      </c>
      <c r="E98" s="17" t="n">
        <v>90000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325</v>
      </c>
      <c r="J98" s="17" t="n">
        <v>0.45090533333333</v>
      </c>
      <c r="K98" s="6" t="s">
        <f>=Портфель!G11*Портфель!$R$13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52" t="n">
        <v>46147</v>
      </c>
      <c r="B99" s="16" t="s">
        <v>586</v>
      </c>
      <c r="C99" s="16" t="s">
        <v>57</v>
      </c>
      <c r="D99" s="16" t="s">
        <v>58</v>
      </c>
      <c r="E99" s="17" t="n">
        <v>170000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146</v>
      </c>
      <c r="J99" s="17" t="n">
        <v>0.61730682352941</v>
      </c>
      <c r="K99" s="6" t="s">
        <f>=Портфель!G11*Портфель!$R$13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52" t="n">
        <v>43649</v>
      </c>
      <c r="B100" s="16" t="s">
        <v>527</v>
      </c>
      <c r="C100" s="16" t="s">
        <v>61</v>
      </c>
      <c r="D100" s="16" t="s">
        <v>62</v>
      </c>
      <c r="E100" s="17" t="n">
        <v>300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2645</v>
      </c>
      <c r="J100" s="17" t="n">
        <v>63.445633333333</v>
      </c>
      <c r="K100" s="6" t="s">
        <f>=Портфель!G12*Портфель!$R$13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52" t="n">
        <v>43833</v>
      </c>
      <c r="B101" s="16" t="s">
        <v>527</v>
      </c>
      <c r="C101" s="16" t="s">
        <v>61</v>
      </c>
      <c r="D101" s="16" t="s">
        <v>62</v>
      </c>
      <c r="E101" s="17" t="n">
        <v>80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2461</v>
      </c>
      <c r="J101" s="17" t="n">
        <v>71.11925</v>
      </c>
      <c r="K101" s="6" t="s">
        <f>=Портфель!G12*Портфель!$R$13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52" t="n">
        <v>43902</v>
      </c>
      <c r="B102" s="16" t="s">
        <v>527</v>
      </c>
      <c r="C102" s="16" t="s">
        <v>61</v>
      </c>
      <c r="D102" s="16" t="s">
        <v>62</v>
      </c>
      <c r="E102" s="17" t="n">
        <v>10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2392</v>
      </c>
      <c r="J102" s="17" t="n">
        <v>61.489</v>
      </c>
      <c r="K102" s="6" t="s">
        <f>=Портфель!G12*Портфель!$R$13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52" t="n">
        <v>43902</v>
      </c>
      <c r="B103" s="16" t="s">
        <v>527</v>
      </c>
      <c r="C103" s="16" t="s">
        <v>61</v>
      </c>
      <c r="D103" s="16" t="s">
        <v>62</v>
      </c>
      <c r="E103" s="17" t="n">
        <v>10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2392</v>
      </c>
      <c r="J103" s="17" t="n">
        <v>61.489</v>
      </c>
      <c r="K103" s="6" t="s">
        <f>=Портфель!G12*Портфель!$R$13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52" t="n">
        <v>43902</v>
      </c>
      <c r="B104" s="16" t="s">
        <v>527</v>
      </c>
      <c r="C104" s="16" t="s">
        <v>61</v>
      </c>
      <c r="D104" s="16" t="s">
        <v>62</v>
      </c>
      <c r="E104" s="17" t="n">
        <v>280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2392</v>
      </c>
      <c r="J104" s="17" t="n">
        <v>61.489607142857</v>
      </c>
      <c r="K104" s="6" t="s">
        <f>=Портфель!G12*Портфель!$R$13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52" t="n">
        <v>43969</v>
      </c>
      <c r="B105" s="16" t="s">
        <v>527</v>
      </c>
      <c r="C105" s="16" t="s">
        <v>61</v>
      </c>
      <c r="D105" s="16" t="s">
        <v>62</v>
      </c>
      <c r="E105" s="17" t="n">
        <v>40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2325</v>
      </c>
      <c r="J105" s="17" t="n">
        <v>71.7495</v>
      </c>
      <c r="K105" s="6" t="s">
        <f>=Портфель!G12*Портфель!$R$13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52" t="n">
        <v>43969</v>
      </c>
      <c r="B106" s="16" t="s">
        <v>527</v>
      </c>
      <c r="C106" s="16" t="s">
        <v>61</v>
      </c>
      <c r="D106" s="16" t="s">
        <v>62</v>
      </c>
      <c r="E106" s="17" t="n">
        <v>30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2325</v>
      </c>
      <c r="J106" s="17" t="n">
        <v>71.75</v>
      </c>
      <c r="K106" s="6" t="s">
        <f>=Портфель!G12*Портфель!$R$13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52" t="n">
        <v>43969</v>
      </c>
      <c r="B107" s="16" t="s">
        <v>527</v>
      </c>
      <c r="C107" s="16" t="s">
        <v>61</v>
      </c>
      <c r="D107" s="16" t="s">
        <v>62</v>
      </c>
      <c r="E107" s="17" t="n">
        <v>10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2325</v>
      </c>
      <c r="J107" s="17" t="n">
        <v>71.75</v>
      </c>
      <c r="K107" s="6" t="s">
        <f>=Портфель!G12*Портфель!$R$13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52" t="n">
        <v>43969</v>
      </c>
      <c r="B108" s="16" t="s">
        <v>527</v>
      </c>
      <c r="C108" s="16" t="s">
        <v>61</v>
      </c>
      <c r="D108" s="16" t="s">
        <v>62</v>
      </c>
      <c r="E108" s="17" t="n">
        <v>20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2325</v>
      </c>
      <c r="J108" s="17" t="n">
        <v>71.8</v>
      </c>
      <c r="K108" s="6" t="s">
        <f>=Портфель!G12*Портфель!$R$13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52" t="n">
        <v>44000</v>
      </c>
      <c r="B109" s="16" t="s">
        <v>527</v>
      </c>
      <c r="C109" s="16" t="s">
        <v>61</v>
      </c>
      <c r="D109" s="16" t="s">
        <v>62</v>
      </c>
      <c r="E109" s="17" t="n">
        <v>90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2294</v>
      </c>
      <c r="J109" s="17" t="n">
        <v>75.552333333333</v>
      </c>
      <c r="K109" s="6" t="s">
        <f>=Портфель!G12*Портфель!$R$13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52" t="n">
        <v>45370</v>
      </c>
      <c r="B110" s="16" t="s">
        <v>527</v>
      </c>
      <c r="C110" s="16" t="s">
        <v>61</v>
      </c>
      <c r="D110" s="16" t="s">
        <v>62</v>
      </c>
      <c r="E110" s="17" t="n">
        <v>1310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923</v>
      </c>
      <c r="J110" s="17" t="n">
        <v>76.72465648855</v>
      </c>
      <c r="K110" s="6" t="s">
        <f>=Портфель!G12*Портфель!$R$13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52" t="n">
        <v>45443</v>
      </c>
      <c r="B111" s="16" t="s">
        <v>527</v>
      </c>
      <c r="C111" s="16" t="s">
        <v>61</v>
      </c>
      <c r="D111" s="16" t="s">
        <v>62</v>
      </c>
      <c r="E111" s="17" t="n">
        <v>120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850</v>
      </c>
      <c r="J111" s="17" t="n">
        <v>77.35</v>
      </c>
      <c r="K111" s="6" t="s">
        <f>=Портфель!G12*Портфель!$R$13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52" t="n">
        <v>46233</v>
      </c>
      <c r="B112" s="16" t="s">
        <v>527</v>
      </c>
      <c r="C112" s="16" t="s">
        <v>61</v>
      </c>
      <c r="D112" s="16" t="s">
        <v>62</v>
      </c>
      <c r="E112" s="17" t="n">
        <v>5650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60</v>
      </c>
      <c r="J112" s="17" t="n">
        <v>43.812580530973</v>
      </c>
      <c r="K112" s="6" t="s">
        <f>=Портфель!G12*Портфель!$R$13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52" t="n">
        <v>46238</v>
      </c>
      <c r="B113" s="16" t="s">
        <v>527</v>
      </c>
      <c r="C113" s="16" t="s">
        <v>61</v>
      </c>
      <c r="D113" s="16" t="s">
        <v>62</v>
      </c>
      <c r="E113" s="17" t="n">
        <v>390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55</v>
      </c>
      <c r="J113" s="17" t="n">
        <v>44.339846153846</v>
      </c>
      <c r="K113" s="6" t="s">
        <f>=Портфель!G12*Портфель!$R$13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52" t="n">
        <v>46147</v>
      </c>
      <c r="B114" s="16" t="s">
        <v>586</v>
      </c>
      <c r="C114" s="16" t="s">
        <v>61</v>
      </c>
      <c r="D114" s="16" t="s">
        <v>62</v>
      </c>
      <c r="E114" s="17" t="n">
        <v>3620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146</v>
      </c>
      <c r="J114" s="17" t="n">
        <v>56.122326355852</v>
      </c>
      <c r="K114" s="6" t="s">
        <f>=Портфель!G12*Портфель!$R$13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52" t="n">
        <v>46238</v>
      </c>
      <c r="B115" s="16" t="s">
        <v>527</v>
      </c>
      <c r="C115" s="16" t="s">
        <v>65</v>
      </c>
      <c r="D115" s="16" t="s">
        <v>66</v>
      </c>
      <c r="E115" s="17" t="n">
        <v>67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55</v>
      </c>
      <c r="J115" s="17" t="n">
        <v>1082.5734328358</v>
      </c>
      <c r="K115" s="6" t="s">
        <f>=Портфель!G13*Портфель!$R$13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52" t="n">
        <v>45806</v>
      </c>
      <c r="B116" s="16" t="s">
        <v>586</v>
      </c>
      <c r="C116" s="16" t="s">
        <v>65</v>
      </c>
      <c r="D116" s="16" t="s">
        <v>66</v>
      </c>
      <c r="E116" s="17" t="n">
        <v>77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487</v>
      </c>
      <c r="J116" s="17" t="n">
        <v>1279.1502597403</v>
      </c>
      <c r="K116" s="6" t="s">
        <f>=Портфель!G13*Портфель!$R$13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52" t="n">
        <v>45968</v>
      </c>
      <c r="B117" s="16" t="s">
        <v>586</v>
      </c>
      <c r="C117" s="16" t="s">
        <v>65</v>
      </c>
      <c r="D117" s="16" t="s">
        <v>66</v>
      </c>
      <c r="E117" s="17" t="n">
        <v>21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325</v>
      </c>
      <c r="J117" s="17" t="n">
        <v>1265.8047619048</v>
      </c>
      <c r="K117" s="6" t="s">
        <f>=Портфель!G13*Портфель!$R$13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52" t="n">
        <v>46147</v>
      </c>
      <c r="B118" s="16" t="s">
        <v>586</v>
      </c>
      <c r="C118" s="16" t="s">
        <v>65</v>
      </c>
      <c r="D118" s="16" t="s">
        <v>66</v>
      </c>
      <c r="E118" s="17" t="n">
        <v>76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146</v>
      </c>
      <c r="J118" s="17" t="n">
        <v>1387.9014473684</v>
      </c>
      <c r="K118" s="6" t="s">
        <f>=Портфель!G13*Портфель!$R$13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52" t="n">
        <v>45750</v>
      </c>
      <c r="B119" s="16" t="s">
        <v>617</v>
      </c>
      <c r="C119" s="16" t="s">
        <v>65</v>
      </c>
      <c r="D119" s="16" t="s">
        <v>66</v>
      </c>
      <c r="E119" s="17" t="n">
        <v>120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543</v>
      </c>
      <c r="J119" s="17" t="n">
        <v>1251.9941666667</v>
      </c>
      <c r="K119" s="6" t="s">
        <f>=Портфель!G13*Портфель!$R$13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52" t="n">
        <v>46147</v>
      </c>
      <c r="B120" s="16" t="s">
        <v>617</v>
      </c>
      <c r="C120" s="16" t="s">
        <v>65</v>
      </c>
      <c r="D120" s="16" t="s">
        <v>66</v>
      </c>
      <c r="E120" s="17" t="n">
        <v>46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146</v>
      </c>
      <c r="J120" s="17" t="n">
        <v>1389.0491304348</v>
      </c>
      <c r="K120" s="6" t="s">
        <f>=Портфель!G13*Портфель!$R$13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52" t="n">
        <v>44459</v>
      </c>
      <c r="B121" s="16" t="s">
        <v>527</v>
      </c>
      <c r="C121" s="16" t="s">
        <v>68</v>
      </c>
      <c r="D121" s="16" t="s">
        <v>69</v>
      </c>
      <c r="E121" s="17" t="n">
        <v>11200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1834</v>
      </c>
      <c r="J121" s="17" t="n">
        <v>8.0096553571429</v>
      </c>
      <c r="K121" s="6" t="s">
        <f>=Портфель!G14*Портфель!$R$13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52" t="n">
        <v>45370</v>
      </c>
      <c r="B122" s="16" t="s">
        <v>527</v>
      </c>
      <c r="C122" s="16" t="s">
        <v>68</v>
      </c>
      <c r="D122" s="16" t="s">
        <v>69</v>
      </c>
      <c r="E122" s="17" t="n">
        <v>7400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923</v>
      </c>
      <c r="J122" s="17" t="n">
        <v>11.937755405405</v>
      </c>
      <c r="K122" s="6" t="s">
        <f>=Портфель!G14*Портфель!$R$13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52" t="n">
        <v>45443</v>
      </c>
      <c r="B123" s="16" t="s">
        <v>527</v>
      </c>
      <c r="C123" s="16" t="s">
        <v>68</v>
      </c>
      <c r="D123" s="16" t="s">
        <v>69</v>
      </c>
      <c r="E123" s="17" t="n">
        <v>1000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850</v>
      </c>
      <c r="J123" s="17" t="n">
        <v>9.78</v>
      </c>
      <c r="K123" s="6" t="s">
        <f>=Портфель!G14*Портфель!$R$13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52" t="n">
        <v>46237</v>
      </c>
      <c r="B124" s="16" t="s">
        <v>527</v>
      </c>
      <c r="C124" s="16" t="s">
        <v>68</v>
      </c>
      <c r="D124" s="16" t="s">
        <v>69</v>
      </c>
      <c r="E124" s="17" t="n">
        <v>13200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56</v>
      </c>
      <c r="J124" s="17" t="n">
        <v>7.5167590909091</v>
      </c>
      <c r="K124" s="6" t="s">
        <f>=Портфель!G14*Портфель!$R$13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52" t="n">
        <v>46238</v>
      </c>
      <c r="B125" s="16" t="s">
        <v>527</v>
      </c>
      <c r="C125" s="16" t="s">
        <v>68</v>
      </c>
      <c r="D125" s="16" t="s">
        <v>69</v>
      </c>
      <c r="E125" s="17" t="n">
        <v>1700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55</v>
      </c>
      <c r="J125" s="17" t="n">
        <v>7.3616176470588</v>
      </c>
      <c r="K125" s="6" t="s">
        <f>=Портфель!G14*Портфель!$R$13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52" t="n">
        <v>45750</v>
      </c>
      <c r="B126" s="16" t="s">
        <v>586</v>
      </c>
      <c r="C126" s="16" t="s">
        <v>68</v>
      </c>
      <c r="D126" s="16" t="s">
        <v>69</v>
      </c>
      <c r="E126" s="17" t="n">
        <v>6600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543</v>
      </c>
      <c r="J126" s="17" t="n">
        <v>9.2910348484848</v>
      </c>
      <c r="K126" s="6" t="s">
        <f>=Портфель!G14*Портфель!$R$13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52" t="n">
        <v>45968</v>
      </c>
      <c r="B127" s="16" t="s">
        <v>586</v>
      </c>
      <c r="C127" s="16" t="s">
        <v>68</v>
      </c>
      <c r="D127" s="16" t="s">
        <v>69</v>
      </c>
      <c r="E127" s="17" t="n">
        <v>3400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325</v>
      </c>
      <c r="J127" s="17" t="n">
        <v>8.5126558823529</v>
      </c>
      <c r="K127" s="6" t="s">
        <f>=Портфель!G14*Портфель!$R$13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52" t="n">
        <v>46147</v>
      </c>
      <c r="B128" s="16" t="s">
        <v>586</v>
      </c>
      <c r="C128" s="16" t="s">
        <v>68</v>
      </c>
      <c r="D128" s="16" t="s">
        <v>69</v>
      </c>
      <c r="E128" s="17" t="n">
        <v>9000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146</v>
      </c>
      <c r="J128" s="17" t="n">
        <v>8.4855133333333</v>
      </c>
      <c r="K128" s="6" t="s">
        <f>=Портфель!G14*Портфель!$R$13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52" t="n">
        <v>46094</v>
      </c>
      <c r="B129" s="16" t="s">
        <v>527</v>
      </c>
      <c r="C129" s="16" t="s">
        <v>72</v>
      </c>
      <c r="D129" s="16" t="s">
        <v>73</v>
      </c>
      <c r="E129" s="17" t="n">
        <v>59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199</v>
      </c>
      <c r="J129" s="17" t="n">
        <v>2422.2544067797</v>
      </c>
      <c r="K129" s="6" t="s">
        <f>=Портфель!G15*Портфель!$R$13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52" t="n">
        <v>46226</v>
      </c>
      <c r="B130" s="16" t="s">
        <v>527</v>
      </c>
      <c r="C130" s="16" t="s">
        <v>72</v>
      </c>
      <c r="D130" s="16" t="s">
        <v>73</v>
      </c>
      <c r="E130" s="17" t="n">
        <v>51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67</v>
      </c>
      <c r="J130" s="17" t="n">
        <v>1919.1374509804</v>
      </c>
      <c r="K130" s="6" t="s">
        <f>=Портфель!G15*Портфель!$R$13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52" t="n">
        <v>46238</v>
      </c>
      <c r="B131" s="16" t="s">
        <v>527</v>
      </c>
      <c r="C131" s="16" t="s">
        <v>72</v>
      </c>
      <c r="D131" s="16" t="s">
        <v>73</v>
      </c>
      <c r="E131" s="17" t="n">
        <v>6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55</v>
      </c>
      <c r="J131" s="17" t="n">
        <v>2069.8616666667</v>
      </c>
      <c r="K131" s="6" t="s">
        <f>=Портфель!G15*Портфель!$R$13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52" t="n">
        <v>45750</v>
      </c>
      <c r="B132" s="16" t="s">
        <v>586</v>
      </c>
      <c r="C132" s="16" t="s">
        <v>72</v>
      </c>
      <c r="D132" s="16" t="s">
        <v>73</v>
      </c>
      <c r="E132" s="17" t="n">
        <v>20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543</v>
      </c>
      <c r="J132" s="17" t="n">
        <v>3330.1635</v>
      </c>
      <c r="K132" s="6" t="s">
        <f>=Портфель!G15*Портфель!$R$13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52" t="n">
        <v>45968</v>
      </c>
      <c r="B133" s="16" t="s">
        <v>586</v>
      </c>
      <c r="C133" s="16" t="s">
        <v>72</v>
      </c>
      <c r="D133" s="16" t="s">
        <v>73</v>
      </c>
      <c r="E133" s="17" t="n">
        <v>12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325</v>
      </c>
      <c r="J133" s="17" t="n">
        <v>2651.3841666667</v>
      </c>
      <c r="K133" s="6" t="s">
        <f>=Портфель!G15*Портфель!$R$13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52" t="n">
        <v>45982</v>
      </c>
      <c r="B134" s="16" t="s">
        <v>586</v>
      </c>
      <c r="C134" s="16" t="s">
        <v>72</v>
      </c>
      <c r="D134" s="16" t="s">
        <v>73</v>
      </c>
      <c r="E134" s="17" t="n">
        <v>2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311</v>
      </c>
      <c r="J134" s="17" t="n">
        <v>2721.445</v>
      </c>
      <c r="K134" s="6" t="s">
        <f>=Портфель!G15*Портфель!$R$13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52" t="n">
        <v>46094</v>
      </c>
      <c r="B135" s="16" t="s">
        <v>586</v>
      </c>
      <c r="C135" s="16" t="s">
        <v>72</v>
      </c>
      <c r="D135" s="16" t="s">
        <v>73</v>
      </c>
      <c r="E135" s="17" t="n">
        <v>6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199</v>
      </c>
      <c r="J135" s="17" t="n">
        <v>2422.6783333333</v>
      </c>
      <c r="K135" s="6" t="s">
        <f>=Портфель!G15*Портфель!$R$13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52" t="n">
        <v>46147</v>
      </c>
      <c r="B136" s="16" t="s">
        <v>586</v>
      </c>
      <c r="C136" s="16" t="s">
        <v>72</v>
      </c>
      <c r="D136" s="16" t="s">
        <v>73</v>
      </c>
      <c r="E136" s="17" t="n">
        <v>33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146</v>
      </c>
      <c r="J136" s="17" t="n">
        <v>2323.0393939394</v>
      </c>
      <c r="K136" s="6" t="s">
        <f>=Портфель!G15*Портфель!$R$13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52" t="n">
        <v>46233</v>
      </c>
      <c r="B137" s="16" t="s">
        <v>527</v>
      </c>
      <c r="C137" s="16" t="s">
        <v>76</v>
      </c>
      <c r="D137" s="16" t="s">
        <v>77</v>
      </c>
      <c r="E137" s="17" t="n">
        <v>2230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60</v>
      </c>
      <c r="J137" s="17" t="n">
        <v>133.18478923767</v>
      </c>
      <c r="K137" s="6" t="s">
        <f>=Портфель!G16*Портфель!$R$13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52" t="n">
        <v>46238</v>
      </c>
      <c r="B138" s="16" t="s">
        <v>527</v>
      </c>
      <c r="C138" s="16" t="s">
        <v>76</v>
      </c>
      <c r="D138" s="16" t="s">
        <v>77</v>
      </c>
      <c r="E138" s="17" t="n">
        <v>220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55</v>
      </c>
      <c r="J138" s="17" t="n">
        <v>134.11831818182</v>
      </c>
      <c r="K138" s="6" t="s">
        <f>=Портфель!G16*Портфель!$R$13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52" t="n">
        <v>43733</v>
      </c>
      <c r="B139" s="16" t="s">
        <v>527</v>
      </c>
      <c r="C139" s="16" t="s">
        <v>80</v>
      </c>
      <c r="D139" s="16" t="s">
        <v>81</v>
      </c>
      <c r="E139" s="17" t="n">
        <v>170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2561</v>
      </c>
      <c r="J139" s="17" t="n">
        <v>94.571588235294</v>
      </c>
      <c r="K139" s="6" t="s">
        <f>=Портфель!G17*Портфель!$R$13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52" t="n">
        <v>43733</v>
      </c>
      <c r="B140" s="16" t="s">
        <v>527</v>
      </c>
      <c r="C140" s="16" t="s">
        <v>80</v>
      </c>
      <c r="D140" s="16" t="s">
        <v>81</v>
      </c>
      <c r="E140" s="17" t="n">
        <v>30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2561</v>
      </c>
      <c r="J140" s="17" t="n">
        <v>94.571666666667</v>
      </c>
      <c r="K140" s="6" t="s">
        <f>=Портфель!G17*Портфель!$R$13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52" t="n">
        <v>43969</v>
      </c>
      <c r="B141" s="16" t="s">
        <v>527</v>
      </c>
      <c r="C141" s="16" t="s">
        <v>80</v>
      </c>
      <c r="D141" s="16" t="s">
        <v>81</v>
      </c>
      <c r="E141" s="17" t="n">
        <v>30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2325</v>
      </c>
      <c r="J141" s="17" t="n">
        <v>113.90866666667</v>
      </c>
      <c r="K141" s="6" t="s">
        <f>=Портфель!G17*Портфель!$R$13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52" t="n">
        <v>44000</v>
      </c>
      <c r="B142" s="16" t="s">
        <v>527</v>
      </c>
      <c r="C142" s="16" t="s">
        <v>80</v>
      </c>
      <c r="D142" s="16" t="s">
        <v>81</v>
      </c>
      <c r="E142" s="17" t="n">
        <v>30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2294</v>
      </c>
      <c r="J142" s="17" t="n">
        <v>115.88033333333</v>
      </c>
      <c r="K142" s="6" t="s">
        <f>=Портфель!G17*Портфель!$R$13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52" t="n">
        <v>44459</v>
      </c>
      <c r="B143" s="16" t="s">
        <v>527</v>
      </c>
      <c r="C143" s="16" t="s">
        <v>80</v>
      </c>
      <c r="D143" s="16" t="s">
        <v>81</v>
      </c>
      <c r="E143" s="17" t="n">
        <v>90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1834</v>
      </c>
      <c r="J143" s="17" t="n">
        <v>181.24544444444</v>
      </c>
      <c r="K143" s="6" t="s">
        <f>=Портфель!G17*Портфель!$R$13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52" t="n">
        <v>45370</v>
      </c>
      <c r="B144" s="16" t="s">
        <v>527</v>
      </c>
      <c r="C144" s="16" t="s">
        <v>80</v>
      </c>
      <c r="D144" s="16" t="s">
        <v>81</v>
      </c>
      <c r="E144" s="17" t="n">
        <v>450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923</v>
      </c>
      <c r="J144" s="17" t="n">
        <v>209.07582222222</v>
      </c>
      <c r="K144" s="6" t="s">
        <f>=Портфель!G17*Портфель!$R$13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52" t="n">
        <v>45443</v>
      </c>
      <c r="B145" s="16" t="s">
        <v>527</v>
      </c>
      <c r="C145" s="16" t="s">
        <v>80</v>
      </c>
      <c r="D145" s="16" t="s">
        <v>81</v>
      </c>
      <c r="E145" s="17" t="n">
        <v>40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850</v>
      </c>
      <c r="J145" s="17" t="n">
        <v>237.6575</v>
      </c>
      <c r="K145" s="6" t="s">
        <f>=Портфель!G17*Портфель!$R$13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52" t="n">
        <v>45750</v>
      </c>
      <c r="B146" s="16" t="s">
        <v>586</v>
      </c>
      <c r="C146" s="16" t="s">
        <v>80</v>
      </c>
      <c r="D146" s="16" t="s">
        <v>81</v>
      </c>
      <c r="E146" s="17" t="n">
        <v>310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543</v>
      </c>
      <c r="J146" s="17" t="n">
        <v>196.83783870968</v>
      </c>
      <c r="K146" s="6" t="s">
        <f>=Портфель!G17*Портфель!$R$13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52" t="n">
        <v>45968</v>
      </c>
      <c r="B147" s="16" t="s">
        <v>586</v>
      </c>
      <c r="C147" s="16" t="s">
        <v>80</v>
      </c>
      <c r="D147" s="16" t="s">
        <v>81</v>
      </c>
      <c r="E147" s="17" t="n">
        <v>120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325</v>
      </c>
      <c r="J147" s="17" t="n">
        <v>162.08575</v>
      </c>
      <c r="K147" s="6" t="s">
        <f>=Портфель!G17*Портфель!$R$13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52" t="n">
        <v>43606</v>
      </c>
      <c r="B148" s="16" t="s">
        <v>527</v>
      </c>
      <c r="C148" s="16" t="s">
        <v>84</v>
      </c>
      <c r="D148" s="16" t="s">
        <v>85</v>
      </c>
      <c r="E148" s="17" t="n">
        <v>150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2688</v>
      </c>
      <c r="J148" s="17" t="n">
        <v>254.93613333333</v>
      </c>
      <c r="K148" s="6" t="s">
        <f>=Портфель!G18*Портфель!$R$13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52" t="n">
        <v>43733</v>
      </c>
      <c r="B149" s="16" t="s">
        <v>527</v>
      </c>
      <c r="C149" s="16" t="s">
        <v>84</v>
      </c>
      <c r="D149" s="16" t="s">
        <v>85</v>
      </c>
      <c r="E149" s="17" t="n">
        <v>10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2561</v>
      </c>
      <c r="J149" s="17" t="n">
        <v>267.575</v>
      </c>
      <c r="K149" s="6" t="s">
        <f>=Портфель!G18*Портфель!$R$13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52" t="n">
        <v>43733</v>
      </c>
      <c r="B150" s="16" t="s">
        <v>527</v>
      </c>
      <c r="C150" s="16" t="s">
        <v>84</v>
      </c>
      <c r="D150" s="16" t="s">
        <v>85</v>
      </c>
      <c r="E150" s="17" t="n">
        <v>40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2561</v>
      </c>
      <c r="J150" s="17" t="n">
        <v>267.575</v>
      </c>
      <c r="K150" s="6" t="s">
        <f>=Портфель!G18*Портфель!$R$13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52" t="n">
        <v>43902</v>
      </c>
      <c r="B151" s="16" t="s">
        <v>527</v>
      </c>
      <c r="C151" s="16" t="s">
        <v>84</v>
      </c>
      <c r="D151" s="16" t="s">
        <v>85</v>
      </c>
      <c r="E151" s="17" t="n">
        <v>70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2392</v>
      </c>
      <c r="J151" s="17" t="n">
        <v>287.53657142857</v>
      </c>
      <c r="K151" s="6" t="s">
        <f>=Портфель!G18*Портфель!$R$13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52" t="n">
        <v>43969</v>
      </c>
      <c r="B152" s="16" t="s">
        <v>527</v>
      </c>
      <c r="C152" s="16" t="s">
        <v>84</v>
      </c>
      <c r="D152" s="16" t="s">
        <v>85</v>
      </c>
      <c r="E152" s="17" t="n">
        <v>40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2325</v>
      </c>
      <c r="J152" s="17" t="n">
        <v>325.37525</v>
      </c>
      <c r="K152" s="6" t="s">
        <f>=Портфель!G18*Портфель!$R$13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52" t="n">
        <v>44000</v>
      </c>
      <c r="B153" s="16" t="s">
        <v>527</v>
      </c>
      <c r="C153" s="16" t="s">
        <v>84</v>
      </c>
      <c r="D153" s="16" t="s">
        <v>85</v>
      </c>
      <c r="E153" s="17" t="n">
        <v>50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2294</v>
      </c>
      <c r="J153" s="17" t="n">
        <v>325.4254</v>
      </c>
      <c r="K153" s="6" t="s">
        <f>=Портфель!G18*Портфель!$R$13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52" t="n">
        <v>45370</v>
      </c>
      <c r="B154" s="16" t="s">
        <v>527</v>
      </c>
      <c r="C154" s="16" t="s">
        <v>84</v>
      </c>
      <c r="D154" s="16" t="s">
        <v>85</v>
      </c>
      <c r="E154" s="17" t="n">
        <v>410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923</v>
      </c>
      <c r="J154" s="17" t="n">
        <v>290.98902439024</v>
      </c>
      <c r="K154" s="6" t="s">
        <f>=Портфель!G18*Портфель!$R$13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52" t="n">
        <v>46238</v>
      </c>
      <c r="B155" s="16" t="s">
        <v>527</v>
      </c>
      <c r="C155" s="16" t="s">
        <v>84</v>
      </c>
      <c r="D155" s="16" t="s">
        <v>85</v>
      </c>
      <c r="E155" s="17" t="n">
        <v>40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55</v>
      </c>
      <c r="J155" s="17" t="n">
        <v>187.819</v>
      </c>
      <c r="K155" s="6" t="s">
        <f>=Портфель!G18*Портфель!$R$13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52" t="n">
        <v>46147</v>
      </c>
      <c r="B156" s="16" t="s">
        <v>586</v>
      </c>
      <c r="C156" s="16" t="s">
        <v>84</v>
      </c>
      <c r="D156" s="16" t="s">
        <v>85</v>
      </c>
      <c r="E156" s="17" t="n">
        <v>240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146</v>
      </c>
      <c r="J156" s="17" t="n">
        <v>218.441875</v>
      </c>
      <c r="K156" s="6" t="s">
        <f>=Портфель!G18*Портфель!$R$13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52" t="n">
        <v>43663</v>
      </c>
      <c r="B157" s="16" t="s">
        <v>527</v>
      </c>
      <c r="C157" s="16" t="s">
        <v>87</v>
      </c>
      <c r="D157" s="16" t="s">
        <v>88</v>
      </c>
      <c r="E157" s="17" t="n">
        <v>90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2631</v>
      </c>
      <c r="J157" s="17" t="n">
        <v>223.54922222222</v>
      </c>
      <c r="K157" s="6" t="s">
        <f>=Портфель!G19*Портфель!$R$13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52" t="n">
        <v>43833</v>
      </c>
      <c r="B158" s="16" t="s">
        <v>527</v>
      </c>
      <c r="C158" s="16" t="s">
        <v>87</v>
      </c>
      <c r="D158" s="16" t="s">
        <v>88</v>
      </c>
      <c r="E158" s="17" t="n">
        <v>30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2461</v>
      </c>
      <c r="J158" s="17" t="n">
        <v>260.27266666667</v>
      </c>
      <c r="K158" s="6" t="s">
        <f>=Портфель!G19*Портфель!$R$13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52" t="n">
        <v>43969</v>
      </c>
      <c r="B159" s="16" t="s">
        <v>527</v>
      </c>
      <c r="C159" s="16" t="s">
        <v>87</v>
      </c>
      <c r="D159" s="16" t="s">
        <v>88</v>
      </c>
      <c r="E159" s="17" t="n">
        <v>20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2325</v>
      </c>
      <c r="J159" s="17" t="n">
        <v>189.611</v>
      </c>
      <c r="K159" s="6" t="s">
        <f>=Портфель!G19*Портфель!$R$13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52" t="n">
        <v>44000</v>
      </c>
      <c r="B160" s="16" t="s">
        <v>527</v>
      </c>
      <c r="C160" s="16" t="s">
        <v>87</v>
      </c>
      <c r="D160" s="16" t="s">
        <v>88</v>
      </c>
      <c r="E160" s="17" t="n">
        <v>20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2294</v>
      </c>
      <c r="J160" s="17" t="n">
        <v>193.0235</v>
      </c>
      <c r="K160" s="6" t="s">
        <f>=Портфель!G19*Портфель!$R$13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52" t="n">
        <v>44144</v>
      </c>
      <c r="B161" s="16" t="s">
        <v>527</v>
      </c>
      <c r="C161" s="16" t="s">
        <v>87</v>
      </c>
      <c r="D161" s="16" t="s">
        <v>88</v>
      </c>
      <c r="E161" s="17" t="n">
        <v>110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2150</v>
      </c>
      <c r="J161" s="17" t="n">
        <v>168.69681818182</v>
      </c>
      <c r="K161" s="6" t="s">
        <f>=Портфель!G19*Портфель!$R$13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52" t="n">
        <v>44445</v>
      </c>
      <c r="B162" s="16" t="s">
        <v>527</v>
      </c>
      <c r="C162" s="16" t="s">
        <v>87</v>
      </c>
      <c r="D162" s="16" t="s">
        <v>88</v>
      </c>
      <c r="E162" s="17" t="n">
        <v>120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1848</v>
      </c>
      <c r="J162" s="17" t="n">
        <v>323.36</v>
      </c>
      <c r="K162" s="6" t="s">
        <f>=Портфель!G19*Портфель!$R$13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52" t="n">
        <v>44746</v>
      </c>
      <c r="B163" s="16" t="s">
        <v>527</v>
      </c>
      <c r="C163" s="16" t="s">
        <v>87</v>
      </c>
      <c r="D163" s="16" t="s">
        <v>88</v>
      </c>
      <c r="E163" s="17" t="n">
        <v>230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1547</v>
      </c>
      <c r="J163" s="17" t="n">
        <v>186.37904347826</v>
      </c>
      <c r="K163" s="6" t="s">
        <f>=Портфель!G19*Портфель!$R$13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52" t="n">
        <v>45258</v>
      </c>
      <c r="B164" s="16" t="s">
        <v>527</v>
      </c>
      <c r="C164" s="16" t="s">
        <v>87</v>
      </c>
      <c r="D164" s="16" t="s">
        <v>88</v>
      </c>
      <c r="E164" s="17" t="n">
        <v>120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1035</v>
      </c>
      <c r="J164" s="17" t="n">
        <v>164.91358333333</v>
      </c>
      <c r="K164" s="6" t="s">
        <f>=Портфель!G19*Портфель!$R$13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52" t="n">
        <v>45370</v>
      </c>
      <c r="B165" s="16" t="s">
        <v>527</v>
      </c>
      <c r="C165" s="16" t="s">
        <v>87</v>
      </c>
      <c r="D165" s="16" t="s">
        <v>88</v>
      </c>
      <c r="E165" s="17" t="n">
        <v>700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923</v>
      </c>
      <c r="J165" s="17" t="n">
        <v>158.90322857143</v>
      </c>
      <c r="K165" s="6" t="s">
        <f>=Портфель!G19*Портфель!$R$13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52" t="n">
        <v>44579</v>
      </c>
      <c r="B166" s="16" t="s">
        <v>586</v>
      </c>
      <c r="C166" s="16" t="s">
        <v>87</v>
      </c>
      <c r="D166" s="16" t="s">
        <v>88</v>
      </c>
      <c r="E166" s="17" t="n">
        <v>110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1714</v>
      </c>
      <c r="J166" s="17" t="n">
        <v>304.781</v>
      </c>
      <c r="K166" s="6" t="s">
        <f>=Портфель!G19*Портфель!$R$13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52" t="n">
        <v>44742</v>
      </c>
      <c r="B167" s="16" t="s">
        <v>586</v>
      </c>
      <c r="C167" s="16" t="s">
        <v>87</v>
      </c>
      <c r="D167" s="16" t="s">
        <v>88</v>
      </c>
      <c r="E167" s="17" t="n">
        <v>130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1551</v>
      </c>
      <c r="J167" s="17" t="n">
        <v>212.01592307692</v>
      </c>
      <c r="K167" s="6" t="s">
        <f>=Портфель!G19*Портфель!$R$13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52" t="n">
        <v>44746</v>
      </c>
      <c r="B168" s="16" t="s">
        <v>586</v>
      </c>
      <c r="C168" s="16" t="s">
        <v>87</v>
      </c>
      <c r="D168" s="16" t="s">
        <v>88</v>
      </c>
      <c r="E168" s="17" t="n">
        <v>10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1547</v>
      </c>
      <c r="J168" s="17" t="n">
        <v>186.379</v>
      </c>
      <c r="K168" s="6" t="s">
        <f>=Портфель!G19*Портфель!$R$13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52" t="n">
        <v>45082</v>
      </c>
      <c r="B169" s="16" t="s">
        <v>586</v>
      </c>
      <c r="C169" s="16" t="s">
        <v>87</v>
      </c>
      <c r="D169" s="16" t="s">
        <v>88</v>
      </c>
      <c r="E169" s="17" t="n">
        <v>30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1211</v>
      </c>
      <c r="J169" s="17" t="n">
        <v>162.73633333333</v>
      </c>
      <c r="K169" s="6" t="s">
        <f>=Портфель!G19*Портфель!$R$13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52" t="n">
        <v>45281</v>
      </c>
      <c r="B170" s="16" t="s">
        <v>586</v>
      </c>
      <c r="C170" s="16" t="s">
        <v>87</v>
      </c>
      <c r="D170" s="16" t="s">
        <v>88</v>
      </c>
      <c r="E170" s="17" t="n">
        <v>20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1012</v>
      </c>
      <c r="J170" s="17" t="n">
        <v>161.6985</v>
      </c>
      <c r="K170" s="6" t="s">
        <f>=Портфель!G19*Портфель!$R$13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52" t="n">
        <v>45286</v>
      </c>
      <c r="B171" s="16" t="s">
        <v>586</v>
      </c>
      <c r="C171" s="16" t="s">
        <v>87</v>
      </c>
      <c r="D171" s="16" t="s">
        <v>88</v>
      </c>
      <c r="E171" s="17" t="n">
        <v>10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1007</v>
      </c>
      <c r="J171" s="17" t="n">
        <v>161.646</v>
      </c>
      <c r="K171" s="6" t="s">
        <f>=Портфель!G19*Портфель!$R$13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52" t="n">
        <v>43754</v>
      </c>
      <c r="B172" s="16" t="s">
        <v>527</v>
      </c>
      <c r="C172" s="16" t="s">
        <v>90</v>
      </c>
      <c r="D172" s="16" t="s">
        <v>91</v>
      </c>
      <c r="E172" s="17" t="n">
        <v>10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2540</v>
      </c>
      <c r="J172" s="17" t="n">
        <v>883.524</v>
      </c>
      <c r="K172" s="6" t="s">
        <f>=Портфель!G20*Портфель!$R$13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52" t="n">
        <v>43754</v>
      </c>
      <c r="B173" s="16" t="s">
        <v>527</v>
      </c>
      <c r="C173" s="16" t="s">
        <v>90</v>
      </c>
      <c r="D173" s="16" t="s">
        <v>91</v>
      </c>
      <c r="E173" s="17" t="n">
        <v>10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2540</v>
      </c>
      <c r="J173" s="17" t="n">
        <v>883.324</v>
      </c>
      <c r="K173" s="6" t="s">
        <f>=Портфель!G20*Портфель!$R$13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52" t="n">
        <v>43833</v>
      </c>
      <c r="B174" s="16" t="s">
        <v>527</v>
      </c>
      <c r="C174" s="16" t="s">
        <v>90</v>
      </c>
      <c r="D174" s="16" t="s">
        <v>91</v>
      </c>
      <c r="E174" s="17" t="n">
        <v>10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2461</v>
      </c>
      <c r="J174" s="17" t="n">
        <v>947.321</v>
      </c>
      <c r="K174" s="6" t="s">
        <f>=Портфель!G20*Портфель!$R$13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52" t="n">
        <v>43902</v>
      </c>
      <c r="B175" s="16" t="s">
        <v>527</v>
      </c>
      <c r="C175" s="16" t="s">
        <v>90</v>
      </c>
      <c r="D175" s="16" t="s">
        <v>91</v>
      </c>
      <c r="E175" s="17" t="n">
        <v>20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2392</v>
      </c>
      <c r="J175" s="17" t="n">
        <v>793.2465</v>
      </c>
      <c r="K175" s="6" t="s">
        <f>=Портфель!G20*Портфель!$R$13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52" t="n">
        <v>43969</v>
      </c>
      <c r="B176" s="16" t="s">
        <v>527</v>
      </c>
      <c r="C176" s="16" t="s">
        <v>90</v>
      </c>
      <c r="D176" s="16" t="s">
        <v>91</v>
      </c>
      <c r="E176" s="17" t="n">
        <v>7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2325</v>
      </c>
      <c r="J176" s="17" t="n">
        <v>855.19285714286</v>
      </c>
      <c r="K176" s="6" t="s">
        <f>=Портфель!G20*Портфель!$R$13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52" t="n">
        <v>44000</v>
      </c>
      <c r="B177" s="16" t="s">
        <v>527</v>
      </c>
      <c r="C177" s="16" t="s">
        <v>90</v>
      </c>
      <c r="D177" s="16" t="s">
        <v>91</v>
      </c>
      <c r="E177" s="17" t="n">
        <v>8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2294</v>
      </c>
      <c r="J177" s="17" t="n">
        <v>873.405</v>
      </c>
      <c r="K177" s="6" t="s">
        <f>=Портфель!G20*Портфель!$R$13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52" t="n">
        <v>45082</v>
      </c>
      <c r="B178" s="16" t="s">
        <v>527</v>
      </c>
      <c r="C178" s="16" t="s">
        <v>90</v>
      </c>
      <c r="D178" s="16" t="s">
        <v>91</v>
      </c>
      <c r="E178" s="17" t="n">
        <v>4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1211</v>
      </c>
      <c r="J178" s="17" t="n">
        <v>1039.735</v>
      </c>
      <c r="K178" s="6" t="s">
        <f>=Портфель!G20*Портфель!$R$13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52" t="n">
        <v>45370</v>
      </c>
      <c r="B179" s="16" t="s">
        <v>527</v>
      </c>
      <c r="C179" s="16" t="s">
        <v>90</v>
      </c>
      <c r="D179" s="16" t="s">
        <v>91</v>
      </c>
      <c r="E179" s="17" t="n">
        <v>61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923</v>
      </c>
      <c r="J179" s="17" t="n">
        <v>1717.25</v>
      </c>
      <c r="K179" s="6" t="s">
        <f>=Портфель!G20*Портфель!$R$13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52" t="n">
        <v>45443</v>
      </c>
      <c r="B180" s="16" t="s">
        <v>527</v>
      </c>
      <c r="C180" s="16" t="s">
        <v>90</v>
      </c>
      <c r="D180" s="16" t="s">
        <v>91</v>
      </c>
      <c r="E180" s="17" t="n">
        <v>7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850</v>
      </c>
      <c r="J180" s="17" t="n">
        <v>1790.8</v>
      </c>
      <c r="K180" s="6" t="s">
        <f>=Портфель!G20*Портфель!$R$13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52" t="n">
        <v>46238</v>
      </c>
      <c r="B181" s="16" t="s">
        <v>527</v>
      </c>
      <c r="C181" s="16" t="s">
        <v>90</v>
      </c>
      <c r="D181" s="16" t="s">
        <v>91</v>
      </c>
      <c r="E181" s="17" t="n">
        <v>41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55</v>
      </c>
      <c r="J181" s="17" t="n">
        <v>648.98365853659</v>
      </c>
      <c r="K181" s="6" t="s">
        <f>=Портфель!G20*Портфель!$R$13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52" t="n">
        <v>45968</v>
      </c>
      <c r="B182" s="16" t="s">
        <v>586</v>
      </c>
      <c r="C182" s="16" t="s">
        <v>90</v>
      </c>
      <c r="D182" s="16" t="s">
        <v>91</v>
      </c>
      <c r="E182" s="17" t="n">
        <v>20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325</v>
      </c>
      <c r="J182" s="17" t="n">
        <v>864.3775</v>
      </c>
      <c r="K182" s="6" t="s">
        <f>=Портфель!G20*Портфель!$R$13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52" t="n">
        <v>45750</v>
      </c>
      <c r="B183" s="16" t="s">
        <v>617</v>
      </c>
      <c r="C183" s="16" t="s">
        <v>90</v>
      </c>
      <c r="D183" s="16" t="s">
        <v>91</v>
      </c>
      <c r="E183" s="17" t="n">
        <v>46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543</v>
      </c>
      <c r="J183" s="17" t="n">
        <v>1110.5897826087</v>
      </c>
      <c r="K183" s="6" t="s">
        <f>=Портфель!G20*Портфель!$R$13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52" t="n">
        <v>43439</v>
      </c>
      <c r="B184" s="16" t="s">
        <v>527</v>
      </c>
      <c r="C184" s="16" t="s">
        <v>93</v>
      </c>
      <c r="D184" s="16" t="s">
        <v>94</v>
      </c>
      <c r="E184" s="17" t="n">
        <v>30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2855</v>
      </c>
      <c r="J184" s="17" t="n">
        <v>157.78666666667</v>
      </c>
      <c r="K184" s="6" t="s">
        <f>=Портфель!G21*Портфель!$R$13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52" t="n">
        <v>43439</v>
      </c>
      <c r="B185" s="16" t="s">
        <v>527</v>
      </c>
      <c r="C185" s="16" t="s">
        <v>93</v>
      </c>
      <c r="D185" s="16" t="s">
        <v>94</v>
      </c>
      <c r="E185" s="17" t="n">
        <v>20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2855</v>
      </c>
      <c r="J185" s="17" t="n">
        <v>157.7865</v>
      </c>
      <c r="K185" s="6" t="s">
        <f>=Портфель!G21*Портфель!$R$13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52" t="n">
        <v>43641</v>
      </c>
      <c r="B186" s="16" t="s">
        <v>527</v>
      </c>
      <c r="C186" s="16" t="s">
        <v>93</v>
      </c>
      <c r="D186" s="16" t="s">
        <v>94</v>
      </c>
      <c r="E186" s="17" t="n">
        <v>120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2653</v>
      </c>
      <c r="J186" s="17" t="n">
        <v>170.4255</v>
      </c>
      <c r="K186" s="6" t="s">
        <f>=Портфель!G21*Портфель!$R$13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52" t="n">
        <v>43833</v>
      </c>
      <c r="B187" s="16" t="s">
        <v>527</v>
      </c>
      <c r="C187" s="16" t="s">
        <v>93</v>
      </c>
      <c r="D187" s="16" t="s">
        <v>94</v>
      </c>
      <c r="E187" s="17" t="n">
        <v>100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2461</v>
      </c>
      <c r="J187" s="17" t="n">
        <v>144.5257</v>
      </c>
      <c r="K187" s="6" t="s">
        <f>=Портфель!G21*Портфель!$R$13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52" t="n">
        <v>43902</v>
      </c>
      <c r="B188" s="16" t="s">
        <v>527</v>
      </c>
      <c r="C188" s="16" t="s">
        <v>93</v>
      </c>
      <c r="D188" s="16" t="s">
        <v>94</v>
      </c>
      <c r="E188" s="17" t="n">
        <v>150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2392</v>
      </c>
      <c r="J188" s="17" t="n">
        <v>112.94826666667</v>
      </c>
      <c r="K188" s="6" t="s">
        <f>=Портфель!G21*Портфель!$R$13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52" t="n">
        <v>43969</v>
      </c>
      <c r="B189" s="16" t="s">
        <v>527</v>
      </c>
      <c r="C189" s="16" t="s">
        <v>93</v>
      </c>
      <c r="D189" s="16" t="s">
        <v>94</v>
      </c>
      <c r="E189" s="17" t="n">
        <v>10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2325</v>
      </c>
      <c r="J189" s="17" t="n">
        <v>123.026</v>
      </c>
      <c r="K189" s="6" t="s">
        <f>=Портфель!G21*Портфель!$R$13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52" t="n">
        <v>43969</v>
      </c>
      <c r="B190" s="16" t="s">
        <v>527</v>
      </c>
      <c r="C190" s="16" t="s">
        <v>93</v>
      </c>
      <c r="D190" s="16" t="s">
        <v>94</v>
      </c>
      <c r="E190" s="17" t="n">
        <v>50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2325</v>
      </c>
      <c r="J190" s="17" t="n">
        <v>123.0252</v>
      </c>
      <c r="K190" s="6" t="s">
        <f>=Портфель!G21*Портфель!$R$13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52" t="n">
        <v>44000</v>
      </c>
      <c r="B191" s="16" t="s">
        <v>527</v>
      </c>
      <c r="C191" s="16" t="s">
        <v>93</v>
      </c>
      <c r="D191" s="16" t="s">
        <v>94</v>
      </c>
      <c r="E191" s="17" t="n">
        <v>60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2294</v>
      </c>
      <c r="J191" s="17" t="n">
        <v>137.47533333333</v>
      </c>
      <c r="K191" s="6" t="s">
        <f>=Портфель!G21*Портфель!$R$13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52" t="n">
        <v>45370</v>
      </c>
      <c r="B192" s="16" t="s">
        <v>527</v>
      </c>
      <c r="C192" s="16" t="s">
        <v>93</v>
      </c>
      <c r="D192" s="16" t="s">
        <v>94</v>
      </c>
      <c r="E192" s="17" t="n">
        <v>530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923</v>
      </c>
      <c r="J192" s="17" t="n">
        <v>205.97379245283</v>
      </c>
      <c r="K192" s="6" t="s">
        <f>=Портфель!G21*Портфель!$R$13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52" t="n">
        <v>45443</v>
      </c>
      <c r="B193" s="16" t="s">
        <v>527</v>
      </c>
      <c r="C193" s="16" t="s">
        <v>93</v>
      </c>
      <c r="D193" s="16" t="s">
        <v>94</v>
      </c>
      <c r="E193" s="17" t="n">
        <v>70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850</v>
      </c>
      <c r="J193" s="17" t="n">
        <v>194.72</v>
      </c>
      <c r="K193" s="6" t="s">
        <f>=Портфель!G21*Портфель!$R$13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52" t="n">
        <v>45446</v>
      </c>
      <c r="B194" s="16" t="s">
        <v>527</v>
      </c>
      <c r="C194" s="16" t="s">
        <v>93</v>
      </c>
      <c r="D194" s="16" t="s">
        <v>94</v>
      </c>
      <c r="E194" s="17" t="n">
        <v>90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847</v>
      </c>
      <c r="J194" s="17" t="n">
        <v>185.12</v>
      </c>
      <c r="K194" s="6" t="s">
        <f>=Портфель!G21*Портфель!$R$13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52" t="n">
        <v>46238</v>
      </c>
      <c r="B195" s="16" t="s">
        <v>527</v>
      </c>
      <c r="C195" s="16" t="s">
        <v>93</v>
      </c>
      <c r="D195" s="16" t="s">
        <v>94</v>
      </c>
      <c r="E195" s="17" t="n">
        <v>440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55</v>
      </c>
      <c r="J195" s="17" t="n">
        <v>72.345022727273</v>
      </c>
      <c r="K195" s="6" t="s">
        <f>=Портфель!G21*Портфель!$R$13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52" t="n">
        <v>45968</v>
      </c>
      <c r="B196" s="16" t="s">
        <v>586</v>
      </c>
      <c r="C196" s="16" t="s">
        <v>93</v>
      </c>
      <c r="D196" s="16" t="s">
        <v>94</v>
      </c>
      <c r="E196" s="17" t="n">
        <v>170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325</v>
      </c>
      <c r="J196" s="17" t="n">
        <v>100.31017647059</v>
      </c>
      <c r="K196" s="6" t="s">
        <f>=Портфель!G21*Портфель!$R$13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52" t="n">
        <v>45750</v>
      </c>
      <c r="B197" s="16" t="s">
        <v>617</v>
      </c>
      <c r="C197" s="16" t="s">
        <v>93</v>
      </c>
      <c r="D197" s="16" t="s">
        <v>94</v>
      </c>
      <c r="E197" s="17" t="n">
        <v>410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543</v>
      </c>
      <c r="J197" s="17" t="n">
        <v>136.96314634146</v>
      </c>
      <c r="K197" s="6" t="s">
        <f>=Портфель!G21*Портфель!$R$13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52" t="n">
        <v>45788</v>
      </c>
      <c r="B198" s="16" t="s">
        <v>527</v>
      </c>
      <c r="C198" s="16" t="s">
        <v>96</v>
      </c>
      <c r="D198" s="16" t="s">
        <v>97</v>
      </c>
      <c r="E198" s="17" t="n">
        <v>13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505</v>
      </c>
      <c r="J198" s="17" t="n">
        <v>99.318461538462</v>
      </c>
      <c r="K198" s="6" t="s">
        <f>=Портфель!G22*Портфель!$R$13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52" t="n">
        <v>45817</v>
      </c>
      <c r="B199" s="16" t="s">
        <v>527</v>
      </c>
      <c r="C199" s="16" t="s">
        <v>96</v>
      </c>
      <c r="D199" s="16" t="s">
        <v>97</v>
      </c>
      <c r="E199" s="17" t="n">
        <v>29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476</v>
      </c>
      <c r="J199" s="17" t="n">
        <v>93.444482758621</v>
      </c>
      <c r="K199" s="6" t="s">
        <f>=Портфель!G22*Портфель!$R$13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52" t="n">
        <v>46049</v>
      </c>
      <c r="B200" s="16" t="s">
        <v>527</v>
      </c>
      <c r="C200" s="16" t="s">
        <v>96</v>
      </c>
      <c r="D200" s="16" t="s">
        <v>97</v>
      </c>
      <c r="E200" s="17" t="n">
        <v>62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244</v>
      </c>
      <c r="J200" s="17" t="n">
        <v>72.405161290323</v>
      </c>
      <c r="K200" s="6" t="s">
        <f>=Портфель!G22*Портфель!$R$13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52" t="n">
        <v>46094</v>
      </c>
      <c r="B201" s="16" t="s">
        <v>527</v>
      </c>
      <c r="C201" s="16" t="s">
        <v>96</v>
      </c>
      <c r="D201" s="16" t="s">
        <v>97</v>
      </c>
      <c r="E201" s="17" t="n">
        <v>16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199</v>
      </c>
      <c r="J201" s="17" t="n">
        <v>86.418125</v>
      </c>
      <c r="K201" s="6" t="s">
        <f>=Портфель!G22*Портфель!$R$13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52" t="n">
        <v>45999</v>
      </c>
      <c r="B202" s="16" t="s">
        <v>586</v>
      </c>
      <c r="C202" s="16" t="s">
        <v>96</v>
      </c>
      <c r="D202" s="16" t="s">
        <v>97</v>
      </c>
      <c r="E202" s="17" t="n">
        <v>125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294</v>
      </c>
      <c r="J202" s="17" t="n">
        <v>72.9156</v>
      </c>
      <c r="K202" s="6" t="s">
        <f>=Портфель!G22*Портфель!$R$13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52" t="n">
        <v>46094</v>
      </c>
      <c r="B203" s="16" t="s">
        <v>586</v>
      </c>
      <c r="C203" s="16" t="s">
        <v>96</v>
      </c>
      <c r="D203" s="16" t="s">
        <v>97</v>
      </c>
      <c r="E203" s="17" t="n">
        <v>25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199</v>
      </c>
      <c r="J203" s="17" t="n">
        <v>86.4228</v>
      </c>
      <c r="K203" s="6" t="s">
        <f>=Портфель!G22*Портфель!$R$13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52" t="n">
        <v>46163</v>
      </c>
      <c r="B204" s="16" t="s">
        <v>586</v>
      </c>
      <c r="C204" s="16" t="s">
        <v>96</v>
      </c>
      <c r="D204" s="16" t="s">
        <v>97</v>
      </c>
      <c r="E204" s="17" t="n">
        <v>30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130</v>
      </c>
      <c r="J204" s="17" t="n">
        <v>90.151</v>
      </c>
      <c r="K204" s="6" t="s">
        <f>=Портфель!G22*Портфель!$R$13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52"/>
      <c r="B205" s="16"/>
      <c r="C205" s="16"/>
      <c r="D205" s="16"/>
      <c r="E205" s="17"/>
      <c r="F205" s="7"/>
      <c r="G205" s="17"/>
      <c r="H205" s="16"/>
      <c r="I205" s="7"/>
      <c r="J205" s="17"/>
      <c r="K205" s="4" t="s">
        <v>102</v>
      </c>
      <c r="L205" s="8" t="s">
        <f>=SUBTOTAL(109,L2:L204)</f>
      </c>
      <c r="M205" s="8" t="s">
        <f>=SUBTOTAL(109,M2:M204)</f>
      </c>
      <c r="N205" s="8" t="s">
        <f>=MAX(0,M205*0.13)</f>
      </c>
    </row>
  </sheetData>
  <autoFilter ref="A1:O20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50" t="s">
        <v>0</v>
      </c>
      <c r="B1" s="50" t="s">
        <v>2</v>
      </c>
      <c r="C1" s="50" t="s">
        <v>665</v>
      </c>
      <c r="D1" s="50" t="s">
        <v>666</v>
      </c>
      <c r="E1" s="50" t="s">
        <v>627</v>
      </c>
      <c r="F1" s="50" t="s">
        <v>667</v>
      </c>
      <c r="G1" s="50" t="s">
        <v>624</v>
      </c>
      <c r="H1" s="50" t="s">
        <v>668</v>
      </c>
      <c r="I1" s="50" t="s">
        <v>669</v>
      </c>
      <c r="J1" s="50" t="s">
        <v>670</v>
      </c>
      <c r="K1" s="50" t="s">
        <v>671</v>
      </c>
    </row>
    <row collapsed="false" customFormat="false" customHeight="false" hidden="false" ht="12.1" outlineLevel="0" r="2">
      <c r="A2" s="16" t="s">
        <v>87</v>
      </c>
      <c r="B2" s="16" t="s">
        <v>88</v>
      </c>
      <c r="C2" s="53" t="n">
        <v>43327</v>
      </c>
      <c r="D2" s="54" t="n">
        <v>43367</v>
      </c>
      <c r="E2" s="17" t="n">
        <v>141.3658</v>
      </c>
      <c r="F2" s="17" t="n">
        <v>158.0397</v>
      </c>
      <c r="G2" s="17" t="n">
        <v>130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18</v>
      </c>
      <c r="B3" s="16" t="s">
        <v>20</v>
      </c>
      <c r="C3" s="53" t="n">
        <v>43327</v>
      </c>
      <c r="D3" s="54" t="n">
        <v>43376</v>
      </c>
      <c r="E3" s="17" t="n">
        <v>429.7755</v>
      </c>
      <c r="F3" s="17" t="n">
        <v>504.9835</v>
      </c>
      <c r="G3" s="17" t="n">
        <v>20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467</v>
      </c>
      <c r="B4" s="16" t="s">
        <v>672</v>
      </c>
      <c r="C4" s="53" t="n">
        <v>43327</v>
      </c>
      <c r="D4" s="54" t="n">
        <v>43461</v>
      </c>
      <c r="E4" s="17" t="n">
        <v>629.942</v>
      </c>
      <c r="F4" s="17" t="n">
        <v>636.525</v>
      </c>
      <c r="G4" s="17" t="n">
        <v>30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468</v>
      </c>
      <c r="B5" s="16" t="s">
        <v>673</v>
      </c>
      <c r="C5" s="53" t="n">
        <v>43327</v>
      </c>
      <c r="D5" s="54" t="n">
        <v>43390</v>
      </c>
      <c r="E5" s="17" t="n">
        <v>2144.6122</v>
      </c>
      <c r="F5" s="17" t="n">
        <v>2302.8556</v>
      </c>
      <c r="G5" s="17" t="n">
        <v>9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468</v>
      </c>
      <c r="B6" s="16" t="s">
        <v>673</v>
      </c>
      <c r="C6" s="53" t="n">
        <v>43392</v>
      </c>
      <c r="D6" s="54" t="n">
        <v>43563</v>
      </c>
      <c r="E6" s="17" t="n">
        <v>2078.409</v>
      </c>
      <c r="F6" s="17" t="n">
        <v>2295.079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28</v>
      </c>
      <c r="B7" s="16" t="s">
        <v>29</v>
      </c>
      <c r="C7" s="53" t="n">
        <v>43327</v>
      </c>
      <c r="D7" s="54" t="n">
        <v>43481</v>
      </c>
      <c r="E7" s="17" t="n">
        <v>191.6108</v>
      </c>
      <c r="F7" s="17" t="n">
        <v>200.9813</v>
      </c>
      <c r="G7" s="17" t="n">
        <v>150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469</v>
      </c>
      <c r="B8" s="16" t="s">
        <v>674</v>
      </c>
      <c r="C8" s="53" t="n">
        <v>43367</v>
      </c>
      <c r="D8" s="54" t="n">
        <v>43481</v>
      </c>
      <c r="E8" s="17" t="n">
        <v>980.422</v>
      </c>
      <c r="F8" s="17" t="n">
        <v>1008.362</v>
      </c>
      <c r="G8" s="17" t="n">
        <v>5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471</v>
      </c>
      <c r="B9" s="16" t="s">
        <v>675</v>
      </c>
      <c r="C9" s="53" t="n">
        <v>43369</v>
      </c>
      <c r="D9" s="54" t="n">
        <v>43564</v>
      </c>
      <c r="E9" s="17" t="n">
        <v>8.9476</v>
      </c>
      <c r="F9" s="17" t="n">
        <v>9.1859</v>
      </c>
      <c r="G9" s="17" t="n">
        <v>1000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463</v>
      </c>
      <c r="B10" s="16" t="s">
        <v>633</v>
      </c>
      <c r="C10" s="53" t="n">
        <v>43370</v>
      </c>
      <c r="D10" s="54" t="n">
        <v>43752</v>
      </c>
      <c r="E10" s="17" t="n">
        <v>3827.8</v>
      </c>
      <c r="F10" s="17" t="n">
        <v>3182.1263</v>
      </c>
      <c r="G10" s="17" t="n">
        <v>3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463</v>
      </c>
      <c r="B11" s="16" t="s">
        <v>633</v>
      </c>
      <c r="C11" s="53" t="n">
        <v>43461</v>
      </c>
      <c r="D11" s="54" t="n">
        <v>43752</v>
      </c>
      <c r="E11" s="17" t="n">
        <v>3509.82</v>
      </c>
      <c r="F11" s="17" t="n">
        <v>3182.1263</v>
      </c>
      <c r="G11" s="17" t="n">
        <v>2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463</v>
      </c>
      <c r="B12" s="16" t="s">
        <v>633</v>
      </c>
      <c r="C12" s="53" t="n">
        <v>43564</v>
      </c>
      <c r="D12" s="54" t="n">
        <v>43752</v>
      </c>
      <c r="E12" s="17" t="n">
        <v>3636.7133</v>
      </c>
      <c r="F12" s="17" t="n">
        <v>3182.1263</v>
      </c>
      <c r="G12" s="17" t="n">
        <v>3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463</v>
      </c>
      <c r="B13" s="16" t="s">
        <v>633</v>
      </c>
      <c r="C13" s="53" t="n">
        <v>44613</v>
      </c>
      <c r="D13" s="54" t="n">
        <v>46094</v>
      </c>
      <c r="E13" s="17" t="n">
        <v>4552.6525</v>
      </c>
      <c r="F13" s="17" t="n">
        <v>3206.0567</v>
      </c>
      <c r="G13" s="17" t="n">
        <v>4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463</v>
      </c>
      <c r="B14" s="16" t="s">
        <v>633</v>
      </c>
      <c r="C14" s="53" t="n">
        <v>45370</v>
      </c>
      <c r="D14" s="54" t="n">
        <v>46094</v>
      </c>
      <c r="E14" s="17" t="n">
        <v>7634.9594</v>
      </c>
      <c r="F14" s="17" t="n">
        <v>3206.0567</v>
      </c>
      <c r="G14" s="17" t="n">
        <v>18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463</v>
      </c>
      <c r="B15" s="16" t="s">
        <v>633</v>
      </c>
      <c r="C15" s="53" t="n">
        <v>45443</v>
      </c>
      <c r="D15" s="54" t="n">
        <v>46094</v>
      </c>
      <c r="E15" s="17" t="n">
        <v>7095.125</v>
      </c>
      <c r="F15" s="17" t="n">
        <v>3206.0567</v>
      </c>
      <c r="G15" s="17" t="n">
        <v>4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463</v>
      </c>
      <c r="B16" s="16" t="s">
        <v>633</v>
      </c>
      <c r="C16" s="53" t="n">
        <v>45446</v>
      </c>
      <c r="D16" s="54" t="n">
        <v>46094</v>
      </c>
      <c r="E16" s="17" t="n">
        <v>6467.5</v>
      </c>
      <c r="F16" s="17" t="n">
        <v>3206.0567</v>
      </c>
      <c r="G16" s="17" t="n">
        <v>5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472</v>
      </c>
      <c r="B17" s="16" t="s">
        <v>636</v>
      </c>
      <c r="C17" s="53" t="n">
        <v>43382</v>
      </c>
      <c r="D17" s="54" t="n">
        <v>43752</v>
      </c>
      <c r="E17" s="17" t="n">
        <v>1872.774</v>
      </c>
      <c r="F17" s="17" t="n">
        <v>1603.5253</v>
      </c>
      <c r="G17" s="17" t="n">
        <v>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472</v>
      </c>
      <c r="B18" s="16" t="s">
        <v>636</v>
      </c>
      <c r="C18" s="53" t="n">
        <v>43564</v>
      </c>
      <c r="D18" s="54" t="n">
        <v>43752</v>
      </c>
      <c r="E18" s="17" t="n">
        <v>1840.676</v>
      </c>
      <c r="F18" s="17" t="n">
        <v>1603.5253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473</v>
      </c>
      <c r="B19" s="16" t="s">
        <v>634</v>
      </c>
      <c r="C19" s="53" t="n">
        <v>43384</v>
      </c>
      <c r="D19" s="54" t="n">
        <v>43752</v>
      </c>
      <c r="E19" s="17" t="n">
        <v>0.1755</v>
      </c>
      <c r="F19" s="17" t="n">
        <v>0.1697</v>
      </c>
      <c r="G19" s="17" t="n">
        <v>80000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473</v>
      </c>
      <c r="B20" s="16" t="s">
        <v>634</v>
      </c>
      <c r="C20" s="53" t="n">
        <v>43461</v>
      </c>
      <c r="D20" s="54" t="n">
        <v>43752</v>
      </c>
      <c r="E20" s="17" t="n">
        <v>0.1792</v>
      </c>
      <c r="F20" s="17" t="n">
        <v>0.1697</v>
      </c>
      <c r="G20" s="17" t="n">
        <v>60000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473</v>
      </c>
      <c r="B21" s="16" t="s">
        <v>634</v>
      </c>
      <c r="C21" s="53" t="n">
        <v>43481</v>
      </c>
      <c r="D21" s="54" t="n">
        <v>43752</v>
      </c>
      <c r="E21" s="17" t="n">
        <v>0.1898</v>
      </c>
      <c r="F21" s="17" t="n">
        <v>0.1697</v>
      </c>
      <c r="G21" s="17" t="n">
        <v>30000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474</v>
      </c>
      <c r="B22" s="16" t="s">
        <v>637</v>
      </c>
      <c r="C22" s="53" t="n">
        <v>43384</v>
      </c>
      <c r="D22" s="54" t="n">
        <v>43752</v>
      </c>
      <c r="E22" s="17" t="n">
        <v>106.2237</v>
      </c>
      <c r="F22" s="17" t="n">
        <v>87.977</v>
      </c>
      <c r="G22" s="17" t="n">
        <v>140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90</v>
      </c>
      <c r="B23" s="16" t="s">
        <v>91</v>
      </c>
      <c r="C23" s="53" t="n">
        <v>43384</v>
      </c>
      <c r="D23" s="54" t="n">
        <v>43752</v>
      </c>
      <c r="E23" s="17" t="n">
        <v>1070.8015</v>
      </c>
      <c r="F23" s="17" t="n">
        <v>890.4375</v>
      </c>
      <c r="G23" s="17" t="n">
        <v>20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462</v>
      </c>
      <c r="B24" s="16" t="s">
        <v>635</v>
      </c>
      <c r="C24" s="53" t="n">
        <v>43481</v>
      </c>
      <c r="D24" s="54" t="n">
        <v>43752</v>
      </c>
      <c r="E24" s="17" t="n">
        <v>172.6161</v>
      </c>
      <c r="F24" s="17" t="n">
        <v>202.5814</v>
      </c>
      <c r="G24" s="17" t="n">
        <v>180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462</v>
      </c>
      <c r="B25" s="16" t="s">
        <v>635</v>
      </c>
      <c r="C25" s="53" t="n">
        <v>44613</v>
      </c>
      <c r="D25" s="54" t="n">
        <v>45817</v>
      </c>
      <c r="E25" s="17" t="n">
        <v>199.1379</v>
      </c>
      <c r="F25" s="17" t="n">
        <v>308.362</v>
      </c>
      <c r="G25" s="17" t="n">
        <v>270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462</v>
      </c>
      <c r="B26" s="16" t="s">
        <v>635</v>
      </c>
      <c r="C26" s="53" t="n">
        <v>45281</v>
      </c>
      <c r="D26" s="54" t="n">
        <v>45817</v>
      </c>
      <c r="E26" s="17" t="n">
        <v>263.889</v>
      </c>
      <c r="F26" s="17" t="n">
        <v>308.362</v>
      </c>
      <c r="G26" s="17" t="n">
        <v>20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462</v>
      </c>
      <c r="B27" s="16" t="s">
        <v>635</v>
      </c>
      <c r="C27" s="53" t="n">
        <v>45370</v>
      </c>
      <c r="D27" s="54" t="n">
        <v>45817</v>
      </c>
      <c r="E27" s="17" t="n">
        <v>296.4926</v>
      </c>
      <c r="F27" s="17" t="n">
        <v>308.362</v>
      </c>
      <c r="G27" s="17" t="n">
        <v>570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462</v>
      </c>
      <c r="B28" s="16" t="s">
        <v>635</v>
      </c>
      <c r="C28" s="53" t="n">
        <v>45443</v>
      </c>
      <c r="D28" s="54" t="n">
        <v>45817</v>
      </c>
      <c r="E28" s="17" t="n">
        <v>312.3711</v>
      </c>
      <c r="F28" s="17" t="n">
        <v>308.362</v>
      </c>
      <c r="G28" s="17" t="n">
        <v>70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462</v>
      </c>
      <c r="B29" s="16" t="s">
        <v>635</v>
      </c>
      <c r="C29" s="53" t="n">
        <v>45443</v>
      </c>
      <c r="D29" s="54" t="n">
        <v>46226</v>
      </c>
      <c r="E29" s="17" t="n">
        <v>312.3711</v>
      </c>
      <c r="F29" s="17" t="n">
        <v>263.6724</v>
      </c>
      <c r="G29" s="17" t="n">
        <v>280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462</v>
      </c>
      <c r="B30" s="16" t="s">
        <v>635</v>
      </c>
      <c r="C30" s="53" t="n">
        <v>45446</v>
      </c>
      <c r="D30" s="54" t="n">
        <v>46226</v>
      </c>
      <c r="E30" s="17" t="n">
        <v>305.92</v>
      </c>
      <c r="F30" s="17" t="n">
        <v>263.6724</v>
      </c>
      <c r="G30" s="17" t="n">
        <v>120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479</v>
      </c>
      <c r="B31" s="16" t="s">
        <v>645</v>
      </c>
      <c r="C31" s="53" t="n">
        <v>43866</v>
      </c>
      <c r="D31" s="54" t="n">
        <v>43934</v>
      </c>
      <c r="E31" s="17" t="n">
        <v>1039.18</v>
      </c>
      <c r="F31" s="17" t="n">
        <v>1000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480</v>
      </c>
      <c r="B32" s="16" t="s">
        <v>647</v>
      </c>
      <c r="C32" s="53" t="n">
        <v>44144</v>
      </c>
      <c r="D32" s="54" t="n">
        <v>44613</v>
      </c>
      <c r="E32" s="17" t="n">
        <v>1103.436</v>
      </c>
      <c r="F32" s="17" t="n">
        <v>1009.0307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480</v>
      </c>
      <c r="B33" s="16" t="s">
        <v>647</v>
      </c>
      <c r="C33" s="53" t="n">
        <v>44175</v>
      </c>
      <c r="D33" s="54" t="n">
        <v>44613</v>
      </c>
      <c r="E33" s="17" t="n">
        <v>1058.881</v>
      </c>
      <c r="F33" s="17" t="n">
        <v>1009.0307</v>
      </c>
      <c r="G33" s="17" t="n">
        <v>4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480</v>
      </c>
      <c r="B34" s="16" t="s">
        <v>647</v>
      </c>
      <c r="C34" s="53" t="n">
        <v>44175</v>
      </c>
      <c r="D34" s="54" t="n">
        <v>44614</v>
      </c>
      <c r="E34" s="17" t="n">
        <v>1058.881</v>
      </c>
      <c r="F34" s="17" t="n">
        <v>1014.49</v>
      </c>
      <c r="G34" s="17" t="n">
        <v>2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480</v>
      </c>
      <c r="B35" s="16" t="s">
        <v>647</v>
      </c>
      <c r="C35" s="53" t="n">
        <v>44175</v>
      </c>
      <c r="D35" s="54" t="n">
        <v>44742</v>
      </c>
      <c r="E35" s="17" t="n">
        <v>1058.881</v>
      </c>
      <c r="F35" s="17" t="n">
        <v>1012.9422</v>
      </c>
      <c r="G35" s="17" t="n">
        <v>4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480</v>
      </c>
      <c r="B36" s="16" t="s">
        <v>647</v>
      </c>
      <c r="C36" s="53" t="n">
        <v>44195</v>
      </c>
      <c r="D36" s="54" t="n">
        <v>44742</v>
      </c>
      <c r="E36" s="17" t="n">
        <v>1072.726</v>
      </c>
      <c r="F36" s="17" t="n">
        <v>1012.9422</v>
      </c>
      <c r="G36" s="17" t="n">
        <v>5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481</v>
      </c>
      <c r="B37" s="16" t="s">
        <v>646</v>
      </c>
      <c r="C37" s="53" t="n">
        <v>44144</v>
      </c>
      <c r="D37" s="54" t="n">
        <v>44613</v>
      </c>
      <c r="E37" s="17" t="n">
        <v>1041.573</v>
      </c>
      <c r="F37" s="17" t="n">
        <v>973.3965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481</v>
      </c>
      <c r="B38" s="16" t="s">
        <v>646</v>
      </c>
      <c r="C38" s="53" t="n">
        <v>44175</v>
      </c>
      <c r="D38" s="54" t="n">
        <v>44613</v>
      </c>
      <c r="E38" s="17" t="n">
        <v>1050.3035</v>
      </c>
      <c r="F38" s="17" t="n">
        <v>973.3965</v>
      </c>
      <c r="G38" s="17" t="n">
        <v>20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481</v>
      </c>
      <c r="B39" s="16" t="s">
        <v>646</v>
      </c>
      <c r="C39" s="53" t="n">
        <v>44195</v>
      </c>
      <c r="D39" s="54" t="n">
        <v>44613</v>
      </c>
      <c r="E39" s="17" t="n">
        <v>1067.0775</v>
      </c>
      <c r="F39" s="17" t="n">
        <v>973.3965</v>
      </c>
      <c r="G39" s="17" t="n">
        <v>4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482</v>
      </c>
      <c r="B40" s="16" t="s">
        <v>651</v>
      </c>
      <c r="C40" s="53" t="n">
        <v>44144</v>
      </c>
      <c r="D40" s="54" t="n">
        <v>44472</v>
      </c>
      <c r="E40" s="17" t="n">
        <v>1034.549</v>
      </c>
      <c r="F40" s="17" t="n">
        <v>1000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482</v>
      </c>
      <c r="B41" s="16" t="s">
        <v>651</v>
      </c>
      <c r="C41" s="53" t="n">
        <v>44175</v>
      </c>
      <c r="D41" s="54" t="n">
        <v>44472</v>
      </c>
      <c r="E41" s="17" t="n">
        <v>1051.308</v>
      </c>
      <c r="F41" s="17" t="n">
        <v>1000</v>
      </c>
      <c r="G41" s="17" t="n">
        <v>20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482</v>
      </c>
      <c r="B42" s="16" t="s">
        <v>651</v>
      </c>
      <c r="C42" s="53" t="n">
        <v>44195</v>
      </c>
      <c r="D42" s="54" t="n">
        <v>44472</v>
      </c>
      <c r="E42" s="17" t="n">
        <v>1057.542</v>
      </c>
      <c r="F42" s="17" t="n">
        <v>1000</v>
      </c>
      <c r="G42" s="17" t="n">
        <v>5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483</v>
      </c>
      <c r="B43" s="16" t="s">
        <v>648</v>
      </c>
      <c r="C43" s="53" t="n">
        <v>44144</v>
      </c>
      <c r="D43" s="54" t="n">
        <v>44613</v>
      </c>
      <c r="E43" s="17" t="n">
        <v>1036.11</v>
      </c>
      <c r="F43" s="17" t="n">
        <v>498.2256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483</v>
      </c>
      <c r="B44" s="16" t="s">
        <v>648</v>
      </c>
      <c r="C44" s="53" t="n">
        <v>44175</v>
      </c>
      <c r="D44" s="54" t="n">
        <v>44613</v>
      </c>
      <c r="E44" s="17" t="n">
        <v>1055.256</v>
      </c>
      <c r="F44" s="17" t="n">
        <v>498.2256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483</v>
      </c>
      <c r="B45" s="16" t="s">
        <v>648</v>
      </c>
      <c r="C45" s="53" t="n">
        <v>44195</v>
      </c>
      <c r="D45" s="54" t="n">
        <v>44613</v>
      </c>
      <c r="E45" s="17" t="n">
        <v>1035.798</v>
      </c>
      <c r="F45" s="17" t="n">
        <v>498.2256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484</v>
      </c>
      <c r="B46" s="16" t="s">
        <v>649</v>
      </c>
      <c r="C46" s="53" t="n">
        <v>44144</v>
      </c>
      <c r="D46" s="54" t="n">
        <v>44613</v>
      </c>
      <c r="E46" s="17" t="n">
        <v>834.37</v>
      </c>
      <c r="F46" s="17" t="n">
        <v>501.7087</v>
      </c>
      <c r="G46" s="17" t="n">
        <v>10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484</v>
      </c>
      <c r="B47" s="16" t="s">
        <v>649</v>
      </c>
      <c r="C47" s="53" t="n">
        <v>44195</v>
      </c>
      <c r="D47" s="54" t="n">
        <v>44613</v>
      </c>
      <c r="E47" s="17" t="n">
        <v>855.972</v>
      </c>
      <c r="F47" s="17" t="n">
        <v>501.7087</v>
      </c>
      <c r="G47" s="17" t="n">
        <v>20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485</v>
      </c>
      <c r="B48" s="16" t="s">
        <v>580</v>
      </c>
      <c r="C48" s="53" t="n">
        <v>44144</v>
      </c>
      <c r="D48" s="54" t="n">
        <v>44614</v>
      </c>
      <c r="E48" s="17" t="n">
        <v>1052.028</v>
      </c>
      <c r="F48" s="17" t="n">
        <v>585.0968</v>
      </c>
      <c r="G48" s="17" t="n">
        <v>10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485</v>
      </c>
      <c r="B49" s="16" t="s">
        <v>580</v>
      </c>
      <c r="C49" s="53" t="n">
        <v>44175</v>
      </c>
      <c r="D49" s="54" t="n">
        <v>44614</v>
      </c>
      <c r="E49" s="17" t="n">
        <v>1042.515</v>
      </c>
      <c r="F49" s="17" t="n">
        <v>585.0968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485</v>
      </c>
      <c r="B50" s="16" t="s">
        <v>580</v>
      </c>
      <c r="C50" s="53" t="n">
        <v>44195</v>
      </c>
      <c r="D50" s="54" t="n">
        <v>44614</v>
      </c>
      <c r="E50" s="17" t="n">
        <v>1060.112</v>
      </c>
      <c r="F50" s="17" t="n">
        <v>585.0968</v>
      </c>
      <c r="G50" s="17" t="n">
        <v>5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486</v>
      </c>
      <c r="B51" s="16" t="s">
        <v>650</v>
      </c>
      <c r="C51" s="53" t="n">
        <v>44144</v>
      </c>
      <c r="D51" s="54" t="n">
        <v>44613</v>
      </c>
      <c r="E51" s="17" t="n">
        <v>1020.948</v>
      </c>
      <c r="F51" s="17" t="n">
        <v>981.712</v>
      </c>
      <c r="G51" s="17" t="n">
        <v>10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486</v>
      </c>
      <c r="B52" s="16" t="s">
        <v>650</v>
      </c>
      <c r="C52" s="53" t="n">
        <v>44195</v>
      </c>
      <c r="D52" s="54" t="n">
        <v>44613</v>
      </c>
      <c r="E52" s="17" t="n">
        <v>1041.3215</v>
      </c>
      <c r="F52" s="17" t="n">
        <v>981.712</v>
      </c>
      <c r="G52" s="17" t="n">
        <v>5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486</v>
      </c>
      <c r="B53" s="16" t="s">
        <v>650</v>
      </c>
      <c r="C53" s="53" t="n">
        <v>44195</v>
      </c>
      <c r="D53" s="54" t="n">
        <v>44614</v>
      </c>
      <c r="E53" s="17" t="n">
        <v>1041.3215</v>
      </c>
      <c r="F53" s="17" t="n">
        <v>947.1473</v>
      </c>
      <c r="G53" s="17" t="n">
        <v>15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487</v>
      </c>
      <c r="B54" s="16" t="s">
        <v>652</v>
      </c>
      <c r="C54" s="53" t="n">
        <v>44144</v>
      </c>
      <c r="D54" s="54" t="n">
        <v>44613</v>
      </c>
      <c r="E54" s="17" t="n">
        <v>859.5213</v>
      </c>
      <c r="F54" s="17" t="n">
        <v>781.39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487</v>
      </c>
      <c r="B55" s="16" t="s">
        <v>652</v>
      </c>
      <c r="C55" s="53" t="n">
        <v>44144</v>
      </c>
      <c r="D55" s="54" t="n">
        <v>45246</v>
      </c>
      <c r="E55" s="17" t="n">
        <v>859.5213</v>
      </c>
      <c r="F55" s="17" t="n">
        <v>710.385</v>
      </c>
      <c r="G55" s="17" t="n">
        <v>2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487</v>
      </c>
      <c r="B56" s="16" t="s">
        <v>652</v>
      </c>
      <c r="C56" s="53" t="n">
        <v>44144</v>
      </c>
      <c r="D56" s="54" t="n">
        <v>45247</v>
      </c>
      <c r="E56" s="17" t="n">
        <v>859.5213</v>
      </c>
      <c r="F56" s="17" t="n">
        <v>706.0248</v>
      </c>
      <c r="G56" s="17" t="n">
        <v>5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487</v>
      </c>
      <c r="B57" s="16" t="s">
        <v>652</v>
      </c>
      <c r="C57" s="53" t="n">
        <v>44195</v>
      </c>
      <c r="D57" s="54" t="n">
        <v>45247</v>
      </c>
      <c r="E57" s="17" t="n">
        <v>864.7885</v>
      </c>
      <c r="F57" s="17" t="n">
        <v>706.0248</v>
      </c>
      <c r="G57" s="17" t="n">
        <v>20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476</v>
      </c>
      <c r="B58" s="16" t="s">
        <v>643</v>
      </c>
      <c r="C58" s="53" t="n">
        <v>44144</v>
      </c>
      <c r="D58" s="54" t="n">
        <v>44364</v>
      </c>
      <c r="E58" s="17" t="n">
        <v>1056.26</v>
      </c>
      <c r="F58" s="17" t="n">
        <v>1000</v>
      </c>
      <c r="G58" s="17" t="n">
        <v>24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476</v>
      </c>
      <c r="B59" s="16" t="s">
        <v>643</v>
      </c>
      <c r="C59" s="53" t="n">
        <v>44175</v>
      </c>
      <c r="D59" s="54" t="n">
        <v>44364</v>
      </c>
      <c r="E59" s="17" t="n">
        <v>1061.6888</v>
      </c>
      <c r="F59" s="17" t="n">
        <v>1000</v>
      </c>
      <c r="G59" s="17" t="n">
        <v>24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476</v>
      </c>
      <c r="B60" s="16" t="s">
        <v>643</v>
      </c>
      <c r="C60" s="53" t="n">
        <v>44195</v>
      </c>
      <c r="D60" s="54" t="n">
        <v>44364</v>
      </c>
      <c r="E60" s="17" t="n">
        <v>1022.818</v>
      </c>
      <c r="F60" s="17" t="n">
        <v>1000</v>
      </c>
      <c r="G60" s="17" t="n">
        <v>20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466</v>
      </c>
      <c r="B61" s="16" t="s">
        <v>676</v>
      </c>
      <c r="C61" s="53" t="n">
        <v>44214</v>
      </c>
      <c r="D61" s="54" t="n">
        <v>44616</v>
      </c>
      <c r="E61" s="17" t="n">
        <v>27.7142</v>
      </c>
      <c r="F61" s="17" t="n">
        <v>27.0477</v>
      </c>
      <c r="G61" s="17" t="n">
        <v>1800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466</v>
      </c>
      <c r="B62" s="16" t="s">
        <v>676</v>
      </c>
      <c r="C62" s="53" t="n">
        <v>44445</v>
      </c>
      <c r="D62" s="54" t="n">
        <v>44616</v>
      </c>
      <c r="E62" s="17" t="n">
        <v>31.35</v>
      </c>
      <c r="F62" s="17" t="n">
        <v>27.0477</v>
      </c>
      <c r="G62" s="17" t="n">
        <v>1400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488</v>
      </c>
      <c r="B63" s="16" t="s">
        <v>677</v>
      </c>
      <c r="C63" s="53" t="n">
        <v>44214</v>
      </c>
      <c r="D63" s="54" t="n">
        <v>44616</v>
      </c>
      <c r="E63" s="17" t="n">
        <v>4196.5427</v>
      </c>
      <c r="F63" s="17" t="n">
        <v>2699.7494</v>
      </c>
      <c r="G63" s="17" t="n">
        <v>11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488</v>
      </c>
      <c r="B64" s="16" t="s">
        <v>677</v>
      </c>
      <c r="C64" s="53" t="n">
        <v>44445</v>
      </c>
      <c r="D64" s="54" t="n">
        <v>44616</v>
      </c>
      <c r="E64" s="17" t="n">
        <v>3399.0714</v>
      </c>
      <c r="F64" s="17" t="n">
        <v>2699.7494</v>
      </c>
      <c r="G64" s="17" t="n">
        <v>35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488</v>
      </c>
      <c r="B65" s="16" t="s">
        <v>677</v>
      </c>
      <c r="C65" s="53" t="n">
        <v>44572</v>
      </c>
      <c r="D65" s="54" t="n">
        <v>44616</v>
      </c>
      <c r="E65" s="17" t="n">
        <v>2987.5667</v>
      </c>
      <c r="F65" s="17" t="n">
        <v>2699.7494</v>
      </c>
      <c r="G65" s="17" t="n">
        <v>3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489</v>
      </c>
      <c r="B66" s="16" t="s">
        <v>653</v>
      </c>
      <c r="C66" s="53" t="n">
        <v>44445</v>
      </c>
      <c r="D66" s="54" t="n">
        <v>44613</v>
      </c>
      <c r="E66" s="17" t="n">
        <v>1029.54</v>
      </c>
      <c r="F66" s="17" t="n">
        <v>967.1388</v>
      </c>
      <c r="G66" s="17" t="n">
        <v>8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489</v>
      </c>
      <c r="B67" s="16" t="s">
        <v>653</v>
      </c>
      <c r="C67" s="53" t="n">
        <v>44445</v>
      </c>
      <c r="D67" s="54" t="n">
        <v>44614</v>
      </c>
      <c r="E67" s="17" t="n">
        <v>1029.54</v>
      </c>
      <c r="F67" s="17" t="n">
        <v>956.72</v>
      </c>
      <c r="G67" s="17" t="n">
        <v>6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489</v>
      </c>
      <c r="B68" s="16" t="s">
        <v>653</v>
      </c>
      <c r="C68" s="53" t="n">
        <v>44445</v>
      </c>
      <c r="D68" s="54" t="n">
        <v>44742</v>
      </c>
      <c r="E68" s="17" t="n">
        <v>1029.54</v>
      </c>
      <c r="F68" s="17" t="n">
        <v>962.8281</v>
      </c>
      <c r="G68" s="17" t="n">
        <v>16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465</v>
      </c>
      <c r="B69" s="16" t="s">
        <v>640</v>
      </c>
      <c r="C69" s="53" t="n">
        <v>44445</v>
      </c>
      <c r="D69" s="54" t="n">
        <v>45982</v>
      </c>
      <c r="E69" s="17" t="n">
        <v>6327</v>
      </c>
      <c r="F69" s="17" t="n">
        <v>5475.0679</v>
      </c>
      <c r="G69" s="17" t="n">
        <v>7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465</v>
      </c>
      <c r="B70" s="16" t="s">
        <v>640</v>
      </c>
      <c r="C70" s="53" t="n">
        <v>45352</v>
      </c>
      <c r="D70" s="54" t="n">
        <v>45982</v>
      </c>
      <c r="E70" s="17" t="n">
        <v>7410.4933</v>
      </c>
      <c r="F70" s="17" t="n">
        <v>5475.0679</v>
      </c>
      <c r="G70" s="17" t="n">
        <v>3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465</v>
      </c>
      <c r="B71" s="16" t="s">
        <v>640</v>
      </c>
      <c r="C71" s="53" t="n">
        <v>45370</v>
      </c>
      <c r="D71" s="54" t="n">
        <v>45982</v>
      </c>
      <c r="E71" s="17" t="n">
        <v>7316.2523</v>
      </c>
      <c r="F71" s="17" t="n">
        <v>5475.0679</v>
      </c>
      <c r="G71" s="17" t="n">
        <v>26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465</v>
      </c>
      <c r="B72" s="16" t="s">
        <v>640</v>
      </c>
      <c r="C72" s="53" t="n">
        <v>45443</v>
      </c>
      <c r="D72" s="54" t="n">
        <v>45982</v>
      </c>
      <c r="E72" s="17" t="n">
        <v>7400.8</v>
      </c>
      <c r="F72" s="17" t="n">
        <v>5475.0679</v>
      </c>
      <c r="G72" s="17" t="n">
        <v>5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465</v>
      </c>
      <c r="B73" s="16" t="s">
        <v>640</v>
      </c>
      <c r="C73" s="53" t="n">
        <v>45817</v>
      </c>
      <c r="D73" s="54" t="n">
        <v>45982</v>
      </c>
      <c r="E73" s="17" t="n">
        <v>6241.5545</v>
      </c>
      <c r="F73" s="17" t="n">
        <v>5475.0679</v>
      </c>
      <c r="G73" s="17" t="n">
        <v>22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490</v>
      </c>
      <c r="B74" s="16" t="s">
        <v>655</v>
      </c>
      <c r="C74" s="53" t="n">
        <v>44494</v>
      </c>
      <c r="D74" s="54" t="n">
        <v>44743</v>
      </c>
      <c r="E74" s="17" t="n">
        <v>1018.8395</v>
      </c>
      <c r="F74" s="17" t="n">
        <v>915.6447</v>
      </c>
      <c r="G74" s="17" t="n">
        <v>19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491</v>
      </c>
      <c r="B75" s="16" t="s">
        <v>654</v>
      </c>
      <c r="C75" s="53" t="n">
        <v>44494</v>
      </c>
      <c r="D75" s="54" t="n">
        <v>44614</v>
      </c>
      <c r="E75" s="17" t="n">
        <v>1008.1905</v>
      </c>
      <c r="F75" s="17" t="n">
        <v>934.2155</v>
      </c>
      <c r="G75" s="17" t="n">
        <v>22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493</v>
      </c>
      <c r="B76" s="16" t="s">
        <v>678</v>
      </c>
      <c r="C76" s="53" t="n">
        <v>44614</v>
      </c>
      <c r="D76" s="54" t="n">
        <v>45817</v>
      </c>
      <c r="E76" s="17" t="n">
        <v>934.5685</v>
      </c>
      <c r="F76" s="17" t="n">
        <v>1106.3273</v>
      </c>
      <c r="G76" s="17" t="n">
        <v>61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493</v>
      </c>
      <c r="B77" s="16" t="s">
        <v>678</v>
      </c>
      <c r="C77" s="53" t="n">
        <v>44616</v>
      </c>
      <c r="D77" s="54" t="n">
        <v>45817</v>
      </c>
      <c r="E77" s="17" t="n">
        <v>818.93</v>
      </c>
      <c r="F77" s="17" t="n">
        <v>1106.3273</v>
      </c>
      <c r="G77" s="17" t="n">
        <v>327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606</v>
      </c>
      <c r="B78" s="16" t="s">
        <v>606</v>
      </c>
      <c r="C78" s="53" t="n">
        <v>45286</v>
      </c>
      <c r="D78" s="54" t="n">
        <v>45446</v>
      </c>
      <c r="E78" s="17" t="n">
        <v>12.7816</v>
      </c>
      <c r="F78" s="17" t="n">
        <v>12.273</v>
      </c>
      <c r="G78" s="17" t="n">
        <v>7000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96</v>
      </c>
      <c r="B79" s="16" t="s">
        <v>97</v>
      </c>
      <c r="C79" s="53" t="n">
        <v>45352</v>
      </c>
      <c r="D79" s="54" t="n">
        <v>45788</v>
      </c>
      <c r="E79" s="17" t="n">
        <v>0.0237</v>
      </c>
      <c r="F79" s="17" t="n">
        <v>99.3185</v>
      </c>
      <c r="G79" s="17" t="n">
        <v>13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96</v>
      </c>
      <c r="B80" s="16" t="s">
        <v>97</v>
      </c>
      <c r="C80" s="53" t="n">
        <v>45352</v>
      </c>
      <c r="D80" s="54" t="n">
        <v>45817</v>
      </c>
      <c r="E80" s="17" t="n">
        <v>0.0237</v>
      </c>
      <c r="F80" s="17" t="n">
        <v>93.4445</v>
      </c>
      <c r="G80" s="17" t="n">
        <v>29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96</v>
      </c>
      <c r="B81" s="16" t="s">
        <v>97</v>
      </c>
      <c r="C81" s="53" t="n">
        <v>45352</v>
      </c>
      <c r="D81" s="54" t="n">
        <v>46049</v>
      </c>
      <c r="E81" s="17" t="n">
        <v>0.0237</v>
      </c>
      <c r="F81" s="17" t="n">
        <v>72.4052</v>
      </c>
      <c r="G81" s="17" t="n">
        <v>62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96</v>
      </c>
      <c r="B82" s="16" t="s">
        <v>97</v>
      </c>
      <c r="C82" s="53" t="n">
        <v>45352</v>
      </c>
      <c r="D82" s="54" t="n">
        <v>46094</v>
      </c>
      <c r="E82" s="17" t="n">
        <v>0.0237</v>
      </c>
      <c r="F82" s="17" t="n">
        <v>86.4181</v>
      </c>
      <c r="G82" s="17" t="n">
        <v>16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494</v>
      </c>
      <c r="B83" s="16" t="s">
        <v>641</v>
      </c>
      <c r="C83" s="53" t="n">
        <v>45370</v>
      </c>
      <c r="D83" s="54" t="n">
        <v>46049</v>
      </c>
      <c r="E83" s="17" t="n">
        <v>228.2053</v>
      </c>
      <c r="F83" s="17" t="n">
        <v>738.9343</v>
      </c>
      <c r="G83" s="17" t="n">
        <v>140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494</v>
      </c>
      <c r="B84" s="16" t="s">
        <v>641</v>
      </c>
      <c r="C84" s="53" t="n">
        <v>45406</v>
      </c>
      <c r="D84" s="54" t="n">
        <v>46049</v>
      </c>
      <c r="E84" s="17" t="n">
        <v>281.9092</v>
      </c>
      <c r="F84" s="17" t="n">
        <v>738.9343</v>
      </c>
      <c r="G84" s="17" t="n">
        <v>180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481</v>
      </c>
      <c r="B85" s="16" t="s">
        <v>646</v>
      </c>
      <c r="C85" s="53" t="n">
        <v>44571</v>
      </c>
      <c r="D85" s="54" t="n">
        <v>44742</v>
      </c>
      <c r="E85" s="17" t="n">
        <v>1033.404</v>
      </c>
      <c r="F85" s="17" t="n">
        <v>973.546</v>
      </c>
      <c r="G85" s="17" t="n">
        <v>10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489</v>
      </c>
      <c r="B86" s="16" t="s">
        <v>653</v>
      </c>
      <c r="C86" s="53" t="n">
        <v>44571</v>
      </c>
      <c r="D86" s="54" t="n">
        <v>44613</v>
      </c>
      <c r="E86" s="17" t="n">
        <v>1001.252</v>
      </c>
      <c r="F86" s="17" t="n">
        <v>963.354</v>
      </c>
      <c r="G86" s="17" t="n">
        <v>10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480</v>
      </c>
      <c r="B87" s="16" t="s">
        <v>647</v>
      </c>
      <c r="C87" s="53" t="n">
        <v>44571</v>
      </c>
      <c r="D87" s="54" t="n">
        <v>44613</v>
      </c>
      <c r="E87" s="17" t="n">
        <v>1036.197</v>
      </c>
      <c r="F87" s="17" t="n">
        <v>1029.837</v>
      </c>
      <c r="G87" s="17" t="n">
        <v>10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491</v>
      </c>
      <c r="B88" s="16" t="s">
        <v>654</v>
      </c>
      <c r="C88" s="53" t="n">
        <v>44571</v>
      </c>
      <c r="D88" s="54" t="n">
        <v>44742</v>
      </c>
      <c r="E88" s="17" t="n">
        <v>999.572</v>
      </c>
      <c r="F88" s="17" t="n">
        <v>929.921</v>
      </c>
      <c r="G88" s="17" t="n">
        <v>10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490</v>
      </c>
      <c r="B89" s="16" t="s">
        <v>655</v>
      </c>
      <c r="C89" s="53" t="n">
        <v>44571</v>
      </c>
      <c r="D89" s="54" t="n">
        <v>44742</v>
      </c>
      <c r="E89" s="17" t="n">
        <v>1004.743</v>
      </c>
      <c r="F89" s="17" t="n">
        <v>911.92</v>
      </c>
      <c r="G89" s="17" t="n">
        <v>10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484</v>
      </c>
      <c r="B90" s="16" t="s">
        <v>649</v>
      </c>
      <c r="C90" s="53" t="n">
        <v>44571</v>
      </c>
      <c r="D90" s="54" t="n">
        <v>44613</v>
      </c>
      <c r="E90" s="17" t="n">
        <v>523.2045</v>
      </c>
      <c r="F90" s="17" t="n">
        <v>502.453</v>
      </c>
      <c r="G90" s="17" t="n">
        <v>20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483</v>
      </c>
      <c r="B91" s="16" t="s">
        <v>648</v>
      </c>
      <c r="C91" s="53" t="n">
        <v>44571</v>
      </c>
      <c r="D91" s="54" t="n">
        <v>44613</v>
      </c>
      <c r="E91" s="17" t="n">
        <v>510.699</v>
      </c>
      <c r="F91" s="17" t="n">
        <v>500.7045</v>
      </c>
      <c r="G91" s="17" t="n">
        <v>20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492</v>
      </c>
      <c r="B92" s="16" t="s">
        <v>679</v>
      </c>
      <c r="C92" s="53" t="n">
        <v>44571</v>
      </c>
      <c r="D92" s="54" t="n">
        <v>44613</v>
      </c>
      <c r="E92" s="17" t="n">
        <v>1003.3482</v>
      </c>
      <c r="F92" s="17" t="n">
        <v>955.2264</v>
      </c>
      <c r="G92" s="17" t="n">
        <v>11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465</v>
      </c>
      <c r="B93" s="16" t="s">
        <v>640</v>
      </c>
      <c r="C93" s="53" t="n">
        <v>44572</v>
      </c>
      <c r="D93" s="54" t="n">
        <v>45982</v>
      </c>
      <c r="E93" s="17" t="n">
        <v>6811.465</v>
      </c>
      <c r="F93" s="17" t="n">
        <v>5475.0681</v>
      </c>
      <c r="G93" s="17" t="n">
        <v>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465</v>
      </c>
      <c r="B94" s="16" t="s">
        <v>640</v>
      </c>
      <c r="C94" s="53" t="n">
        <v>44579</v>
      </c>
      <c r="D94" s="54" t="n">
        <v>45982</v>
      </c>
      <c r="E94" s="17" t="n">
        <v>6291.856</v>
      </c>
      <c r="F94" s="17" t="n">
        <v>5475.0681</v>
      </c>
      <c r="G94" s="17" t="n">
        <v>5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465</v>
      </c>
      <c r="B95" s="16" t="s">
        <v>640</v>
      </c>
      <c r="C95" s="53" t="n">
        <v>45163</v>
      </c>
      <c r="D95" s="54" t="n">
        <v>45982</v>
      </c>
      <c r="E95" s="17" t="n">
        <v>6556.9293</v>
      </c>
      <c r="F95" s="17" t="n">
        <v>5475.0681</v>
      </c>
      <c r="G95" s="17" t="n">
        <v>15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465</v>
      </c>
      <c r="B96" s="16" t="s">
        <v>640</v>
      </c>
      <c r="C96" s="53" t="n">
        <v>45286</v>
      </c>
      <c r="D96" s="54" t="n">
        <v>45982</v>
      </c>
      <c r="E96" s="17" t="n">
        <v>6737.06</v>
      </c>
      <c r="F96" s="17" t="n">
        <v>5475.0681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465</v>
      </c>
      <c r="B97" s="16" t="s">
        <v>640</v>
      </c>
      <c r="C97" s="53" t="n">
        <v>45750</v>
      </c>
      <c r="D97" s="54" t="n">
        <v>45982</v>
      </c>
      <c r="E97" s="17" t="n">
        <v>6745.3815</v>
      </c>
      <c r="F97" s="17" t="n">
        <v>5475.0681</v>
      </c>
      <c r="G97" s="17" t="n">
        <v>26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465</v>
      </c>
      <c r="B98" s="16" t="s">
        <v>640</v>
      </c>
      <c r="C98" s="53" t="n">
        <v>45898</v>
      </c>
      <c r="D98" s="54" t="n">
        <v>45982</v>
      </c>
      <c r="E98" s="17" t="n">
        <v>6434.7873</v>
      </c>
      <c r="F98" s="17" t="n">
        <v>5475.0681</v>
      </c>
      <c r="G98" s="17" t="n">
        <v>15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462</v>
      </c>
      <c r="B99" s="16" t="s">
        <v>635</v>
      </c>
      <c r="C99" s="53" t="n">
        <v>44572</v>
      </c>
      <c r="D99" s="54" t="n">
        <v>45817</v>
      </c>
      <c r="E99" s="17" t="n">
        <v>277.032</v>
      </c>
      <c r="F99" s="17" t="n">
        <v>308.2243</v>
      </c>
      <c r="G99" s="17" t="n">
        <v>10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462</v>
      </c>
      <c r="B100" s="16" t="s">
        <v>635</v>
      </c>
      <c r="C100" s="53" t="n">
        <v>44579</v>
      </c>
      <c r="D100" s="54" t="n">
        <v>45817</v>
      </c>
      <c r="E100" s="17" t="n">
        <v>233.0214</v>
      </c>
      <c r="F100" s="17" t="n">
        <v>308.2243</v>
      </c>
      <c r="G100" s="17" t="n">
        <v>150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462</v>
      </c>
      <c r="B101" s="16" t="s">
        <v>635</v>
      </c>
      <c r="C101" s="53" t="n">
        <v>45303</v>
      </c>
      <c r="D101" s="54" t="n">
        <v>46226</v>
      </c>
      <c r="E101" s="17" t="n">
        <v>275.958</v>
      </c>
      <c r="F101" s="17" t="n">
        <v>263.662</v>
      </c>
      <c r="G101" s="17" t="n">
        <v>10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493</v>
      </c>
      <c r="B102" s="16" t="s">
        <v>678</v>
      </c>
      <c r="C102" s="53" t="n">
        <v>44614</v>
      </c>
      <c r="D102" s="54" t="n">
        <v>45817</v>
      </c>
      <c r="E102" s="17" t="n">
        <v>935.3533</v>
      </c>
      <c r="F102" s="17" t="n">
        <v>1106.2905</v>
      </c>
      <c r="G102" s="17" t="n">
        <v>55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493</v>
      </c>
      <c r="B103" s="16" t="s">
        <v>678</v>
      </c>
      <c r="C103" s="53" t="n">
        <v>44774</v>
      </c>
      <c r="D103" s="54" t="n">
        <v>45898</v>
      </c>
      <c r="E103" s="17" t="n">
        <v>763.4795</v>
      </c>
      <c r="F103" s="17" t="n">
        <v>1202.3108</v>
      </c>
      <c r="G103" s="17" t="n">
        <v>130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493</v>
      </c>
      <c r="B104" s="16" t="s">
        <v>678</v>
      </c>
      <c r="C104" s="53" t="n">
        <v>44897</v>
      </c>
      <c r="D104" s="54" t="n">
        <v>45995</v>
      </c>
      <c r="E104" s="17" t="n">
        <v>753.3926</v>
      </c>
      <c r="F104" s="17" t="n">
        <v>1109.112</v>
      </c>
      <c r="G104" s="17" t="n">
        <v>132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494</v>
      </c>
      <c r="B105" s="16" t="s">
        <v>641</v>
      </c>
      <c r="C105" s="53" t="n">
        <v>45026</v>
      </c>
      <c r="D105" s="54" t="n">
        <v>46049</v>
      </c>
      <c r="E105" s="17" t="n">
        <v>177.5739</v>
      </c>
      <c r="F105" s="17" t="n">
        <v>739.1193</v>
      </c>
      <c r="G105" s="17" t="n">
        <v>280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494</v>
      </c>
      <c r="B106" s="16" t="s">
        <v>641</v>
      </c>
      <c r="C106" s="53" t="n">
        <v>45750</v>
      </c>
      <c r="D106" s="54" t="n">
        <v>46049</v>
      </c>
      <c r="E106" s="17" t="n">
        <v>260.2691</v>
      </c>
      <c r="F106" s="17" t="n">
        <v>739.1193</v>
      </c>
      <c r="G106" s="17" t="n">
        <v>200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494</v>
      </c>
      <c r="B107" s="16" t="s">
        <v>641</v>
      </c>
      <c r="C107" s="53" t="n">
        <v>45903</v>
      </c>
      <c r="D107" s="54" t="n">
        <v>46049</v>
      </c>
      <c r="E107" s="17" t="n">
        <v>313.0751</v>
      </c>
      <c r="F107" s="17" t="n">
        <v>739.1193</v>
      </c>
      <c r="G107" s="17" t="n">
        <v>310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494</v>
      </c>
      <c r="B108" s="16" t="s">
        <v>641</v>
      </c>
      <c r="C108" s="53" t="n">
        <v>45968</v>
      </c>
      <c r="D108" s="54" t="n">
        <v>46049</v>
      </c>
      <c r="E108" s="17" t="n">
        <v>356.7199</v>
      </c>
      <c r="F108" s="17" t="n">
        <v>739.1193</v>
      </c>
      <c r="G108" s="17" t="n">
        <v>70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606</v>
      </c>
      <c r="B109" s="16" t="s">
        <v>606</v>
      </c>
      <c r="C109" s="53" t="n">
        <v>45370</v>
      </c>
      <c r="D109" s="54" t="n">
        <v>45446</v>
      </c>
      <c r="E109" s="17" t="n">
        <v>12.8498</v>
      </c>
      <c r="F109" s="17" t="n">
        <v>12.2765</v>
      </c>
      <c r="G109" s="17" t="n">
        <v>3000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61</v>
      </c>
      <c r="B110" s="16" t="s">
        <v>62</v>
      </c>
      <c r="C110" s="53" t="n">
        <v>45750</v>
      </c>
      <c r="D110" s="54" t="n">
        <v>46163</v>
      </c>
      <c r="E110" s="17" t="n">
        <v>55.386</v>
      </c>
      <c r="F110" s="17" t="n">
        <v>55.8631</v>
      </c>
      <c r="G110" s="17" t="n">
        <v>780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61</v>
      </c>
      <c r="B111" s="16" t="s">
        <v>62</v>
      </c>
      <c r="C111" s="53" t="n">
        <v>45968</v>
      </c>
      <c r="D111" s="54" t="n">
        <v>46163</v>
      </c>
      <c r="E111" s="17" t="n">
        <v>61.105</v>
      </c>
      <c r="F111" s="17" t="n">
        <v>55.8631</v>
      </c>
      <c r="G111" s="17" t="n">
        <v>330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61</v>
      </c>
      <c r="B112" s="16" t="s">
        <v>62</v>
      </c>
      <c r="C112" s="53" t="n">
        <v>46147</v>
      </c>
      <c r="D112" s="54" t="n">
        <v>46163</v>
      </c>
      <c r="E112" s="17" t="n">
        <v>56.1223</v>
      </c>
      <c r="F112" s="17" t="n">
        <v>55.8631</v>
      </c>
      <c r="G112" s="17" t="n">
        <v>6890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463</v>
      </c>
      <c r="B113" s="16" t="s">
        <v>633</v>
      </c>
      <c r="C113" s="53" t="n">
        <v>45968</v>
      </c>
      <c r="D113" s="54" t="n">
        <v>46094</v>
      </c>
      <c r="E113" s="17" t="n">
        <v>2879.892</v>
      </c>
      <c r="F113" s="17" t="n">
        <v>3205.61</v>
      </c>
      <c r="G113" s="17" t="n">
        <v>5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495</v>
      </c>
      <c r="B114" s="16" t="s">
        <v>680</v>
      </c>
      <c r="C114" s="53" t="n">
        <v>45999</v>
      </c>
      <c r="D114" s="54" t="n">
        <v>46195</v>
      </c>
      <c r="E114" s="17" t="n">
        <v>2.593</v>
      </c>
      <c r="F114" s="17" t="n">
        <v>2.5191</v>
      </c>
      <c r="G114" s="17" t="n">
        <v>100100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495</v>
      </c>
      <c r="B115" s="16" t="s">
        <v>680</v>
      </c>
      <c r="C115" s="53" t="n">
        <v>45999</v>
      </c>
      <c r="D115" s="54" t="n">
        <v>46198</v>
      </c>
      <c r="E115" s="17" t="n">
        <v>2.593</v>
      </c>
      <c r="F115" s="17" t="n">
        <v>2.4658</v>
      </c>
      <c r="G115" s="17" t="n">
        <v>82000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495</v>
      </c>
      <c r="B116" s="16" t="s">
        <v>680</v>
      </c>
      <c r="C116" s="53" t="n">
        <v>45999</v>
      </c>
      <c r="D116" s="54" t="n">
        <v>46223</v>
      </c>
      <c r="E116" s="17" t="n">
        <v>2.593</v>
      </c>
      <c r="F116" s="17" t="n">
        <v>2.5452</v>
      </c>
      <c r="G116" s="17" t="n">
        <v>7455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495</v>
      </c>
      <c r="B117" s="16" t="s">
        <v>680</v>
      </c>
      <c r="C117" s="53" t="n">
        <v>46049</v>
      </c>
      <c r="D117" s="54" t="n">
        <v>46223</v>
      </c>
      <c r="E117" s="17" t="n">
        <v>3.1071</v>
      </c>
      <c r="F117" s="17" t="n">
        <v>2.5452</v>
      </c>
      <c r="G117" s="17" t="n">
        <v>63267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495</v>
      </c>
      <c r="B118" s="16" t="s">
        <v>680</v>
      </c>
      <c r="C118" s="53" t="n">
        <v>46147</v>
      </c>
      <c r="D118" s="54" t="n">
        <v>46223</v>
      </c>
      <c r="E118" s="17" t="n">
        <v>2.8056</v>
      </c>
      <c r="F118" s="17" t="n">
        <v>2.5452</v>
      </c>
      <c r="G118" s="17" t="n">
        <v>79339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470</v>
      </c>
      <c r="B119" s="16" t="s">
        <v>681</v>
      </c>
      <c r="C119" s="53" t="n">
        <v>43367</v>
      </c>
      <c r="D119" s="54" t="n">
        <v>44000</v>
      </c>
      <c r="E119" s="17" t="n">
        <v>252.78</v>
      </c>
      <c r="F119" s="17" t="n">
        <v>166.5833</v>
      </c>
      <c r="G119" s="17" t="n">
        <v>3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475</v>
      </c>
      <c r="B120" s="16" t="s">
        <v>644</v>
      </c>
      <c r="C120" s="53" t="n">
        <v>43439</v>
      </c>
      <c r="D120" s="54" t="n">
        <v>44000</v>
      </c>
      <c r="E120" s="17" t="n">
        <v>1012.3313</v>
      </c>
      <c r="F120" s="17" t="n">
        <v>1059.1417</v>
      </c>
      <c r="G120" s="17" t="n">
        <v>30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93</v>
      </c>
      <c r="B121" s="16" t="s">
        <v>94</v>
      </c>
      <c r="C121" s="53" t="n">
        <v>43439</v>
      </c>
      <c r="D121" s="54" t="n">
        <v>44434</v>
      </c>
      <c r="E121" s="17" t="n">
        <v>157.7866</v>
      </c>
      <c r="F121" s="17" t="n">
        <v>241.38</v>
      </c>
      <c r="G121" s="17" t="n">
        <v>50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93</v>
      </c>
      <c r="B122" s="16" t="s">
        <v>94</v>
      </c>
      <c r="C122" s="53" t="n">
        <v>43641</v>
      </c>
      <c r="D122" s="54" t="n">
        <v>44434</v>
      </c>
      <c r="E122" s="17" t="n">
        <v>170.4255</v>
      </c>
      <c r="F122" s="17" t="n">
        <v>241.38</v>
      </c>
      <c r="G122" s="17" t="n">
        <v>120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93</v>
      </c>
      <c r="B123" s="16" t="s">
        <v>94</v>
      </c>
      <c r="C123" s="53" t="n">
        <v>43833</v>
      </c>
      <c r="D123" s="54" t="n">
        <v>44434</v>
      </c>
      <c r="E123" s="17" t="n">
        <v>144.5257</v>
      </c>
      <c r="F123" s="17" t="n">
        <v>241.38</v>
      </c>
      <c r="G123" s="17" t="n">
        <v>100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93</v>
      </c>
      <c r="B124" s="16" t="s">
        <v>94</v>
      </c>
      <c r="C124" s="53" t="n">
        <v>43902</v>
      </c>
      <c r="D124" s="54" t="n">
        <v>44434</v>
      </c>
      <c r="E124" s="17" t="n">
        <v>112.9483</v>
      </c>
      <c r="F124" s="17" t="n">
        <v>241.38</v>
      </c>
      <c r="G124" s="17" t="n">
        <v>150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93</v>
      </c>
      <c r="B125" s="16" t="s">
        <v>94</v>
      </c>
      <c r="C125" s="53" t="n">
        <v>43969</v>
      </c>
      <c r="D125" s="54" t="n">
        <v>44434</v>
      </c>
      <c r="E125" s="17" t="n">
        <v>123.0253</v>
      </c>
      <c r="F125" s="17" t="n">
        <v>241.38</v>
      </c>
      <c r="G125" s="17" t="n">
        <v>60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93</v>
      </c>
      <c r="B126" s="16" t="s">
        <v>94</v>
      </c>
      <c r="C126" s="53" t="n">
        <v>44000</v>
      </c>
      <c r="D126" s="54" t="n">
        <v>44434</v>
      </c>
      <c r="E126" s="17" t="n">
        <v>137.4753</v>
      </c>
      <c r="F126" s="17" t="n">
        <v>241.38</v>
      </c>
      <c r="G126" s="17" t="n">
        <v>60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48</v>
      </c>
      <c r="B127" s="16" t="s">
        <v>49</v>
      </c>
      <c r="C127" s="53" t="n">
        <v>43439</v>
      </c>
      <c r="D127" s="54" t="n">
        <v>44431</v>
      </c>
      <c r="E127" s="17" t="n">
        <v>558.2215</v>
      </c>
      <c r="F127" s="17" t="n">
        <v>462.0796</v>
      </c>
      <c r="G127" s="17" t="n">
        <v>20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48</v>
      </c>
      <c r="B128" s="16" t="s">
        <v>49</v>
      </c>
      <c r="C128" s="53" t="n">
        <v>43833</v>
      </c>
      <c r="D128" s="54" t="n">
        <v>44431</v>
      </c>
      <c r="E128" s="17" t="n">
        <v>740.4832</v>
      </c>
      <c r="F128" s="17" t="n">
        <v>462.0796</v>
      </c>
      <c r="G128" s="17" t="n">
        <v>19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48</v>
      </c>
      <c r="B129" s="16" t="s">
        <v>49</v>
      </c>
      <c r="C129" s="53" t="n">
        <v>43902</v>
      </c>
      <c r="D129" s="54" t="n">
        <v>44431</v>
      </c>
      <c r="E129" s="17" t="n">
        <v>476.8705</v>
      </c>
      <c r="F129" s="17" t="n">
        <v>462.0796</v>
      </c>
      <c r="G129" s="17" t="n">
        <v>85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48</v>
      </c>
      <c r="B130" s="16" t="s">
        <v>49</v>
      </c>
      <c r="C130" s="53" t="n">
        <v>43969</v>
      </c>
      <c r="D130" s="54" t="n">
        <v>44431</v>
      </c>
      <c r="E130" s="17" t="n">
        <v>517.6589</v>
      </c>
      <c r="F130" s="17" t="n">
        <v>462.0796</v>
      </c>
      <c r="G130" s="17" t="n">
        <v>18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48</v>
      </c>
      <c r="B131" s="16" t="s">
        <v>49</v>
      </c>
      <c r="C131" s="53" t="n">
        <v>44000</v>
      </c>
      <c r="D131" s="54" t="n">
        <v>44431</v>
      </c>
      <c r="E131" s="17" t="n">
        <v>546.2788</v>
      </c>
      <c r="F131" s="17" t="n">
        <v>462.0796</v>
      </c>
      <c r="G131" s="17" t="n">
        <v>17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476</v>
      </c>
      <c r="B132" s="16" t="s">
        <v>643</v>
      </c>
      <c r="C132" s="53" t="n">
        <v>43446</v>
      </c>
      <c r="D132" s="54" t="n">
        <v>43902</v>
      </c>
      <c r="E132" s="17" t="n">
        <v>1044.57</v>
      </c>
      <c r="F132" s="17" t="n">
        <v>1026.9837</v>
      </c>
      <c r="G132" s="17" t="n">
        <v>25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476</v>
      </c>
      <c r="B133" s="16" t="s">
        <v>643</v>
      </c>
      <c r="C133" s="53" t="n">
        <v>43462</v>
      </c>
      <c r="D133" s="54" t="n">
        <v>43902</v>
      </c>
      <c r="E133" s="17" t="n">
        <v>1006.285</v>
      </c>
      <c r="F133" s="17" t="n">
        <v>1026.9837</v>
      </c>
      <c r="G133" s="17" t="n">
        <v>22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476</v>
      </c>
      <c r="B134" s="16" t="s">
        <v>643</v>
      </c>
      <c r="C134" s="53" t="n">
        <v>43524</v>
      </c>
      <c r="D134" s="54" t="n">
        <v>43902</v>
      </c>
      <c r="E134" s="17" t="n">
        <v>1017.1402</v>
      </c>
      <c r="F134" s="17" t="n">
        <v>1026.9837</v>
      </c>
      <c r="G134" s="17" t="n">
        <v>50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476</v>
      </c>
      <c r="B135" s="16" t="s">
        <v>643</v>
      </c>
      <c r="C135" s="53" t="n">
        <v>43733</v>
      </c>
      <c r="D135" s="54" t="n">
        <v>43902</v>
      </c>
      <c r="E135" s="17" t="n">
        <v>1050.1844</v>
      </c>
      <c r="F135" s="17" t="n">
        <v>1026.9837</v>
      </c>
      <c r="G135" s="17" t="n">
        <v>18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87</v>
      </c>
      <c r="B136" s="16" t="s">
        <v>88</v>
      </c>
      <c r="C136" s="53" t="n">
        <v>43524</v>
      </c>
      <c r="D136" s="54" t="n">
        <v>43600</v>
      </c>
      <c r="E136" s="17" t="n">
        <v>157.6847</v>
      </c>
      <c r="F136" s="17" t="n">
        <v>195.4934</v>
      </c>
      <c r="G136" s="17" t="n">
        <v>200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87</v>
      </c>
      <c r="B137" s="16" t="s">
        <v>88</v>
      </c>
      <c r="C137" s="53" t="n">
        <v>43663</v>
      </c>
      <c r="D137" s="54" t="n">
        <v>44434</v>
      </c>
      <c r="E137" s="17" t="n">
        <v>223.5492</v>
      </c>
      <c r="F137" s="17" t="n">
        <v>294.34</v>
      </c>
      <c r="G137" s="17" t="n">
        <v>90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87</v>
      </c>
      <c r="B138" s="16" t="s">
        <v>88</v>
      </c>
      <c r="C138" s="53" t="n">
        <v>43833</v>
      </c>
      <c r="D138" s="54" t="n">
        <v>44434</v>
      </c>
      <c r="E138" s="17" t="n">
        <v>260.2727</v>
      </c>
      <c r="F138" s="17" t="n">
        <v>294.34</v>
      </c>
      <c r="G138" s="17" t="n">
        <v>30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87</v>
      </c>
      <c r="B139" s="16" t="s">
        <v>88</v>
      </c>
      <c r="C139" s="53" t="n">
        <v>43969</v>
      </c>
      <c r="D139" s="54" t="n">
        <v>44434</v>
      </c>
      <c r="E139" s="17" t="n">
        <v>189.611</v>
      </c>
      <c r="F139" s="17" t="n">
        <v>294.34</v>
      </c>
      <c r="G139" s="17" t="n">
        <v>20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87</v>
      </c>
      <c r="B140" s="16" t="s">
        <v>88</v>
      </c>
      <c r="C140" s="53" t="n">
        <v>44000</v>
      </c>
      <c r="D140" s="54" t="n">
        <v>44434</v>
      </c>
      <c r="E140" s="17" t="n">
        <v>193.0235</v>
      </c>
      <c r="F140" s="17" t="n">
        <v>294.34</v>
      </c>
      <c r="G140" s="17" t="n">
        <v>20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87</v>
      </c>
      <c r="B141" s="16" t="s">
        <v>88</v>
      </c>
      <c r="C141" s="53" t="n">
        <v>44144</v>
      </c>
      <c r="D141" s="54" t="n">
        <v>44434</v>
      </c>
      <c r="E141" s="17" t="n">
        <v>168.6968</v>
      </c>
      <c r="F141" s="17" t="n">
        <v>294.34</v>
      </c>
      <c r="G141" s="17" t="n">
        <v>110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462</v>
      </c>
      <c r="B142" s="16" t="s">
        <v>635</v>
      </c>
      <c r="C142" s="53" t="n">
        <v>43524</v>
      </c>
      <c r="D142" s="54" t="n">
        <v>44434</v>
      </c>
      <c r="E142" s="17" t="n">
        <v>178.5566</v>
      </c>
      <c r="F142" s="17" t="n">
        <v>302.64</v>
      </c>
      <c r="G142" s="17" t="n">
        <v>100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462</v>
      </c>
      <c r="B143" s="16" t="s">
        <v>635</v>
      </c>
      <c r="C143" s="53" t="n">
        <v>43733</v>
      </c>
      <c r="D143" s="54" t="n">
        <v>44434</v>
      </c>
      <c r="E143" s="17" t="n">
        <v>202.8254</v>
      </c>
      <c r="F143" s="17" t="n">
        <v>302.64</v>
      </c>
      <c r="G143" s="17" t="n">
        <v>70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462</v>
      </c>
      <c r="B144" s="16" t="s">
        <v>635</v>
      </c>
      <c r="C144" s="53" t="n">
        <v>43754</v>
      </c>
      <c r="D144" s="54" t="n">
        <v>44434</v>
      </c>
      <c r="E144" s="17" t="n">
        <v>203.6579</v>
      </c>
      <c r="F144" s="17" t="n">
        <v>302.64</v>
      </c>
      <c r="G144" s="17" t="n">
        <v>170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462</v>
      </c>
      <c r="B145" s="16" t="s">
        <v>635</v>
      </c>
      <c r="C145" s="53" t="n">
        <v>43833</v>
      </c>
      <c r="D145" s="54" t="n">
        <v>44434</v>
      </c>
      <c r="E145" s="17" t="n">
        <v>230.3001</v>
      </c>
      <c r="F145" s="17" t="n">
        <v>302.64</v>
      </c>
      <c r="G145" s="17" t="n">
        <v>80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462</v>
      </c>
      <c r="B146" s="16" t="s">
        <v>635</v>
      </c>
      <c r="C146" s="53" t="n">
        <v>43902</v>
      </c>
      <c r="D146" s="54" t="n">
        <v>44434</v>
      </c>
      <c r="E146" s="17" t="n">
        <v>175.431</v>
      </c>
      <c r="F146" s="17" t="n">
        <v>302.64</v>
      </c>
      <c r="G146" s="17" t="n">
        <v>100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462</v>
      </c>
      <c r="B147" s="16" t="s">
        <v>635</v>
      </c>
      <c r="C147" s="53" t="n">
        <v>43969</v>
      </c>
      <c r="D147" s="54" t="n">
        <v>44434</v>
      </c>
      <c r="E147" s="17" t="n">
        <v>175.4316</v>
      </c>
      <c r="F147" s="17" t="n">
        <v>302.64</v>
      </c>
      <c r="G147" s="17" t="n">
        <v>70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462</v>
      </c>
      <c r="B148" s="16" t="s">
        <v>635</v>
      </c>
      <c r="C148" s="53" t="n">
        <v>44000</v>
      </c>
      <c r="D148" s="54" t="n">
        <v>44434</v>
      </c>
      <c r="E148" s="17" t="n">
        <v>188.8207</v>
      </c>
      <c r="F148" s="17" t="n">
        <v>302.64</v>
      </c>
      <c r="G148" s="17" t="n">
        <v>70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84</v>
      </c>
      <c r="B149" s="16" t="s">
        <v>85</v>
      </c>
      <c r="C149" s="53" t="n">
        <v>43606</v>
      </c>
      <c r="D149" s="54" t="n">
        <v>44434</v>
      </c>
      <c r="E149" s="17" t="n">
        <v>254.9361</v>
      </c>
      <c r="F149" s="17" t="n">
        <v>331.15</v>
      </c>
      <c r="G149" s="17" t="n">
        <v>150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84</v>
      </c>
      <c r="B150" s="16" t="s">
        <v>85</v>
      </c>
      <c r="C150" s="53" t="n">
        <v>43733</v>
      </c>
      <c r="D150" s="54" t="n">
        <v>44434</v>
      </c>
      <c r="E150" s="17" t="n">
        <v>267.575</v>
      </c>
      <c r="F150" s="17" t="n">
        <v>331.15</v>
      </c>
      <c r="G150" s="17" t="n">
        <v>50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84</v>
      </c>
      <c r="B151" s="16" t="s">
        <v>85</v>
      </c>
      <c r="C151" s="53" t="n">
        <v>43902</v>
      </c>
      <c r="D151" s="54" t="n">
        <v>44434</v>
      </c>
      <c r="E151" s="17" t="n">
        <v>287.5366</v>
      </c>
      <c r="F151" s="17" t="n">
        <v>331.15</v>
      </c>
      <c r="G151" s="17" t="n">
        <v>70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84</v>
      </c>
      <c r="B152" s="16" t="s">
        <v>85</v>
      </c>
      <c r="C152" s="53" t="n">
        <v>43969</v>
      </c>
      <c r="D152" s="54" t="n">
        <v>44434</v>
      </c>
      <c r="E152" s="17" t="n">
        <v>325.3752</v>
      </c>
      <c r="F152" s="17" t="n">
        <v>331.15</v>
      </c>
      <c r="G152" s="17" t="n">
        <v>40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84</v>
      </c>
      <c r="B153" s="16" t="s">
        <v>85</v>
      </c>
      <c r="C153" s="53" t="n">
        <v>44000</v>
      </c>
      <c r="D153" s="54" t="n">
        <v>44434</v>
      </c>
      <c r="E153" s="17" t="n">
        <v>325.4254</v>
      </c>
      <c r="F153" s="17" t="n">
        <v>331.15</v>
      </c>
      <c r="G153" s="17" t="n">
        <v>50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72</v>
      </c>
      <c r="B154" s="16" t="s">
        <v>73</v>
      </c>
      <c r="C154" s="53" t="n">
        <v>43641</v>
      </c>
      <c r="D154" s="54" t="n">
        <v>44144</v>
      </c>
      <c r="E154" s="17" t="n">
        <v>2156.65</v>
      </c>
      <c r="F154" s="17" t="n">
        <v>2851.5223</v>
      </c>
      <c r="G154" s="17" t="n">
        <v>10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72</v>
      </c>
      <c r="B155" s="16" t="s">
        <v>73</v>
      </c>
      <c r="C155" s="53" t="n">
        <v>43969</v>
      </c>
      <c r="D155" s="54" t="n">
        <v>44144</v>
      </c>
      <c r="E155" s="17" t="n">
        <v>2203.03</v>
      </c>
      <c r="F155" s="17" t="n">
        <v>2851.5223</v>
      </c>
      <c r="G155" s="17" t="n">
        <v>1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72</v>
      </c>
      <c r="B156" s="16" t="s">
        <v>73</v>
      </c>
      <c r="C156" s="53" t="n">
        <v>44000</v>
      </c>
      <c r="D156" s="54" t="n">
        <v>44144</v>
      </c>
      <c r="E156" s="17" t="n">
        <v>2261.065</v>
      </c>
      <c r="F156" s="17" t="n">
        <v>2851.5223</v>
      </c>
      <c r="G156" s="17" t="n">
        <v>2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61</v>
      </c>
      <c r="B157" s="16" t="s">
        <v>62</v>
      </c>
      <c r="C157" s="53" t="n">
        <v>43649</v>
      </c>
      <c r="D157" s="54" t="n">
        <v>44434</v>
      </c>
      <c r="E157" s="17" t="n">
        <v>63.4456</v>
      </c>
      <c r="F157" s="17" t="n">
        <v>85.4</v>
      </c>
      <c r="G157" s="17" t="n">
        <v>300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61</v>
      </c>
      <c r="B158" s="16" t="s">
        <v>62</v>
      </c>
      <c r="C158" s="53" t="n">
        <v>43833</v>
      </c>
      <c r="D158" s="54" t="n">
        <v>44434</v>
      </c>
      <c r="E158" s="17" t="n">
        <v>71.1193</v>
      </c>
      <c r="F158" s="17" t="n">
        <v>85.4</v>
      </c>
      <c r="G158" s="17" t="n">
        <v>80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61</v>
      </c>
      <c r="B159" s="16" t="s">
        <v>62</v>
      </c>
      <c r="C159" s="53" t="n">
        <v>43902</v>
      </c>
      <c r="D159" s="54" t="n">
        <v>44434</v>
      </c>
      <c r="E159" s="17" t="n">
        <v>61.4896</v>
      </c>
      <c r="F159" s="17" t="n">
        <v>85.4</v>
      </c>
      <c r="G159" s="17" t="n">
        <v>300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61</v>
      </c>
      <c r="B160" s="16" t="s">
        <v>62</v>
      </c>
      <c r="C160" s="53" t="n">
        <v>43969</v>
      </c>
      <c r="D160" s="54" t="n">
        <v>44434</v>
      </c>
      <c r="E160" s="17" t="n">
        <v>71.7598</v>
      </c>
      <c r="F160" s="17" t="n">
        <v>85.4</v>
      </c>
      <c r="G160" s="17" t="n">
        <v>100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61</v>
      </c>
      <c r="B161" s="16" t="s">
        <v>62</v>
      </c>
      <c r="C161" s="53" t="n">
        <v>44000</v>
      </c>
      <c r="D161" s="54" t="n">
        <v>44434</v>
      </c>
      <c r="E161" s="17" t="n">
        <v>75.5523</v>
      </c>
      <c r="F161" s="17" t="n">
        <v>85.4</v>
      </c>
      <c r="G161" s="17" t="n">
        <v>90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477</v>
      </c>
      <c r="B162" s="16" t="s">
        <v>682</v>
      </c>
      <c r="C162" s="53" t="n">
        <v>43650</v>
      </c>
      <c r="D162" s="54" t="n">
        <v>44431</v>
      </c>
      <c r="E162" s="17" t="n">
        <v>108.8556</v>
      </c>
      <c r="F162" s="17" t="n">
        <v>67.6731</v>
      </c>
      <c r="G162" s="17" t="n">
        <v>180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477</v>
      </c>
      <c r="B163" s="16" t="s">
        <v>682</v>
      </c>
      <c r="C163" s="53" t="n">
        <v>43902</v>
      </c>
      <c r="D163" s="54" t="n">
        <v>44431</v>
      </c>
      <c r="E163" s="17" t="n">
        <v>70.9588</v>
      </c>
      <c r="F163" s="17" t="n">
        <v>67.6731</v>
      </c>
      <c r="G163" s="17" t="n">
        <v>500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477</v>
      </c>
      <c r="B164" s="16" t="s">
        <v>682</v>
      </c>
      <c r="C164" s="53" t="n">
        <v>44000</v>
      </c>
      <c r="D164" s="54" t="n">
        <v>44431</v>
      </c>
      <c r="E164" s="17" t="n">
        <v>81.1562</v>
      </c>
      <c r="F164" s="17" t="n">
        <v>67.6731</v>
      </c>
      <c r="G164" s="17" t="n">
        <v>50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463</v>
      </c>
      <c r="B165" s="16" t="s">
        <v>633</v>
      </c>
      <c r="C165" s="53" t="n">
        <v>43733</v>
      </c>
      <c r="D165" s="54" t="n">
        <v>44434</v>
      </c>
      <c r="E165" s="17" t="n">
        <v>3573.0167</v>
      </c>
      <c r="F165" s="17" t="n">
        <v>5619</v>
      </c>
      <c r="G165" s="17" t="n">
        <v>3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463</v>
      </c>
      <c r="B166" s="16" t="s">
        <v>633</v>
      </c>
      <c r="C166" s="53" t="n">
        <v>43754</v>
      </c>
      <c r="D166" s="54" t="n">
        <v>44434</v>
      </c>
      <c r="E166" s="17" t="n">
        <v>3247.0137</v>
      </c>
      <c r="F166" s="17" t="n">
        <v>5619</v>
      </c>
      <c r="G166" s="17" t="n">
        <v>8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463</v>
      </c>
      <c r="B167" s="16" t="s">
        <v>633</v>
      </c>
      <c r="C167" s="53" t="n">
        <v>43969</v>
      </c>
      <c r="D167" s="54" t="n">
        <v>44434</v>
      </c>
      <c r="E167" s="17" t="n">
        <v>3619.01</v>
      </c>
      <c r="F167" s="17" t="n">
        <v>5619</v>
      </c>
      <c r="G167" s="17" t="n">
        <v>2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463</v>
      </c>
      <c r="B168" s="16" t="s">
        <v>633</v>
      </c>
      <c r="C168" s="53" t="n">
        <v>44000</v>
      </c>
      <c r="D168" s="54" t="n">
        <v>44434</v>
      </c>
      <c r="E168" s="17" t="n">
        <v>3833.15</v>
      </c>
      <c r="F168" s="17" t="n">
        <v>5619</v>
      </c>
      <c r="G168" s="17" t="n">
        <v>1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80</v>
      </c>
      <c r="B169" s="16" t="s">
        <v>81</v>
      </c>
      <c r="C169" s="53" t="n">
        <v>43733</v>
      </c>
      <c r="D169" s="54" t="n">
        <v>44434</v>
      </c>
      <c r="E169" s="17" t="n">
        <v>94.5716</v>
      </c>
      <c r="F169" s="17" t="n">
        <v>179.83</v>
      </c>
      <c r="G169" s="17" t="n">
        <v>200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80</v>
      </c>
      <c r="B170" s="16" t="s">
        <v>81</v>
      </c>
      <c r="C170" s="53" t="n">
        <v>43969</v>
      </c>
      <c r="D170" s="54" t="n">
        <v>44434</v>
      </c>
      <c r="E170" s="17" t="n">
        <v>113.9087</v>
      </c>
      <c r="F170" s="17" t="n">
        <v>179.83</v>
      </c>
      <c r="G170" s="17" t="n">
        <v>30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80</v>
      </c>
      <c r="B171" s="16" t="s">
        <v>81</v>
      </c>
      <c r="C171" s="53" t="n">
        <v>44000</v>
      </c>
      <c r="D171" s="54" t="n">
        <v>44434</v>
      </c>
      <c r="E171" s="17" t="n">
        <v>115.8803</v>
      </c>
      <c r="F171" s="17" t="n">
        <v>179.83</v>
      </c>
      <c r="G171" s="17" t="n">
        <v>30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464</v>
      </c>
      <c r="B172" s="16" t="s">
        <v>638</v>
      </c>
      <c r="C172" s="53" t="n">
        <v>43733</v>
      </c>
      <c r="D172" s="54" t="n">
        <v>44434</v>
      </c>
      <c r="E172" s="17" t="n">
        <v>725.0357</v>
      </c>
      <c r="F172" s="17" t="n">
        <v>797</v>
      </c>
      <c r="G172" s="17" t="n">
        <v>30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464</v>
      </c>
      <c r="B173" s="16" t="s">
        <v>638</v>
      </c>
      <c r="C173" s="53" t="n">
        <v>43833</v>
      </c>
      <c r="D173" s="54" t="n">
        <v>44434</v>
      </c>
      <c r="E173" s="17" t="n">
        <v>774.3883</v>
      </c>
      <c r="F173" s="17" t="n">
        <v>797</v>
      </c>
      <c r="G173" s="17" t="n">
        <v>12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464</v>
      </c>
      <c r="B174" s="16" t="s">
        <v>638</v>
      </c>
      <c r="C174" s="53" t="n">
        <v>43969</v>
      </c>
      <c r="D174" s="54" t="n">
        <v>44434</v>
      </c>
      <c r="E174" s="17" t="n">
        <v>592.7573</v>
      </c>
      <c r="F174" s="17" t="n">
        <v>797</v>
      </c>
      <c r="G174" s="17" t="n">
        <v>15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464</v>
      </c>
      <c r="B175" s="16" t="s">
        <v>638</v>
      </c>
      <c r="C175" s="53" t="n">
        <v>44000</v>
      </c>
      <c r="D175" s="54" t="n">
        <v>44434</v>
      </c>
      <c r="E175" s="17" t="n">
        <v>660.23</v>
      </c>
      <c r="F175" s="17" t="n">
        <v>797</v>
      </c>
      <c r="G175" s="17" t="n">
        <v>7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472</v>
      </c>
      <c r="B176" s="16" t="s">
        <v>636</v>
      </c>
      <c r="C176" s="53" t="n">
        <v>43754</v>
      </c>
      <c r="D176" s="54" t="n">
        <v>44431</v>
      </c>
      <c r="E176" s="17" t="n">
        <v>1616.4847</v>
      </c>
      <c r="F176" s="17" t="n">
        <v>1074.5819</v>
      </c>
      <c r="G176" s="17" t="n">
        <v>15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472</v>
      </c>
      <c r="B177" s="16" t="s">
        <v>636</v>
      </c>
      <c r="C177" s="53" t="n">
        <v>43833</v>
      </c>
      <c r="D177" s="54" t="n">
        <v>44431</v>
      </c>
      <c r="E177" s="17" t="n">
        <v>1735.35</v>
      </c>
      <c r="F177" s="17" t="n">
        <v>1074.5819</v>
      </c>
      <c r="G177" s="17" t="n">
        <v>5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472</v>
      </c>
      <c r="B178" s="16" t="s">
        <v>636</v>
      </c>
      <c r="C178" s="53" t="n">
        <v>43969</v>
      </c>
      <c r="D178" s="54" t="n">
        <v>44431</v>
      </c>
      <c r="E178" s="17" t="n">
        <v>1397.97</v>
      </c>
      <c r="F178" s="17" t="n">
        <v>1074.5819</v>
      </c>
      <c r="G178" s="17" t="n">
        <v>3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472</v>
      </c>
      <c r="B179" s="16" t="s">
        <v>636</v>
      </c>
      <c r="C179" s="53" t="n">
        <v>44000</v>
      </c>
      <c r="D179" s="54" t="n">
        <v>44431</v>
      </c>
      <c r="E179" s="17" t="n">
        <v>1467.0167</v>
      </c>
      <c r="F179" s="17" t="n">
        <v>1074.5819</v>
      </c>
      <c r="G179" s="17" t="n">
        <v>3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90</v>
      </c>
      <c r="B180" s="16" t="s">
        <v>91</v>
      </c>
      <c r="C180" s="53" t="n">
        <v>43754</v>
      </c>
      <c r="D180" s="54" t="n">
        <v>44434</v>
      </c>
      <c r="E180" s="17" t="n">
        <v>883.424</v>
      </c>
      <c r="F180" s="17" t="n">
        <v>1698.8</v>
      </c>
      <c r="G180" s="17" t="n">
        <v>20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90</v>
      </c>
      <c r="B181" s="16" t="s">
        <v>91</v>
      </c>
      <c r="C181" s="53" t="n">
        <v>43833</v>
      </c>
      <c r="D181" s="54" t="n">
        <v>44434</v>
      </c>
      <c r="E181" s="17" t="n">
        <v>947.321</v>
      </c>
      <c r="F181" s="17" t="n">
        <v>1698.8</v>
      </c>
      <c r="G181" s="17" t="n">
        <v>10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90</v>
      </c>
      <c r="B182" s="16" t="s">
        <v>91</v>
      </c>
      <c r="C182" s="53" t="n">
        <v>43902</v>
      </c>
      <c r="D182" s="54" t="n">
        <v>44434</v>
      </c>
      <c r="E182" s="17" t="n">
        <v>793.2465</v>
      </c>
      <c r="F182" s="17" t="n">
        <v>1698.8</v>
      </c>
      <c r="G182" s="17" t="n">
        <v>20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90</v>
      </c>
      <c r="B183" s="16" t="s">
        <v>91</v>
      </c>
      <c r="C183" s="53" t="n">
        <v>43969</v>
      </c>
      <c r="D183" s="54" t="n">
        <v>44434</v>
      </c>
      <c r="E183" s="17" t="n">
        <v>855.1929</v>
      </c>
      <c r="F183" s="17" t="n">
        <v>1698.8</v>
      </c>
      <c r="G183" s="17" t="n">
        <v>7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90</v>
      </c>
      <c r="B184" s="16" t="s">
        <v>91</v>
      </c>
      <c r="C184" s="53" t="n">
        <v>44000</v>
      </c>
      <c r="D184" s="54" t="n">
        <v>44434</v>
      </c>
      <c r="E184" s="17" t="n">
        <v>873.405</v>
      </c>
      <c r="F184" s="17" t="n">
        <v>1698.8</v>
      </c>
      <c r="G184" s="17" t="n">
        <v>8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478</v>
      </c>
      <c r="B185" s="16" t="s">
        <v>639</v>
      </c>
      <c r="C185" s="53" t="n">
        <v>43833</v>
      </c>
      <c r="D185" s="54" t="n">
        <v>44431</v>
      </c>
      <c r="E185" s="17" t="n">
        <v>2.8187</v>
      </c>
      <c r="F185" s="17" t="n">
        <v>2.812</v>
      </c>
      <c r="G185" s="17" t="n">
        <v>4000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478</v>
      </c>
      <c r="B186" s="16" t="s">
        <v>639</v>
      </c>
      <c r="C186" s="53" t="n">
        <v>43902</v>
      </c>
      <c r="D186" s="54" t="n">
        <v>44431</v>
      </c>
      <c r="E186" s="17" t="n">
        <v>2.5786</v>
      </c>
      <c r="F186" s="17" t="n">
        <v>2.812</v>
      </c>
      <c r="G186" s="17" t="n">
        <v>13000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478</v>
      </c>
      <c r="B187" s="16" t="s">
        <v>639</v>
      </c>
      <c r="C187" s="53" t="n">
        <v>43969</v>
      </c>
      <c r="D187" s="54" t="n">
        <v>44431</v>
      </c>
      <c r="E187" s="17" t="n">
        <v>2.6598</v>
      </c>
      <c r="F187" s="17" t="n">
        <v>2.812</v>
      </c>
      <c r="G187" s="17" t="n">
        <v>2000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478</v>
      </c>
      <c r="B188" s="16" t="s">
        <v>639</v>
      </c>
      <c r="C188" s="53" t="n">
        <v>44000</v>
      </c>
      <c r="D188" s="54" t="n">
        <v>44431</v>
      </c>
      <c r="E188" s="17" t="n">
        <v>2.7929</v>
      </c>
      <c r="F188" s="17" t="n">
        <v>2.812</v>
      </c>
      <c r="G188" s="17" t="n">
        <v>2000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96</v>
      </c>
      <c r="B189" s="16" t="s">
        <v>97</v>
      </c>
      <c r="C189" s="53" t="n">
        <v>43902</v>
      </c>
      <c r="D189" s="54" t="n">
        <v>44434</v>
      </c>
      <c r="E189" s="17" t="n">
        <v>0.0333</v>
      </c>
      <c r="F189" s="17" t="n">
        <v>0.05</v>
      </c>
      <c r="G189" s="17" t="n">
        <v>600000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96</v>
      </c>
      <c r="B190" s="16" t="s">
        <v>97</v>
      </c>
      <c r="C190" s="53" t="n">
        <v>43969</v>
      </c>
      <c r="D190" s="54" t="n">
        <v>44434</v>
      </c>
      <c r="E190" s="17" t="n">
        <v>0.035</v>
      </c>
      <c r="F190" s="17" t="n">
        <v>0.05</v>
      </c>
      <c r="G190" s="17" t="n">
        <v>320000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96</v>
      </c>
      <c r="B191" s="16" t="s">
        <v>97</v>
      </c>
      <c r="C191" s="53" t="n">
        <v>44000</v>
      </c>
      <c r="D191" s="54" t="n">
        <v>44434</v>
      </c>
      <c r="E191" s="17" t="n">
        <v>0.036</v>
      </c>
      <c r="F191" s="17" t="n">
        <v>0.05</v>
      </c>
      <c r="G191" s="17" t="n">
        <v>130000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465</v>
      </c>
      <c r="B192" s="16" t="s">
        <v>640</v>
      </c>
      <c r="C192" s="53" t="n">
        <v>44000</v>
      </c>
      <c r="D192" s="54" t="n">
        <v>44434</v>
      </c>
      <c r="E192" s="17" t="n">
        <v>5342.7017</v>
      </c>
      <c r="F192" s="17" t="n">
        <v>6343.5</v>
      </c>
      <c r="G192" s="17" t="n">
        <v>6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465</v>
      </c>
      <c r="B193" s="16" t="s">
        <v>640</v>
      </c>
      <c r="C193" s="53" t="n">
        <v>44144</v>
      </c>
      <c r="D193" s="54" t="n">
        <v>44434</v>
      </c>
      <c r="E193" s="17" t="n">
        <v>4609.1925</v>
      </c>
      <c r="F193" s="17" t="n">
        <v>6343.5</v>
      </c>
      <c r="G193" s="17" t="n">
        <v>4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466</v>
      </c>
      <c r="B194" s="16" t="s">
        <v>676</v>
      </c>
      <c r="C194" s="53" t="n">
        <v>44239</v>
      </c>
      <c r="D194" s="54" t="n">
        <v>44434</v>
      </c>
      <c r="E194" s="17" t="n">
        <v>2868.4867</v>
      </c>
      <c r="F194" s="17" t="n">
        <v>3145</v>
      </c>
      <c r="G194" s="17" t="n">
        <v>18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488</v>
      </c>
      <c r="B195" s="16" t="s">
        <v>677</v>
      </c>
      <c r="C195" s="53" t="n">
        <v>44239</v>
      </c>
      <c r="D195" s="54" t="n">
        <v>44431</v>
      </c>
      <c r="E195" s="17" t="n">
        <v>4781.312</v>
      </c>
      <c r="F195" s="17" t="n">
        <v>3073.715</v>
      </c>
      <c r="G195" s="17" t="n">
        <v>10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2026-09-28T01:53:51.00Z</dcterms:created>
  <dc:creator>izi-invest.ru</dc:creator>
  <cp:revision>0</cp:revision>
</cp:coreProperties>
</file>