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Купон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<sst xmlns="http://schemas.openxmlformats.org/spreadsheetml/2006/main" count="1368" uniqueCount="175">
  <si>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</si>
  <si>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</si>
  <si>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</si>
  <si>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</si>
  <si>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</si>
  <si>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</si>
  <si>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</si>
  <si>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</si>
  <si>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</si>
  <si>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</si>
  <si>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</si>
  <si>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</si>
  <si>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</si>
  <si>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</si>
  <si>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</si>
  <si>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</si>
  <si>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LQDT</t>
  </si>
  <si>
    <t>etf</t>
  </si>
  <si>
    <t>LQDT ETF</t>
  </si>
  <si>
    <t>RUR</t>
  </si>
  <si>
    <t>AMD</t>
  </si>
  <si>
    <t>Сумма по фондам:</t>
  </si>
  <si>
    <t>BYN</t>
  </si>
  <si>
    <t>Рубль</t>
  </si>
  <si>
    <t>CAD</t>
  </si>
  <si>
    <t>Сумма по валютам:</t>
  </si>
  <si>
    <t>CHF</t>
  </si>
  <si>
    <t>Сумма:</t>
  </si>
  <si>
    <t>CNY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</si>
  <si>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</si>
  <si>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</si>
  <si>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</si>
  <si>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</si>
  <si>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</si>
  <si>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</si>
  <si>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</si>
  <si>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</si>
  <si>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</si>
  <si>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</si>
  <si>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</si>
  <si>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</si>
  <si>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</si>
  <si>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</si>
  <si>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</si>
  <si>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</si>
  <si>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</si>
  <si>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</si>
  <si>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Купон по RU000A1023L9 - Калита1P2 2шт. по 10.68 RUR - налог 3 RUR (данные из БД)</t>
  </si>
  <si>
    <t>Куп. дох. по обл. ООО Калита 4B02-02-00524-R. Размер куп. на 1 обл. 10.68 руб. Удержан налог в размере 3.00 руб. НДС не обл. (данные из сделок)</t>
  </si>
  <si>
    <t>Купон по RU000A1028H6 - СНХТ БО-01 5шт. по 11.1 RUR - налог 7 RUR (данные из БД)</t>
  </si>
  <si>
    <t>Куп. дох. по обл. ООО Сибнефтехимтрейд 4B02-01-00010-L-001P. Размер куп. на 1 обл. 11.1 руб. Удержан налог в размере 7.00 руб. Н (данные из сделок)</t>
  </si>
  <si>
    <t>Купон по RU000A102V51 - НафттрнБО3 7шт. по 9.86 RUR - налог 9 RUR (данные из БД)</t>
  </si>
  <si>
    <t>Куп. дох. по обл. ООО ТК Нафтатранс плюс 4B02-03-00318-R. Размер куп. на 1 обл. 9.86 руб. Удержан налог в размере 9.00 руб. НДС  (данные из сделок)</t>
  </si>
  <si>
    <t>Купон по RU000A101NJ6 - ЧЗПСНП БП2 5шт. по 29.92 RUR - налог 19 RUR (данные из БД)</t>
  </si>
  <si>
    <t>Куп. дох. по обл. ПАО ЧЗПСН-Профнастил 4B02-02-45194-D-001P. Размер куп. на 1 обл. 29.92 руб. Удержан налог в размере 19.00 руб. (данные из сделок)</t>
  </si>
  <si>
    <t>Куп. дох. по обл. ПАО ЧЗПСН-Профнастил 4B02-02-45194-D-001P. Размер куп. на 1 обл. 29.92 руб. Удержан налог в размере 20.00 руб. (данные из сделок)</t>
  </si>
  <si>
    <t>Купон по RU000A103414 - РедСофт2P2 1шт. по 27.42 RUR - налог 4 RUR (данные из БД)</t>
  </si>
  <si>
    <t>Куп. дох. по обл. ООО Ред Софт 4B02-02-00372-R-002P. Размер куп. на 1 обл. 27.42 руб. Удержан налог в размере 3.00 руб. НДС не о (данные из сделок)</t>
  </si>
  <si>
    <t>Амортизация Калита1P2: 2 шт. по 83.3 RUR.  (данные из БД)</t>
  </si>
  <si>
    <t>Купон по RU000A1023L9 - Калита1P2 2шт. по 9.79 RUR - налог 3 RUR (данные из БД)</t>
  </si>
  <si>
    <t>Амортизация СНХТ БО-01: 5 шт. по 166.7 RUR.  (данные из БД)</t>
  </si>
  <si>
    <t>Купон по RU000A1023L9 - Калита1P2 2шт. по 8.9 RUR - налог 2 RUR (данные из БД)</t>
  </si>
  <si>
    <t>Купон по RU000A1028H6 - СНХТ БО-01 5шт. по 9.25 RUR - налог 6 RUR (данные из БД)</t>
  </si>
  <si>
    <t>Купон по RU000A1023L9 - Калита1P2 2шт. по 8.01 RUR - налог 2 RUR (данные из БД)</t>
  </si>
  <si>
    <t>Купон по RU000A1028H6 - СНХТ БО-01 5шт. по 7.4 RUR - налог 5 RUR (данные из БД)</t>
  </si>
  <si>
    <t>Купон по RU000A1023L9 - Калита1P2 2шт. по 7.12 RUR - налог 2 RUR (данные из БД)</t>
  </si>
  <si>
    <t>Купон по RU000A1028H6 - СНХТ БО-01 5шт. по 5.55 RUR - налог 4 RUR (данные из БД)</t>
  </si>
  <si>
    <t>Купон по RU000A1023L9 - Калита1P2 2шт. по 6.23 RUR - налог 2 RUR (данные из БД)</t>
  </si>
  <si>
    <t>Купон по RU000A1028H6 - СНХТ БО-01 5шт. по 3.7 RUR - налог 2 RUR (данные из БД)</t>
  </si>
  <si>
    <t>Купон по RU000A1023L9 - Калита1P2 2шт. по 5.34 RUR - налог 1 RUR (данные из БД)</t>
  </si>
  <si>
    <t>Амортизация СНХТ БО-01: 5 шт. по 166.5 RUR.  (данные из БД)</t>
  </si>
  <si>
    <t>Купон по RU000A1028H6 - СНХТ БО-01 5шт. по 1.85 RUR - налог 1 RUR (данные из БД)</t>
  </si>
  <si>
    <t>Купон по RU000A1023L9 - Калита1P2 2шт. по 4.45 RUR - налог 1 RUR (данные из БД)</t>
  </si>
  <si>
    <t>Амортизация РедСофт2P2: 1 шт. по 1000 RUR.  (данные из БД)</t>
  </si>
  <si>
    <t>Купон по RU000A1023L9 - Калита1P2 2шт. по 3.56 RUR - налог 1 RUR (данные из БД)</t>
  </si>
  <si>
    <t>Купон по RU000A1023L9 - Калита1P2 2шт. по 2.67 RUR - налог 1 RUR (данные из БД)</t>
  </si>
  <si>
    <t>Купон по RU000A1023L9 - Калита1P2 2шт. по 1.78 RUR - налог 0 RUR (данные из БД)</t>
  </si>
  <si>
    <t>Амортизация Калита1P2: 2 шт. по 83.7 RUR.  (данные из БД)</t>
  </si>
  <si>
    <t>Купон по RU000A1023L9 - Калита1P2 2шт. по 0.89 RUR - налог 0 RUR (данные из БД)</t>
  </si>
  <si>
    <t>Амортизация НафттрнБО3: 7 шт. по 83.3 RUR.  (данные из БД)</t>
  </si>
  <si>
    <t>Купон по RU000A102V51 - НафттрнБО3 7шт. по 9.04 RUR - налог 8 RUR (данные из БД)</t>
  </si>
  <si>
    <t>Амортизация ЧЗПСНП БП2: 5 шт. по 1000 RUR.  (данные из БД)</t>
  </si>
  <si>
    <t>Купон по RU000A102V51 - НафттрнБО3 7шт. по 8.22 RUR - налог 7 RUR (данные из БД)</t>
  </si>
  <si>
    <t>Купон по RU000A102V51 - НафттрнБО3 7шт. по 7.4 RUR - налог 7 RUR (данные из БД)</t>
  </si>
  <si>
    <t>Купон по RU000A102V51 - НафттрнБО3 7шт. по 6.58 RUR - налог 6 RUR (данные из БД)</t>
  </si>
  <si>
    <t>Купон по RU000A102V51 - НафттрнБО3 7шт. по 5.76 RUR - налог 5 RUR (данные из БД)</t>
  </si>
  <si>
    <t>Купон по RU000A102V51 - НафттрнБО3 7шт. по 4.93 RUR - налог 4 RUR (данные из БД)</t>
  </si>
  <si>
    <t>Купон по RU000A102V51 - НафттрнБО3 7шт. по 4.11 RUR - налог 4 RUR (данные из БД)</t>
  </si>
  <si>
    <t>Купон по RU000A102V51 - НафттрнБО3 7шт. по 3.29 RUR - налог 3 RUR (данные из БД)</t>
  </si>
  <si>
    <t>Купон по RU000A102V51 - НафттрнБО3 7шт. по 2.47 RUR - налог 2 RUR (данные из БД)</t>
  </si>
  <si>
    <t>Купон по RU000A102V51 - НафттрнБО3 7шт. по 1.65 RUR - налог 2 RUR (данные из БД)</t>
  </si>
  <si>
    <t>Амортизация НафттрнБО3: 7 шт. по 83.7 RUR.  (данные из БД)</t>
  </si>
  <si>
    <t>Купон по RU000A102V51 - НафттрнБО3 7шт. по 0.83 RUR - налог 1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</si>
  <si>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</si>
  <si>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</si>
  <si>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</si>
  <si>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</si>
  <si>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</si>
  <si>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</si>
  <si>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</si>
  <si>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</si>
  <si>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</si>
  <si>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SBER</t>
  </si>
  <si>
    <t>AFLT</t>
  </si>
  <si>
    <t>RU000A102V51</t>
  </si>
  <si>
    <t>RU000A1028H6</t>
  </si>
  <si>
    <t>RU000A101NJ6</t>
  </si>
  <si>
    <t>EQMX</t>
  </si>
  <si>
    <t>RU000A1023L9</t>
  </si>
  <si>
    <t>RU000A103414</t>
  </si>
  <si>
    <t>LQDT
LQDT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</si>
  <si>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</si>
  <si>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</si>
  <si>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</si>
  <si>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</si>
  <si>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</si>
  <si>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</si>
  <si>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</si>
  <si>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</si>
  <si>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Сбербанк России ПАО ао</t>
  </si>
  <si>
    <t>share</t>
  </si>
  <si>
    <t>Аэрофлот-росс.авиалин(ПАО)ао</t>
  </si>
  <si>
    <t>Нафтатранс плюс ООО БО-03</t>
  </si>
  <si>
    <t>bond</t>
  </si>
  <si>
    <t>Сибнефтехимтрейд БО-01</t>
  </si>
  <si>
    <t>ЧЗПСН-Профнастил ПАО БО-П02</t>
  </si>
  <si>
    <t>БПИФ ВТБ-Индекс Мосбиржи</t>
  </si>
  <si>
    <t>commission</t>
  </si>
  <si>
    <t>Разница между суммами по специальным сделкам РЕПО ?</t>
  </si>
  <si>
    <t>Калита 001Р-02</t>
  </si>
  <si>
    <t>Комиссия банка за Спецсделки РЕПО</t>
  </si>
  <si>
    <t>dohod</t>
  </si>
  <si>
    <t>Куп. дох. по обл. ООО Калита 4B02-02-00524-R. Размер куп. на 1 обл. 10.68 руб. Удержан налог в размере 3.00 руб. НДС не обл.</t>
  </si>
  <si>
    <t>БПИФ ВТБ Ликвидность</t>
  </si>
  <si>
    <t>Куп. дох. по обл. ООО Сибнефтехимтрейд 4B02-01-00010-L-001P. Размер куп. на 1 обл. 11.1 руб. Удержан налог в размере 7.00 руб. Н</t>
  </si>
  <si>
    <t>Куп. дох. по обл. ООО ТК Нафтатранс плюс 4B02-03-00318-R. Размер куп. на 1 обл. 9.86 руб. Удержан налог в размере 9.00 руб. НДС </t>
  </si>
  <si>
    <t>Куп. дох. по обл. ПАО ЧЗПСН-Профнастил 4B02-02-45194-D-001P. Размер куп. на 1 обл. 29.92 руб. Удержан налог в размере 19.00 руб.</t>
  </si>
  <si>
    <t>Ред Софт БО 002Р-02</t>
  </si>
  <si>
    <t>Куп. дох. по обл. ПАО ЧЗПСН-Профнастил 4B02-02-45194-D-001P. Размер куп. на 1 обл. 29.92 руб. Удержан налог в размере 20.00 руб.</t>
  </si>
  <si>
    <t>Куп. дох. по обл. ООО Ред Софт 4B02-02-00372-R-002P. Размер куп. на 1 обл. 27.42 руб. Удержан налог в размере 3.00 руб. НДС не о</t>
  </si>
  <si>
    <t>nalog</t>
  </si>
  <si>
    <t>Уплата/возврат налога за предыдущий год</t>
  </si>
  <si>
    <t>Остаток:</t>
  </si>
  <si>
    <t>Портфель</t>
  </si>
  <si>
    <t>Кол.</t>
  </si>
  <si>
    <t>Купон</t>
  </si>
  <si>
    <t>Налог</t>
  </si>
  <si>
    <t>Сумма 
до налога</t>
  </si>
  <si>
    <t>Сумма 
после налога</t>
  </si>
  <si>
    <t>ВТБрок. Надежда</t>
  </si>
  <si>
    <t>Калита1P2</t>
  </si>
  <si>
    <t>СНХТ БО-01</t>
  </si>
  <si>
    <t>НафттрнБО3</t>
  </si>
  <si>
    <t>ЧЗПСНП БП2</t>
  </si>
  <si>
    <t>РедСофт2P2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</si>
  <si>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</si>
  <si>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</si>
  <si>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</si>
  <si>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</si>
  <si>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</si>
  <si>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</si>
  <si>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</si>
  <si>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</si>
  <si>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</si>
  <si>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</si>
  <si>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</si>
  <si>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</si>
  <si>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</si>
  <si>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</si>
  <si>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</si>
  <si>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</si>
  <si>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</si>
  <si>
    <t>Сбербанк</t>
  </si>
  <si>
    <t>Аэрофлот</t>
  </si>
  <si>
    <t>EQMX ETF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</si>
</sst>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8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730</v>
      </c>
      <c r="F2" s="6" t="n">
        <v>1.9995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0.1398</v>
      </c>
      <c r="L2" s="6" t="n">
        <v>1.09</v>
      </c>
      <c r="M2" s="17" t="n">
        <v>97.05</v>
      </c>
      <c r="N2" s="16"/>
      <c r="O2" s="16" t="s">
        <v>20</v>
      </c>
      <c r="P2" s="17" t="n">
        <v>0.19905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0" t="s">
        <f>=J3/J6</f>
      </c>
      <c r="N3" s="16"/>
      <c r="O3" s="16" t="s">
        <v>22</v>
      </c>
      <c r="P3" s="17" t="n">
        <v>25.9425</v>
      </c>
      <c r="Q3" s="6" t="s">
        <f>=P3/$P$13</f>
      </c>
    </row>
    <row collapsed="false" customFormat="false" customHeight="false" hidden="false" ht="12.1" outlineLevel="0" r="4">
      <c r="A4" s="16" t="s">
        <v>19</v>
      </c>
      <c r="B4" s="16" t="s">
        <v>3</v>
      </c>
      <c r="C4" s="16" t="s">
        <v>23</v>
      </c>
      <c r="D4" s="16" t="s">
        <v>19</v>
      </c>
      <c r="E4" s="7" t="n">
        <v>44.41</v>
      </c>
      <c r="F4" s="6" t="n">
        <v>1</v>
      </c>
      <c r="G4" s="17" t="n">
        <v>0</v>
      </c>
      <c r="H4" s="6" t="n">
        <v>0</v>
      </c>
      <c r="I4" s="16"/>
      <c r="J4" s="6" t="s">
        <f>=E4*F4</f>
      </c>
      <c r="K4" s="17"/>
      <c r="L4" s="6"/>
      <c r="M4" s="17"/>
      <c r="N4" s="16"/>
      <c r="O4" s="16" t="s">
        <v>24</v>
      </c>
      <c r="P4" s="17" t="n">
        <v>51.822396059684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25</v>
      </c>
      <c r="I5" s="4"/>
      <c r="J5" s="5" t="s">
        <f>=SUM(J4:J4)</f>
      </c>
      <c r="K5" s="4"/>
      <c r="L5" s="4"/>
      <c r="M5" s="10" t="s">
        <f>=J5/J6</f>
      </c>
      <c r="N5" s="16"/>
      <c r="O5" s="16" t="s">
        <v>26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27</v>
      </c>
      <c r="I6" s="4"/>
      <c r="J6" s="5" t="s">
        <f>=J3+J5</f>
      </c>
      <c r="K6" s="17"/>
      <c r="L6" s="6"/>
      <c r="M6" s="17"/>
      <c r="N6" s="16"/>
      <c r="O6" s="16" t="s">
        <v>28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29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30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31</v>
      </c>
      <c r="P9" s="17" t="n">
        <v>10335.3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32</v>
      </c>
      <c r="P10" s="17" t="n">
        <v>9.1316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33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34</v>
      </c>
      <c r="P12" s="17" t="n">
        <v>0.1575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35</v>
      </c>
      <c r="P14" s="17" t="n">
        <v>175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36</v>
      </c>
      <c r="P15" s="17" t="n">
        <v>1.6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38</v>
      </c>
      <c r="P17" s="17" t="n">
        <v>71.546</v>
      </c>
      <c r="Q17" s="6" t="s">
        <f>=P17/$P$13</f>
      </c>
    </row>
  </sheetData>
  <mergeCells>
    <mergeCell ref="H3:I3"/>
    <mergeCell ref="H5:I5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39</v>
      </c>
      <c r="B1" s="18" t="s">
        <v>9</v>
      </c>
      <c r="C1" s="18" t="s">
        <v>40</v>
      </c>
      <c r="D1" s="18" t="s">
        <v>41</v>
      </c>
      <c r="E1" s="18" t="s">
        <v>42</v>
      </c>
      <c r="F1" s="18" t="s">
        <v>43</v>
      </c>
      <c r="G1" s="18" t="s">
        <v>44</v>
      </c>
      <c r="H1" s="18" t="s">
        <v>45</v>
      </c>
    </row>
    <row collapsed="false" customFormat="false" customHeight="false" hidden="false" ht="12.1" outlineLevel="0" r="2">
      <c r="A2" s="13" t="n">
        <v>44343</v>
      </c>
      <c r="B2" s="6" t="n">
        <v>20000</v>
      </c>
      <c r="C2" s="16" t="s">
        <v>46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44352</v>
      </c>
      <c r="B3" s="6" t="n">
        <v>-18.36</v>
      </c>
      <c r="C3" s="16" t="s">
        <v>47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44354</v>
      </c>
      <c r="B4" s="6" t="n">
        <v>18.36</v>
      </c>
      <c r="C4" s="16" t="s">
        <v>48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44358</v>
      </c>
      <c r="B5" s="6" t="n">
        <v>-48.5</v>
      </c>
      <c r="C5" s="16" t="s">
        <v>49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44358</v>
      </c>
      <c r="B6" s="6" t="n">
        <v>48.5</v>
      </c>
      <c r="C6" s="16" t="s">
        <v>50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44363</v>
      </c>
      <c r="B7" s="6" t="n">
        <v>-60.02</v>
      </c>
      <c r="C7" s="16" t="s">
        <v>51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44363</v>
      </c>
      <c r="B8" s="6" t="n">
        <v>60.02</v>
      </c>
      <c r="C8" s="16" t="s">
        <v>52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44382</v>
      </c>
      <c r="B9" s="6" t="n">
        <v>-18.36</v>
      </c>
      <c r="C9" s="16" t="s">
        <v>47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44382</v>
      </c>
      <c r="B10" s="6" t="n">
        <v>18.36</v>
      </c>
      <c r="C10" s="16" t="s">
        <v>48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44388</v>
      </c>
      <c r="B11" s="6" t="n">
        <v>-48.5</v>
      </c>
      <c r="C11" s="16" t="s">
        <v>49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44389</v>
      </c>
      <c r="B12" s="6" t="n">
        <v>48.5</v>
      </c>
      <c r="C12" s="16" t="s">
        <v>50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44393</v>
      </c>
      <c r="B13" s="6" t="n">
        <v>-60.02</v>
      </c>
      <c r="C13" s="16" t="s">
        <v>51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44393</v>
      </c>
      <c r="B14" s="6" t="n">
        <v>60.02</v>
      </c>
      <c r="C14" s="16" t="s">
        <v>52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44412</v>
      </c>
      <c r="B15" s="6" t="n">
        <v>-18.36</v>
      </c>
      <c r="C15" s="16" t="s">
        <v>47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44412</v>
      </c>
      <c r="B16" s="6" t="n">
        <v>18.36</v>
      </c>
      <c r="C16" s="16" t="s">
        <v>48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44418</v>
      </c>
      <c r="B17" s="6" t="n">
        <v>-48.5</v>
      </c>
      <c r="C17" s="16" t="s">
        <v>49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44419</v>
      </c>
      <c r="B18" s="6" t="n">
        <v>48.5</v>
      </c>
      <c r="C18" s="16" t="s">
        <v>50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44420</v>
      </c>
      <c r="B19" s="6" t="n">
        <v>-130.6</v>
      </c>
      <c r="C19" s="16" t="s">
        <v>53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44420</v>
      </c>
      <c r="B20" s="6" t="n">
        <v>130.6</v>
      </c>
      <c r="C20" s="16" t="s">
        <v>54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44423</v>
      </c>
      <c r="B21" s="6" t="n">
        <v>-60.02</v>
      </c>
      <c r="C21" s="16" t="s">
        <v>51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44424</v>
      </c>
      <c r="B22" s="6" t="n">
        <v>60.02</v>
      </c>
      <c r="C22" s="16" t="s">
        <v>52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44442</v>
      </c>
      <c r="B23" s="6" t="n">
        <v>-18.36</v>
      </c>
      <c r="C23" s="16" t="s">
        <v>47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44442</v>
      </c>
      <c r="B24" s="6" t="n">
        <v>18.36</v>
      </c>
      <c r="C24" s="16" t="s">
        <v>48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44448</v>
      </c>
      <c r="B25" s="6" t="n">
        <v>-48.5</v>
      </c>
      <c r="C25" s="16" t="s">
        <v>49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44448</v>
      </c>
      <c r="B26" s="6" t="n">
        <v>48.5</v>
      </c>
      <c r="C26" s="16" t="s">
        <v>50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44453</v>
      </c>
      <c r="B27" s="6" t="n">
        <v>-60.02</v>
      </c>
      <c r="C27" s="16" t="s">
        <v>51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44453</v>
      </c>
      <c r="B28" s="6" t="n">
        <v>60.02</v>
      </c>
      <c r="C28" s="16" t="s">
        <v>52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44472</v>
      </c>
      <c r="B29" s="6" t="n">
        <v>-18.36</v>
      </c>
      <c r="C29" s="16" t="s">
        <v>47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44473</v>
      </c>
      <c r="B30" s="6" t="n">
        <v>18.36</v>
      </c>
      <c r="C30" s="16" t="s">
        <v>48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44478</v>
      </c>
      <c r="B31" s="6" t="n">
        <v>-48.5</v>
      </c>
      <c r="C31" s="16" t="s">
        <v>49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44480</v>
      </c>
      <c r="B32" s="6" t="n">
        <v>48.5</v>
      </c>
      <c r="C32" s="16" t="s">
        <v>50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44483</v>
      </c>
      <c r="B33" s="6" t="n">
        <v>-60.02</v>
      </c>
      <c r="C33" s="16" t="s">
        <v>51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44483</v>
      </c>
      <c r="B34" s="6" t="n">
        <v>60.02</v>
      </c>
      <c r="C34" s="16" t="s">
        <v>52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44502</v>
      </c>
      <c r="B35" s="6" t="n">
        <v>-18.36</v>
      </c>
      <c r="C35" s="16" t="s">
        <v>47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44502</v>
      </c>
      <c r="B36" s="6" t="n">
        <v>18.36</v>
      </c>
      <c r="C36" s="16" t="s">
        <v>48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44508</v>
      </c>
      <c r="B37" s="6" t="n">
        <v>-48.5</v>
      </c>
      <c r="C37" s="16" t="s">
        <v>49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44508</v>
      </c>
      <c r="B38" s="6" t="n">
        <v>48.5</v>
      </c>
      <c r="C38" s="16" t="s">
        <v>50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44511</v>
      </c>
      <c r="B39" s="6" t="n">
        <v>-130.6</v>
      </c>
      <c r="C39" s="16" t="s">
        <v>53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44511</v>
      </c>
      <c r="B40" s="6" t="n">
        <v>129.6</v>
      </c>
      <c r="C40" s="16" t="s">
        <v>55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44513</v>
      </c>
      <c r="B41" s="6" t="n">
        <v>-60.02</v>
      </c>
      <c r="C41" s="16" t="s">
        <v>51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44515</v>
      </c>
      <c r="B42" s="6" t="n">
        <v>60.02</v>
      </c>
      <c r="C42" s="16" t="s">
        <v>52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44518</v>
      </c>
      <c r="B43" s="6" t="n">
        <v>-23.42</v>
      </c>
      <c r="C43" s="16" t="s">
        <v>56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44518</v>
      </c>
      <c r="B44" s="6" t="n">
        <v>24.42</v>
      </c>
      <c r="C44" s="16" t="s">
        <v>57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44532</v>
      </c>
      <c r="B45" s="6" t="n">
        <v>-18.36</v>
      </c>
      <c r="C45" s="16" t="s">
        <v>47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44532</v>
      </c>
      <c r="B46" s="6" t="n">
        <v>18.36</v>
      </c>
      <c r="C46" s="16" t="s">
        <v>48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44538</v>
      </c>
      <c r="B47" s="6" t="n">
        <v>-48.5</v>
      </c>
      <c r="C47" s="16" t="s">
        <v>49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44538</v>
      </c>
      <c r="B48" s="6" t="n">
        <v>48.5</v>
      </c>
      <c r="C48" s="16" t="s">
        <v>50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44543</v>
      </c>
      <c r="B49" s="6" t="n">
        <v>-60.02</v>
      </c>
      <c r="C49" s="16" t="s">
        <v>51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44543</v>
      </c>
      <c r="B50" s="6" t="n">
        <v>60.02</v>
      </c>
      <c r="C50" s="16" t="s">
        <v>52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44562</v>
      </c>
      <c r="B51" s="6" t="n">
        <v>-18.36</v>
      </c>
      <c r="C51" s="16" t="s">
        <v>47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44568</v>
      </c>
      <c r="B52" s="6" t="n">
        <v>-48.5</v>
      </c>
      <c r="C52" s="16" t="s">
        <v>49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44571</v>
      </c>
      <c r="B53" s="6" t="n">
        <v>18.36</v>
      </c>
      <c r="C53" s="16" t="s">
        <v>48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44571</v>
      </c>
      <c r="B54" s="6" t="n">
        <v>48.5</v>
      </c>
      <c r="C54" s="16" t="s">
        <v>50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44573</v>
      </c>
      <c r="B55" s="6" t="n">
        <v>-60.02</v>
      </c>
      <c r="C55" s="16" t="s">
        <v>51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44573</v>
      </c>
      <c r="B56" s="6" t="n">
        <v>60.02</v>
      </c>
      <c r="C56" s="16" t="s">
        <v>52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44592</v>
      </c>
      <c r="B57" s="6" t="n">
        <v>-18.36</v>
      </c>
      <c r="C57" s="16" t="s">
        <v>47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44592</v>
      </c>
      <c r="B58" s="6" t="n">
        <v>18.36</v>
      </c>
      <c r="C58" s="16" t="s">
        <v>48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44598</v>
      </c>
      <c r="B59" s="6" t="n">
        <v>-48.5</v>
      </c>
      <c r="C59" s="16" t="s">
        <v>49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44599</v>
      </c>
      <c r="B60" s="6" t="n">
        <v>-48.5</v>
      </c>
      <c r="C60" s="16" t="s">
        <v>49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44602</v>
      </c>
      <c r="B61" s="6" t="n">
        <v>-130.6</v>
      </c>
      <c r="C61" s="16" t="s">
        <v>53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44603</v>
      </c>
      <c r="B62" s="6" t="n">
        <v>-60.02</v>
      </c>
      <c r="C62" s="16" t="s">
        <v>51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44609</v>
      </c>
      <c r="B63" s="6" t="n">
        <v>-23.42</v>
      </c>
      <c r="C63" s="16" t="s">
        <v>56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44622</v>
      </c>
      <c r="B64" s="6" t="n">
        <v>-18.36</v>
      </c>
      <c r="C64" s="16" t="s">
        <v>47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44628</v>
      </c>
      <c r="B65" s="6" t="n">
        <v>-48.5</v>
      </c>
      <c r="C65" s="16" t="s">
        <v>49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44633</v>
      </c>
      <c r="B66" s="6" t="n">
        <v>-60.02</v>
      </c>
      <c r="C66" s="16" t="s">
        <v>51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44652</v>
      </c>
      <c r="B67" s="6" t="n">
        <v>-18.36</v>
      </c>
      <c r="C67" s="16" t="s">
        <v>47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44658</v>
      </c>
      <c r="B68" s="6" t="n">
        <v>-48.5</v>
      </c>
      <c r="C68" s="16" t="s">
        <v>49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44663</v>
      </c>
      <c r="B69" s="6" t="n">
        <v>-60.02</v>
      </c>
      <c r="C69" s="16" t="s">
        <v>51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44682</v>
      </c>
      <c r="B70" s="6" t="n">
        <v>-18.36</v>
      </c>
      <c r="C70" s="16" t="s">
        <v>47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44688</v>
      </c>
      <c r="B71" s="6" t="n">
        <v>-48.5</v>
      </c>
      <c r="C71" s="16" t="s">
        <v>49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44693</v>
      </c>
      <c r="B72" s="6" t="n">
        <v>-130.6</v>
      </c>
      <c r="C72" s="16" t="s">
        <v>53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44693</v>
      </c>
      <c r="B73" s="6" t="n">
        <v>-60.02</v>
      </c>
      <c r="C73" s="16" t="s">
        <v>51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44700</v>
      </c>
      <c r="B74" s="6" t="n">
        <v>-23.42</v>
      </c>
      <c r="C74" s="16" t="s">
        <v>56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44718</v>
      </c>
      <c r="B75" s="6" t="n">
        <v>-48.5</v>
      </c>
      <c r="C75" s="16" t="s">
        <v>49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44723</v>
      </c>
      <c r="B76" s="6" t="n">
        <v>-60.02</v>
      </c>
      <c r="C76" s="16" t="s">
        <v>51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44748</v>
      </c>
      <c r="B77" s="6" t="n">
        <v>-48.5</v>
      </c>
      <c r="C77" s="16" t="s">
        <v>49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44753</v>
      </c>
      <c r="B78" s="6" t="n">
        <v>-60.02</v>
      </c>
      <c r="C78" s="16" t="s">
        <v>51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44778</v>
      </c>
      <c r="B79" s="6" t="n">
        <v>-48.5</v>
      </c>
      <c r="C79" s="16" t="s">
        <v>49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44783</v>
      </c>
      <c r="B80" s="6" t="n">
        <v>-60.02</v>
      </c>
      <c r="C80" s="16" t="s">
        <v>51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44784</v>
      </c>
      <c r="B81" s="6" t="n">
        <v>-130.6</v>
      </c>
      <c r="C81" s="16" t="s">
        <v>53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44791</v>
      </c>
      <c r="B82" s="6" t="n">
        <v>-23.42</v>
      </c>
      <c r="C82" s="16" t="s">
        <v>56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44808</v>
      </c>
      <c r="B83" s="6" t="n">
        <v>-48.5</v>
      </c>
      <c r="C83" s="16" t="s">
        <v>49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44813</v>
      </c>
      <c r="B84" s="6" t="n">
        <v>-60.02</v>
      </c>
      <c r="C84" s="16" t="s">
        <v>51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44838</v>
      </c>
      <c r="B85" s="6" t="n">
        <v>-48.5</v>
      </c>
      <c r="C85" s="16" t="s">
        <v>49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44843</v>
      </c>
      <c r="B86" s="6" t="n">
        <v>-60.02</v>
      </c>
      <c r="C86" s="16" t="s">
        <v>51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44868</v>
      </c>
      <c r="B87" s="6" t="n">
        <v>-48.5</v>
      </c>
      <c r="C87" s="16" t="s">
        <v>49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44873</v>
      </c>
      <c r="B88" s="6" t="n">
        <v>-60.02</v>
      </c>
      <c r="C88" s="16" t="s">
        <v>51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44875</v>
      </c>
      <c r="B89" s="6" t="n">
        <v>-130.6</v>
      </c>
      <c r="C89" s="16" t="s">
        <v>53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44882</v>
      </c>
      <c r="B90" s="6" t="n">
        <v>-23.42</v>
      </c>
      <c r="C90" s="16" t="s">
        <v>56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44898</v>
      </c>
      <c r="B91" s="6" t="n">
        <v>-48.5</v>
      </c>
      <c r="C91" s="16" t="s">
        <v>49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44903</v>
      </c>
      <c r="B92" s="6" t="n">
        <v>-60.02</v>
      </c>
      <c r="C92" s="16" t="s">
        <v>51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44928</v>
      </c>
      <c r="B93" s="6" t="n">
        <v>-48.5</v>
      </c>
      <c r="C93" s="16" t="s">
        <v>49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44933</v>
      </c>
      <c r="B94" s="6" t="n">
        <v>-60.02</v>
      </c>
      <c r="C94" s="16" t="s">
        <v>51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44958</v>
      </c>
      <c r="B95" s="6" t="n">
        <v>-48.5</v>
      </c>
      <c r="C95" s="16" t="s">
        <v>49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44963</v>
      </c>
      <c r="B96" s="6" t="n">
        <v>-60.02</v>
      </c>
      <c r="C96" s="16" t="s">
        <v>51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44966</v>
      </c>
      <c r="B97" s="6" t="n">
        <v>-130.6</v>
      </c>
      <c r="C97" s="16" t="s">
        <v>53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44973</v>
      </c>
      <c r="B98" s="6" t="n">
        <v>-23.42</v>
      </c>
      <c r="C98" s="16" t="s">
        <v>56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44988</v>
      </c>
      <c r="B99" s="6" t="n">
        <v>-48.5</v>
      </c>
      <c r="C99" s="16" t="s">
        <v>49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44993</v>
      </c>
      <c r="B100" s="6" t="n">
        <v>-60.02</v>
      </c>
      <c r="C100" s="16" t="s">
        <v>51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45018</v>
      </c>
      <c r="B101" s="6" t="n">
        <v>-48.5</v>
      </c>
      <c r="C101" s="16" t="s">
        <v>49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45023</v>
      </c>
      <c r="B102" s="6" t="n">
        <v>-60.02</v>
      </c>
      <c r="C102" s="16" t="s">
        <v>51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45048</v>
      </c>
      <c r="B103" s="6" t="n">
        <v>-48.5</v>
      </c>
      <c r="C103" s="16" t="s">
        <v>49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45053</v>
      </c>
      <c r="B104" s="6" t="n">
        <v>-60.02</v>
      </c>
      <c r="C104" s="16" t="s">
        <v>51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45057</v>
      </c>
      <c r="B105" s="6" t="n">
        <v>-130.6</v>
      </c>
      <c r="C105" s="16" t="s">
        <v>53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45064</v>
      </c>
      <c r="B106" s="6" t="n">
        <v>-23.42</v>
      </c>
      <c r="C106" s="16" t="s">
        <v>56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45078</v>
      </c>
      <c r="B107" s="6" t="n">
        <v>-48.5</v>
      </c>
      <c r="C107" s="16" t="s">
        <v>49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45083</v>
      </c>
      <c r="B108" s="6" t="n">
        <v>-60.02</v>
      </c>
      <c r="C108" s="16" t="s">
        <v>51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45108</v>
      </c>
      <c r="B109" s="6" t="n">
        <v>-48.5</v>
      </c>
      <c r="C109" s="16" t="s">
        <v>49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45113</v>
      </c>
      <c r="B110" s="6" t="n">
        <v>-60.02</v>
      </c>
      <c r="C110" s="16" t="s">
        <v>51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45138</v>
      </c>
      <c r="B111" s="6" t="n">
        <v>-48.5</v>
      </c>
      <c r="C111" s="16" t="s">
        <v>49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45143</v>
      </c>
      <c r="B112" s="6" t="n">
        <v>-60.02</v>
      </c>
      <c r="C112" s="16" t="s">
        <v>51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45148</v>
      </c>
      <c r="B113" s="6" t="n">
        <v>-130.6</v>
      </c>
      <c r="C113" s="16" t="s">
        <v>53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45155</v>
      </c>
      <c r="B114" s="6" t="n">
        <v>-23.42</v>
      </c>
      <c r="C114" s="16" t="s">
        <v>56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45168</v>
      </c>
      <c r="B115" s="6" t="n">
        <v>-48.5</v>
      </c>
      <c r="C115" s="16" t="s">
        <v>49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45173</v>
      </c>
      <c r="B116" s="6" t="n">
        <v>-60.02</v>
      </c>
      <c r="C116" s="16" t="s">
        <v>51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45191</v>
      </c>
      <c r="B117" s="6" t="n">
        <v>-166.6</v>
      </c>
      <c r="C117" s="16" t="s">
        <v>58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45192</v>
      </c>
      <c r="B118" s="6" t="n">
        <v>-18.36</v>
      </c>
      <c r="C118" s="16" t="s">
        <v>47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45198</v>
      </c>
      <c r="B119" s="6" t="n">
        <v>-48.5</v>
      </c>
      <c r="C119" s="16" t="s">
        <v>49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45203</v>
      </c>
      <c r="B120" s="6" t="n">
        <v>-60.02</v>
      </c>
      <c r="C120" s="16" t="s">
        <v>51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45221</v>
      </c>
      <c r="B121" s="6" t="n">
        <v>-166.6</v>
      </c>
      <c r="C121" s="16" t="s">
        <v>58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45222</v>
      </c>
      <c r="B122" s="6" t="n">
        <v>-16.58</v>
      </c>
      <c r="C122" s="16" t="s">
        <v>59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45227</v>
      </c>
      <c r="B123" s="6" t="n">
        <v>-833.5</v>
      </c>
      <c r="C123" s="16" t="s">
        <v>60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45228</v>
      </c>
      <c r="B124" s="6" t="n">
        <v>-48.5</v>
      </c>
      <c r="C124" s="16" t="s">
        <v>49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45233</v>
      </c>
      <c r="B125" s="6" t="n">
        <v>-60.02</v>
      </c>
      <c r="C125" s="16" t="s">
        <v>51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45239</v>
      </c>
      <c r="B126" s="6" t="n">
        <v>-130.6</v>
      </c>
      <c r="C126" s="16" t="s">
        <v>53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45246</v>
      </c>
      <c r="B127" s="6" t="n">
        <v>-23.42</v>
      </c>
      <c r="C127" s="16" t="s">
        <v>56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45251</v>
      </c>
      <c r="B128" s="6" t="n">
        <v>-166.6</v>
      </c>
      <c r="C128" s="16" t="s">
        <v>58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45252</v>
      </c>
      <c r="B129" s="6" t="n">
        <v>-15.8</v>
      </c>
      <c r="C129" s="16" t="s">
        <v>61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45257</v>
      </c>
      <c r="B130" s="6" t="n">
        <v>-833.5</v>
      </c>
      <c r="C130" s="16" t="s">
        <v>60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45258</v>
      </c>
      <c r="B131" s="6" t="n">
        <v>-40.25</v>
      </c>
      <c r="C131" s="16" t="s">
        <v>62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45263</v>
      </c>
      <c r="B132" s="6" t="n">
        <v>-60.02</v>
      </c>
      <c r="C132" s="16" t="s">
        <v>51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45281</v>
      </c>
      <c r="B133" s="6" t="n">
        <v>-166.6</v>
      </c>
      <c r="C133" s="16" t="s">
        <v>58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45282</v>
      </c>
      <c r="B134" s="6" t="n">
        <v>-14.02</v>
      </c>
      <c r="C134" s="16" t="s">
        <v>63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45287</v>
      </c>
      <c r="B135" s="6" t="n">
        <v>-833.5</v>
      </c>
      <c r="C135" s="16" t="s">
        <v>60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45288</v>
      </c>
      <c r="B136" s="6" t="n">
        <v>-32</v>
      </c>
      <c r="C136" s="16" t="s">
        <v>64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45293</v>
      </c>
      <c r="B137" s="6" t="n">
        <v>-60.02</v>
      </c>
      <c r="C137" s="16" t="s">
        <v>51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45311</v>
      </c>
      <c r="B138" s="6" t="n">
        <v>-166.6</v>
      </c>
      <c r="C138" s="16" t="s">
        <v>58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45312</v>
      </c>
      <c r="B139" s="6" t="n">
        <v>-12.24</v>
      </c>
      <c r="C139" s="16" t="s">
        <v>65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45317</v>
      </c>
      <c r="B140" s="6" t="n">
        <v>-833.5</v>
      </c>
      <c r="C140" s="16" t="s">
        <v>60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45318</v>
      </c>
      <c r="B141" s="6" t="n">
        <v>-23.75</v>
      </c>
      <c r="C141" s="16" t="s">
        <v>66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45323</v>
      </c>
      <c r="B142" s="6" t="n">
        <v>-60.02</v>
      </c>
      <c r="C142" s="16" t="s">
        <v>51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45330</v>
      </c>
      <c r="B143" s="6" t="n">
        <v>-130.6</v>
      </c>
      <c r="C143" s="16" t="s">
        <v>53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45337</v>
      </c>
      <c r="B144" s="6" t="n">
        <v>-23.42</v>
      </c>
      <c r="C144" s="16" t="s">
        <v>56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45341</v>
      </c>
      <c r="B145" s="6" t="n">
        <v>-166.6</v>
      </c>
      <c r="C145" s="16" t="s">
        <v>58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45342</v>
      </c>
      <c r="B146" s="6" t="n">
        <v>-10.46</v>
      </c>
      <c r="C146" s="16" t="s">
        <v>67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45347</v>
      </c>
      <c r="B147" s="6" t="n">
        <v>-833.5</v>
      </c>
      <c r="C147" s="16" t="s">
        <v>60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45348</v>
      </c>
      <c r="B148" s="6" t="n">
        <v>-16.5</v>
      </c>
      <c r="C148" s="16" t="s">
        <v>68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45353</v>
      </c>
      <c r="B149" s="6" t="n">
        <v>-60.02</v>
      </c>
      <c r="C149" s="16" t="s">
        <v>51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45371</v>
      </c>
      <c r="B150" s="6" t="n">
        <v>-166.6</v>
      </c>
      <c r="C150" s="16" t="s">
        <v>58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45372</v>
      </c>
      <c r="B151" s="6" t="n">
        <v>-9.68</v>
      </c>
      <c r="C151" s="16" t="s">
        <v>69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45377</v>
      </c>
      <c r="B152" s="6" t="n">
        <v>-832.5</v>
      </c>
      <c r="C152" s="16" t="s">
        <v>70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45378</v>
      </c>
      <c r="B153" s="6" t="n">
        <v>-8.25</v>
      </c>
      <c r="C153" s="16" t="s">
        <v>71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45383</v>
      </c>
      <c r="B154" s="6" t="n">
        <v>-60.02</v>
      </c>
      <c r="C154" s="16" t="s">
        <v>51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45401</v>
      </c>
      <c r="B155" s="6" t="n">
        <v>-166.6</v>
      </c>
      <c r="C155" s="16" t="s">
        <v>58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45402</v>
      </c>
      <c r="B156" s="6" t="n">
        <v>-7.9</v>
      </c>
      <c r="C156" s="16" t="s">
        <v>72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45413</v>
      </c>
      <c r="B157" s="6" t="n">
        <v>-60.02</v>
      </c>
      <c r="C157" s="16" t="s">
        <v>51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45421</v>
      </c>
      <c r="B158" s="6" t="n">
        <v>-130.6</v>
      </c>
      <c r="C158" s="16" t="s">
        <v>53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45427</v>
      </c>
      <c r="B159" s="6" t="n">
        <v>-1000</v>
      </c>
      <c r="C159" s="16" t="s">
        <v>73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45428</v>
      </c>
      <c r="B160" s="6" t="n">
        <v>-23.42</v>
      </c>
      <c r="C160" s="16" t="s">
        <v>56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45431</v>
      </c>
      <c r="B161" s="6" t="n">
        <v>-166.6</v>
      </c>
      <c r="C161" s="16" t="s">
        <v>58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45432</v>
      </c>
      <c r="B162" s="6" t="n">
        <v>-6.12</v>
      </c>
      <c r="C162" s="16" t="s">
        <v>74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45443</v>
      </c>
      <c r="B163" s="6" t="n">
        <v>-60.02</v>
      </c>
      <c r="C163" s="16" t="s">
        <v>51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45461</v>
      </c>
      <c r="B164" s="6" t="n">
        <v>-166.6</v>
      </c>
      <c r="C164" s="16" t="s">
        <v>58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45462</v>
      </c>
      <c r="B165" s="6" t="n">
        <v>-4.34</v>
      </c>
      <c r="C165" s="16" t="s">
        <v>75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45473</v>
      </c>
      <c r="B166" s="6" t="n">
        <v>-60.02</v>
      </c>
      <c r="C166" s="16" t="s">
        <v>51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45491</v>
      </c>
      <c r="B167" s="6" t="n">
        <v>-166.6</v>
      </c>
      <c r="C167" s="16" t="s">
        <v>58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45492</v>
      </c>
      <c r="B168" s="6" t="n">
        <v>-3.56</v>
      </c>
      <c r="C168" s="16" t="s">
        <v>76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45503</v>
      </c>
      <c r="B169" s="6" t="n">
        <v>-60.02</v>
      </c>
      <c r="C169" s="16" t="s">
        <v>51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45512</v>
      </c>
      <c r="B170" s="6" t="n">
        <v>-130.6</v>
      </c>
      <c r="C170" s="16" t="s">
        <v>53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45521</v>
      </c>
      <c r="B171" s="6" t="n">
        <v>-167.4</v>
      </c>
      <c r="C171" s="16" t="s">
        <v>77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45522</v>
      </c>
      <c r="B172" s="6" t="n">
        <v>-1.78</v>
      </c>
      <c r="C172" s="16" t="s">
        <v>78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45533</v>
      </c>
      <c r="B173" s="6" t="n">
        <v>-60.02</v>
      </c>
      <c r="C173" s="16" t="s">
        <v>51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45563</v>
      </c>
      <c r="B174" s="6" t="n">
        <v>-60.02</v>
      </c>
      <c r="C174" s="16" t="s">
        <v>51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45593</v>
      </c>
      <c r="B175" s="6" t="n">
        <v>-60.02</v>
      </c>
      <c r="C175" s="16" t="s">
        <v>51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45603</v>
      </c>
      <c r="B176" s="6" t="n">
        <v>-130.6</v>
      </c>
      <c r="C176" s="16" t="s">
        <v>53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45623</v>
      </c>
      <c r="B177" s="6" t="n">
        <v>-60.02</v>
      </c>
      <c r="C177" s="16" t="s">
        <v>51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45653</v>
      </c>
      <c r="B178" s="6" t="n">
        <v>-60.02</v>
      </c>
      <c r="C178" s="16" t="s">
        <v>51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45683</v>
      </c>
      <c r="B179" s="6" t="n">
        <v>-60.02</v>
      </c>
      <c r="C179" s="16" t="s">
        <v>51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45694</v>
      </c>
      <c r="B180" s="6" t="n">
        <v>-130.6</v>
      </c>
      <c r="C180" s="16" t="s">
        <v>53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45713</v>
      </c>
      <c r="B181" s="6" t="n">
        <v>-60.02</v>
      </c>
      <c r="C181" s="16" t="s">
        <v>51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45742</v>
      </c>
      <c r="B182" s="6" t="n">
        <v>-583.1</v>
      </c>
      <c r="C182" s="16" t="s">
        <v>79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45743</v>
      </c>
      <c r="B183" s="6" t="n">
        <v>-60.02</v>
      </c>
      <c r="C183" s="16" t="s">
        <v>51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45772</v>
      </c>
      <c r="B184" s="6" t="n">
        <v>-583.1</v>
      </c>
      <c r="C184" s="16" t="s">
        <v>79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45773</v>
      </c>
      <c r="B185" s="6" t="n">
        <v>-55.28</v>
      </c>
      <c r="C185" s="16" t="s">
        <v>80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45784</v>
      </c>
      <c r="B186" s="6" t="n">
        <v>-5000</v>
      </c>
      <c r="C186" s="16" t="s">
        <v>81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45785</v>
      </c>
      <c r="B187" s="6" t="n">
        <v>-130.6</v>
      </c>
      <c r="C187" s="16" t="s">
        <v>53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45802</v>
      </c>
      <c r="B188" s="6" t="n">
        <v>-583.1</v>
      </c>
      <c r="C188" s="16" t="s">
        <v>79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45803</v>
      </c>
      <c r="B189" s="6" t="n">
        <v>-50.54</v>
      </c>
      <c r="C189" s="16" t="s">
        <v>82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45832</v>
      </c>
      <c r="B190" s="6" t="n">
        <v>-583.1</v>
      </c>
      <c r="C190" s="16" t="s">
        <v>79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45833</v>
      </c>
      <c r="B191" s="6" t="n">
        <v>-44.8</v>
      </c>
      <c r="C191" s="16" t="s">
        <v>83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45862</v>
      </c>
      <c r="B192" s="6" t="n">
        <v>-583.1</v>
      </c>
      <c r="C192" s="16" t="s">
        <v>79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45863</v>
      </c>
      <c r="B193" s="6" t="n">
        <v>-40.06</v>
      </c>
      <c r="C193" s="16" t="s">
        <v>84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45892</v>
      </c>
      <c r="B194" s="6" t="n">
        <v>-583.1</v>
      </c>
      <c r="C194" s="16" t="s">
        <v>79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45893</v>
      </c>
      <c r="B195" s="6" t="n">
        <v>-35.32</v>
      </c>
      <c r="C195" s="16" t="s">
        <v>85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45922</v>
      </c>
      <c r="B196" s="6" t="n">
        <v>-583.1</v>
      </c>
      <c r="C196" s="16" t="s">
        <v>79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45923</v>
      </c>
      <c r="B197" s="6" t="n">
        <v>-30.51</v>
      </c>
      <c r="C197" s="16" t="s">
        <v>86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45952</v>
      </c>
      <c r="B198" s="6" t="n">
        <v>-583.1</v>
      </c>
      <c r="C198" s="16" t="s">
        <v>79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45953</v>
      </c>
      <c r="B199" s="6" t="n">
        <v>-24.77</v>
      </c>
      <c r="C199" s="16" t="s">
        <v>87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45982</v>
      </c>
      <c r="B200" s="6" t="n">
        <v>-583.1</v>
      </c>
      <c r="C200" s="16" t="s">
        <v>79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45983</v>
      </c>
      <c r="B201" s="6" t="n">
        <v>-20.03</v>
      </c>
      <c r="C201" s="16" t="s">
        <v>88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46012</v>
      </c>
      <c r="B202" s="6" t="n">
        <v>-583.1</v>
      </c>
      <c r="C202" s="16" t="s">
        <v>79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46013</v>
      </c>
      <c r="B203" s="6" t="n">
        <v>-15.29</v>
      </c>
      <c r="C203" s="16" t="s">
        <v>89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46042</v>
      </c>
      <c r="B204" s="6" t="n">
        <v>-583.1</v>
      </c>
      <c r="C204" s="16" t="s">
        <v>79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46043</v>
      </c>
      <c r="B205" s="6" t="n">
        <v>-9.55</v>
      </c>
      <c r="C205" s="16" t="s">
        <v>90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46072</v>
      </c>
      <c r="B206" s="6" t="n">
        <v>-585.9</v>
      </c>
      <c r="C206" s="16" t="s">
        <v>91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46073</v>
      </c>
      <c r="B207" s="6" t="n">
        <v>-4.81</v>
      </c>
      <c r="C207" s="16" t="s">
        <v>92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2" t="n">
        <v>46168.610520833</v>
      </c>
      <c r="B208" s="5" t="n">
        <v>-1504.05</v>
      </c>
      <c r="C208" s="14" t="s">
        <v>93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/>
      <c r="B209" s="9" t="s">
        <f>=XIRR(B2:B208,A2:A208)</f>
      </c>
      <c r="C209" s="16" t="s">
        <v>94</v>
      </c>
      <c r="D209" s="16"/>
      <c r="E209" s="16"/>
      <c r="F209" s="7"/>
      <c r="G209" s="2" t="s">
        <v>95</v>
      </c>
      <c r="H209" s="6" t="s">
        <f>=SUM(I2:H208)/365</f>
      </c>
    </row>
    <row collapsed="false" customFormat="false" customHeight="false" hidden="false" ht="12.1" outlineLevel="0" r="210">
      <c r="A210" s="13"/>
      <c r="B210" s="5" t="s">
        <f>=-SUM(B2:B208)</f>
      </c>
      <c r="C210" s="16" t="s">
        <v>96</v>
      </c>
      <c r="D210" s="16"/>
      <c r="E210" s="16"/>
      <c r="F210" s="7"/>
      <c r="G210" s="14" t="s">
        <v>97</v>
      </c>
      <c r="H210" s="9" t="s">
        <f>=B210/H209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</row>
    <row collapsed="false" customFormat="false" customHeight="false" hidden="false" ht="12.1" outlineLevel="0" r="2">
      <c r="A2" s="11" t="n">
        <v>44356</v>
      </c>
      <c r="B2" s="6" t="n">
        <v>556.29</v>
      </c>
      <c r="C2" s="0" t="s">
        <v>98</v>
      </c>
    </row>
    <row collapsed="false" customFormat="false" customHeight="false" hidden="false" ht="12.1" outlineLevel="0" r="3">
      <c r="A3" s="11" t="n">
        <v>44364</v>
      </c>
      <c r="B3" s="6" t="n">
        <v>111.39</v>
      </c>
      <c r="C3" s="0" t="s">
        <v>98</v>
      </c>
    </row>
    <row collapsed="false" customFormat="false" customHeight="false" hidden="false" ht="12.1" outlineLevel="0" r="4">
      <c r="A4" s="11" t="n">
        <v>44396</v>
      </c>
      <c r="B4" s="6" t="n">
        <v>106.53</v>
      </c>
      <c r="C4" s="0" t="s">
        <v>98</v>
      </c>
    </row>
    <row collapsed="false" customFormat="false" customHeight="false" hidden="false" ht="12.1" outlineLevel="0" r="5">
      <c r="A5" s="11" t="n">
        <v>44404</v>
      </c>
      <c r="B5" s="6" t="n">
        <v>17.07</v>
      </c>
      <c r="C5" s="0" t="s">
        <v>98</v>
      </c>
    </row>
    <row collapsed="false" customFormat="false" customHeight="false" hidden="false" ht="12.1" outlineLevel="0" r="6">
      <c r="A6" s="11" t="n">
        <v>44426</v>
      </c>
      <c r="B6" s="6" t="n">
        <v>-798.37</v>
      </c>
      <c r="C6" s="0" t="s">
        <v>99</v>
      </c>
    </row>
    <row collapsed="false" customFormat="false" customHeight="false" hidden="false" ht="12.1" outlineLevel="0" r="7">
      <c r="A7" s="11" t="n">
        <v>44426</v>
      </c>
      <c r="B7" s="6" t="n">
        <v>1054.25</v>
      </c>
      <c r="C7" s="0" t="s">
        <v>98</v>
      </c>
    </row>
    <row collapsed="false" customFormat="false" customHeight="false" hidden="false" ht="12.1" outlineLevel="0" r="8">
      <c r="A8" s="11" t="n">
        <v>44432</v>
      </c>
      <c r="B8" s="6" t="n">
        <v>-1054.16</v>
      </c>
      <c r="C8" s="0" t="s">
        <v>99</v>
      </c>
    </row>
    <row collapsed="false" customFormat="false" customHeight="false" hidden="false" ht="12.1" outlineLevel="0" r="9">
      <c r="A9" s="11" t="n">
        <v>44449</v>
      </c>
      <c r="B9" s="6" t="n">
        <v>96.74</v>
      </c>
      <c r="C9" s="0" t="s">
        <v>98</v>
      </c>
    </row>
    <row collapsed="false" customFormat="false" customHeight="false" hidden="false" ht="12.1" outlineLevel="0" r="10">
      <c r="A10" s="11" t="n">
        <v>44453</v>
      </c>
      <c r="B10" s="6" t="n">
        <v>60.21</v>
      </c>
      <c r="C10" s="0" t="s">
        <v>98</v>
      </c>
    </row>
    <row collapsed="false" customFormat="false" customHeight="false" hidden="false" ht="12.1" outlineLevel="0" r="11">
      <c r="A11" s="11" t="n">
        <v>44476</v>
      </c>
      <c r="B11" s="6" t="n">
        <v>16.2</v>
      </c>
      <c r="C11" s="0" t="s">
        <v>98</v>
      </c>
    </row>
    <row collapsed="false" customFormat="false" customHeight="false" hidden="false" ht="12.1" outlineLevel="0" r="12">
      <c r="A12" s="11" t="n">
        <v>44480</v>
      </c>
      <c r="B12" s="6" t="n">
        <v>45.37</v>
      </c>
      <c r="C12" s="0" t="s">
        <v>98</v>
      </c>
    </row>
    <row collapsed="false" customFormat="false" customHeight="false" hidden="false" ht="12.1" outlineLevel="0" r="13">
      <c r="A13" s="11" t="n">
        <v>44489</v>
      </c>
      <c r="B13" s="6" t="n">
        <v>54.09</v>
      </c>
      <c r="C13" s="0" t="s">
        <v>98</v>
      </c>
    </row>
    <row collapsed="false" customFormat="false" customHeight="false" hidden="false" ht="12.1" outlineLevel="0" r="14">
      <c r="A14" s="11" t="n">
        <v>44510</v>
      </c>
      <c r="B14" s="6" t="n">
        <v>76.03</v>
      </c>
      <c r="C14" s="0" t="s">
        <v>98</v>
      </c>
    </row>
    <row collapsed="false" customFormat="false" customHeight="false" hidden="false" ht="12.1" outlineLevel="0" r="15">
      <c r="A15" s="11" t="n">
        <v>44516</v>
      </c>
      <c r="B15" s="6" t="n">
        <v>191.39</v>
      </c>
      <c r="C15" s="0" t="s">
        <v>98</v>
      </c>
    </row>
    <row collapsed="false" customFormat="false" customHeight="false" hidden="false" ht="12.1" outlineLevel="0" r="16">
      <c r="A16" s="11" t="n">
        <v>44538</v>
      </c>
      <c r="B16" s="6" t="n">
        <v>87.34</v>
      </c>
      <c r="C16" s="0" t="s">
        <v>98</v>
      </c>
    </row>
    <row collapsed="false" customFormat="false" customHeight="false" hidden="false" ht="12.1" outlineLevel="0" r="17">
      <c r="A17" s="11" t="n">
        <v>44575</v>
      </c>
      <c r="B17" s="6" t="n">
        <v>165.21</v>
      </c>
      <c r="C17" s="0" t="s">
        <v>98</v>
      </c>
    </row>
    <row collapsed="false" customFormat="false" customHeight="false" hidden="false" ht="12.1" outlineLevel="0" r="18">
      <c r="A18" s="11" t="n">
        <v>46168</v>
      </c>
      <c r="B18" s="8" t="s">
        <f>=-Портфель!J2</f>
      </c>
      <c r="C18" s="0" t="s">
        <v>100</v>
      </c>
    </row>
    <row collapsed="false" customFormat="false" customHeight="false" hidden="false" ht="12.1" outlineLevel="0" r="19">
      <c r="A19" s="0"/>
      <c r="B19" s="10" t="s">
        <f>=XIRR(B2:B18,A2:A18)</f>
      </c>
      <c r="C19" s="0"/>
    </row>
    <row collapsed="false" customFormat="false" customHeight="false" hidden="false" ht="12.1" outlineLevel="0" r="20">
      <c r="A20" s="0"/>
      <c r="B20" s="8" t="s">
        <f>=-SUM(B2:B18)</f>
      </c>
      <c r="C20" s="0" t="s">
        <v>101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X7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102</v>
      </c>
      <c r="C1" s="0"/>
      <c r="D1" s="0"/>
      <c r="E1" s="4" t="s">
        <v>103</v>
      </c>
      <c r="F1" s="0"/>
      <c r="G1" s="0"/>
      <c r="H1" s="4" t="s">
        <v>104</v>
      </c>
      <c r="I1" s="0"/>
      <c r="J1" s="0"/>
      <c r="K1" s="4" t="s">
        <v>105</v>
      </c>
      <c r="L1" s="0"/>
      <c r="M1" s="0"/>
      <c r="N1" s="4" t="s">
        <v>106</v>
      </c>
      <c r="O1" s="0"/>
      <c r="P1" s="0"/>
      <c r="Q1" s="4" t="s">
        <v>107</v>
      </c>
      <c r="R1" s="0"/>
      <c r="S1" s="0"/>
      <c r="T1" s="4" t="s">
        <v>108</v>
      </c>
      <c r="U1" s="0"/>
      <c r="V1" s="0"/>
      <c r="W1" s="4" t="s">
        <v>109</v>
      </c>
      <c r="X1" s="0"/>
    </row>
    <row collapsed="false" customFormat="false" customHeight="false" hidden="false" ht="12.1" outlineLevel="0" r="2">
      <c r="A2" s="11" t="n">
        <v>44344</v>
      </c>
      <c r="B2" s="6" t="n">
        <v>12516.2</v>
      </c>
      <c r="C2" s="0" t="s">
        <v>98</v>
      </c>
      <c r="D2" s="11" t="n">
        <v>44344</v>
      </c>
      <c r="E2" s="6" t="n">
        <v>1416.05</v>
      </c>
      <c r="F2" s="0" t="s">
        <v>98</v>
      </c>
      <c r="G2" s="11" t="n">
        <v>44344</v>
      </c>
      <c r="H2" s="6" t="n">
        <v>2027.2</v>
      </c>
      <c r="I2" s="0" t="s">
        <v>98</v>
      </c>
      <c r="J2" s="11" t="n">
        <v>44344</v>
      </c>
      <c r="K2" s="6" t="n">
        <v>2086.8</v>
      </c>
      <c r="L2" s="0" t="s">
        <v>98</v>
      </c>
      <c r="M2" s="11" t="n">
        <v>44344</v>
      </c>
      <c r="N2" s="6" t="n">
        <v>1013.72</v>
      </c>
      <c r="O2" s="0" t="s">
        <v>98</v>
      </c>
      <c r="P2" s="11" t="n">
        <v>44344</v>
      </c>
      <c r="Q2" s="6" t="n">
        <v>286.83</v>
      </c>
      <c r="R2" s="0" t="s">
        <v>98</v>
      </c>
      <c r="S2" s="11" t="n">
        <v>44349</v>
      </c>
      <c r="T2" s="6" t="n">
        <v>2072.18</v>
      </c>
      <c r="U2" s="0" t="s">
        <v>98</v>
      </c>
      <c r="V2" s="11" t="n">
        <v>44433</v>
      </c>
      <c r="W2" s="6" t="n">
        <v>1027.32</v>
      </c>
      <c r="X2" s="0" t="s">
        <v>98</v>
      </c>
    </row>
    <row collapsed="false" customFormat="false" customHeight="false" hidden="false" ht="12.1" outlineLevel="0" r="3">
      <c r="A3" s="11" t="n">
        <v>44348</v>
      </c>
      <c r="B3" s="6" t="n">
        <v>-12517.5</v>
      </c>
      <c r="C3" s="0" t="s">
        <v>99</v>
      </c>
      <c r="D3" s="11" t="n">
        <v>44348</v>
      </c>
      <c r="E3" s="6" t="n">
        <v>-1419.15</v>
      </c>
      <c r="F3" s="0" t="s">
        <v>99</v>
      </c>
      <c r="G3" s="11" t="n">
        <v>44348</v>
      </c>
      <c r="H3" s="6" t="n">
        <v>2028.74</v>
      </c>
      <c r="I3" s="0" t="s">
        <v>98</v>
      </c>
      <c r="J3" s="11" t="n">
        <v>44348</v>
      </c>
      <c r="K3" s="6" t="n">
        <v>3129.08</v>
      </c>
      <c r="L3" s="0" t="s">
        <v>98</v>
      </c>
      <c r="M3" s="11" t="n">
        <v>44348</v>
      </c>
      <c r="N3" s="6" t="n">
        <v>4059.96</v>
      </c>
      <c r="O3" s="0" t="s">
        <v>98</v>
      </c>
      <c r="P3" s="11" t="n">
        <v>44348</v>
      </c>
      <c r="Q3" s="6" t="n">
        <v>-290.51</v>
      </c>
      <c r="R3" s="0" t="s">
        <v>99</v>
      </c>
      <c r="S3" s="11" t="n">
        <v>44352</v>
      </c>
      <c r="T3" s="6" t="n">
        <v>-18.36</v>
      </c>
      <c r="U3" s="0" t="s">
        <v>47</v>
      </c>
      <c r="V3" s="11" t="n">
        <v>44518</v>
      </c>
      <c r="W3" s="6" t="n">
        <v>-23.42</v>
      </c>
      <c r="X3" s="0" t="s">
        <v>56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0"/>
      <c r="E4" s="10" t="s">
        <f>=XIRR(E2:E3,D2:D3)</f>
      </c>
      <c r="F4" s="0"/>
      <c r="G4" s="11" t="n">
        <v>44349</v>
      </c>
      <c r="H4" s="6" t="n">
        <v>1014.69</v>
      </c>
      <c r="I4" s="0" t="s">
        <v>98</v>
      </c>
      <c r="J4" s="11" t="n">
        <v>44358</v>
      </c>
      <c r="K4" s="6" t="n">
        <v>-48.5</v>
      </c>
      <c r="L4" s="0" t="s">
        <v>49</v>
      </c>
      <c r="M4" s="11" t="n">
        <v>44420</v>
      </c>
      <c r="N4" s="6" t="n">
        <v>-130.6</v>
      </c>
      <c r="O4" s="0" t="s">
        <v>53</v>
      </c>
      <c r="P4" s="0"/>
      <c r="Q4" s="10" t="s">
        <f>=XIRR(Q2:Q3,P2:P3)</f>
      </c>
      <c r="R4" s="0"/>
      <c r="S4" s="11" t="n">
        <v>44382</v>
      </c>
      <c r="T4" s="6" t="n">
        <v>-18.36</v>
      </c>
      <c r="U4" s="0" t="s">
        <v>47</v>
      </c>
      <c r="V4" s="11" t="n">
        <v>44609</v>
      </c>
      <c r="W4" s="6" t="n">
        <v>-23.42</v>
      </c>
      <c r="X4" s="0" t="s">
        <v>56</v>
      </c>
    </row>
    <row collapsed="false" customFormat="false" customHeight="false" hidden="false" ht="12.1" outlineLevel="0" r="5">
      <c r="A5" s="0"/>
      <c r="B5" s="8" t="s">
        <f>=-SUM(B2:B3)</f>
      </c>
      <c r="C5" s="0" t="s">
        <v>101</v>
      </c>
      <c r="D5" s="0"/>
      <c r="E5" s="8" t="s">
        <f>=-SUM(E2:E3)</f>
      </c>
      <c r="F5" s="0" t="s">
        <v>101</v>
      </c>
      <c r="G5" s="11" t="n">
        <v>44354</v>
      </c>
      <c r="H5" s="6" t="n">
        <v>2030.48</v>
      </c>
      <c r="I5" s="0" t="s">
        <v>98</v>
      </c>
      <c r="J5" s="11" t="n">
        <v>44388</v>
      </c>
      <c r="K5" s="6" t="n">
        <v>-48.5</v>
      </c>
      <c r="L5" s="0" t="s">
        <v>49</v>
      </c>
      <c r="M5" s="11" t="n">
        <v>44511</v>
      </c>
      <c r="N5" s="6" t="n">
        <v>-130.6</v>
      </c>
      <c r="O5" s="0" t="s">
        <v>53</v>
      </c>
      <c r="P5" s="0"/>
      <c r="Q5" s="8" t="s">
        <f>=-SUM(Q2:Q3)</f>
      </c>
      <c r="R5" s="0" t="s">
        <v>101</v>
      </c>
      <c r="S5" s="11" t="n">
        <v>44412</v>
      </c>
      <c r="T5" s="6" t="n">
        <v>-18.36</v>
      </c>
      <c r="U5" s="0" t="s">
        <v>47</v>
      </c>
      <c r="V5" s="11" t="n">
        <v>44700</v>
      </c>
      <c r="W5" s="6" t="n">
        <v>-23.42</v>
      </c>
      <c r="X5" s="0" t="s">
        <v>56</v>
      </c>
    </row>
    <row collapsed="false" customFormat="false" customHeight="false" hidden="false" ht="12.1" outlineLevel="0" r="6">
      <c r="A6" s="0"/>
      <c r="B6" s="0"/>
      <c r="C6" s="0"/>
      <c r="D6" s="0"/>
      <c r="E6" s="0"/>
      <c r="F6" s="0"/>
      <c r="G6" s="11" t="n">
        <v>44363</v>
      </c>
      <c r="H6" s="6" t="n">
        <v>-60.02</v>
      </c>
      <c r="I6" s="0" t="s">
        <v>51</v>
      </c>
      <c r="J6" s="11" t="n">
        <v>44418</v>
      </c>
      <c r="K6" s="6" t="n">
        <v>-48.5</v>
      </c>
      <c r="L6" s="0" t="s">
        <v>49</v>
      </c>
      <c r="M6" s="11" t="n">
        <v>44602</v>
      </c>
      <c r="N6" s="6" t="n">
        <v>-130.6</v>
      </c>
      <c r="O6" s="0" t="s">
        <v>53</v>
      </c>
      <c r="P6" s="0"/>
      <c r="Q6" s="0"/>
      <c r="R6" s="0"/>
      <c r="S6" s="11" t="n">
        <v>44442</v>
      </c>
      <c r="T6" s="6" t="n">
        <v>-18.36</v>
      </c>
      <c r="U6" s="0" t="s">
        <v>47</v>
      </c>
      <c r="V6" s="11" t="n">
        <v>44791</v>
      </c>
      <c r="W6" s="6" t="n">
        <v>-23.42</v>
      </c>
      <c r="X6" s="0" t="s">
        <v>56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11" t="n">
        <v>44393</v>
      </c>
      <c r="H7" s="6" t="n">
        <v>-60.02</v>
      </c>
      <c r="I7" s="0" t="s">
        <v>51</v>
      </c>
      <c r="J7" s="11" t="n">
        <v>44448</v>
      </c>
      <c r="K7" s="6" t="n">
        <v>-48.5</v>
      </c>
      <c r="L7" s="0" t="s">
        <v>49</v>
      </c>
      <c r="M7" s="11" t="n">
        <v>44693</v>
      </c>
      <c r="N7" s="6" t="n">
        <v>-130.6</v>
      </c>
      <c r="O7" s="0" t="s">
        <v>53</v>
      </c>
      <c r="P7" s="0"/>
      <c r="Q7" s="0"/>
      <c r="R7" s="0"/>
      <c r="S7" s="11" t="n">
        <v>44472</v>
      </c>
      <c r="T7" s="6" t="n">
        <v>-18.36</v>
      </c>
      <c r="U7" s="0" t="s">
        <v>47</v>
      </c>
      <c r="V7" s="11" t="n">
        <v>44882</v>
      </c>
      <c r="W7" s="6" t="n">
        <v>-23.42</v>
      </c>
      <c r="X7" s="0" t="s">
        <v>56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11" t="n">
        <v>44423</v>
      </c>
      <c r="H8" s="6" t="n">
        <v>-60.02</v>
      </c>
      <c r="I8" s="0" t="s">
        <v>51</v>
      </c>
      <c r="J8" s="11" t="n">
        <v>44478</v>
      </c>
      <c r="K8" s="6" t="n">
        <v>-48.5</v>
      </c>
      <c r="L8" s="0" t="s">
        <v>49</v>
      </c>
      <c r="M8" s="11" t="n">
        <v>44784</v>
      </c>
      <c r="N8" s="6" t="n">
        <v>-130.6</v>
      </c>
      <c r="O8" s="0" t="s">
        <v>53</v>
      </c>
      <c r="P8" s="0"/>
      <c r="Q8" s="0"/>
      <c r="R8" s="0"/>
      <c r="S8" s="11" t="n">
        <v>44502</v>
      </c>
      <c r="T8" s="6" t="n">
        <v>-18.36</v>
      </c>
      <c r="U8" s="0" t="s">
        <v>47</v>
      </c>
      <c r="V8" s="11" t="n">
        <v>44973</v>
      </c>
      <c r="W8" s="6" t="n">
        <v>-23.42</v>
      </c>
      <c r="X8" s="0" t="s">
        <v>56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11" t="n">
        <v>44453</v>
      </c>
      <c r="H9" s="6" t="n">
        <v>-60.02</v>
      </c>
      <c r="I9" s="0" t="s">
        <v>51</v>
      </c>
      <c r="J9" s="11" t="n">
        <v>44508</v>
      </c>
      <c r="K9" s="6" t="n">
        <v>-48.5</v>
      </c>
      <c r="L9" s="0" t="s">
        <v>49</v>
      </c>
      <c r="M9" s="11" t="n">
        <v>44875</v>
      </c>
      <c r="N9" s="6" t="n">
        <v>-130.6</v>
      </c>
      <c r="O9" s="0" t="s">
        <v>53</v>
      </c>
      <c r="P9" s="0"/>
      <c r="Q9" s="0"/>
      <c r="R9" s="0"/>
      <c r="S9" s="11" t="n">
        <v>44532</v>
      </c>
      <c r="T9" s="6" t="n">
        <v>-18.36</v>
      </c>
      <c r="U9" s="0" t="s">
        <v>47</v>
      </c>
      <c r="V9" s="11" t="n">
        <v>45064</v>
      </c>
      <c r="W9" s="6" t="n">
        <v>-23.42</v>
      </c>
      <c r="X9" s="0" t="s">
        <v>56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11" t="n">
        <v>44483</v>
      </c>
      <c r="H10" s="6" t="n">
        <v>-60.02</v>
      </c>
      <c r="I10" s="0" t="s">
        <v>51</v>
      </c>
      <c r="J10" s="11" t="n">
        <v>44538</v>
      </c>
      <c r="K10" s="6" t="n">
        <v>-48.5</v>
      </c>
      <c r="L10" s="0" t="s">
        <v>49</v>
      </c>
      <c r="M10" s="11" t="n">
        <v>44966</v>
      </c>
      <c r="N10" s="6" t="n">
        <v>-130.6</v>
      </c>
      <c r="O10" s="0" t="s">
        <v>53</v>
      </c>
      <c r="P10" s="0"/>
      <c r="Q10" s="0"/>
      <c r="R10" s="0"/>
      <c r="S10" s="11" t="n">
        <v>44562</v>
      </c>
      <c r="T10" s="6" t="n">
        <v>-18.36</v>
      </c>
      <c r="U10" s="0" t="s">
        <v>47</v>
      </c>
      <c r="V10" s="11" t="n">
        <v>45155</v>
      </c>
      <c r="W10" s="6" t="n">
        <v>-23.42</v>
      </c>
      <c r="X10" s="0" t="s">
        <v>56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11" t="n">
        <v>44513</v>
      </c>
      <c r="H11" s="6" t="n">
        <v>-60.02</v>
      </c>
      <c r="I11" s="0" t="s">
        <v>51</v>
      </c>
      <c r="J11" s="11" t="n">
        <v>44568</v>
      </c>
      <c r="K11" s="6" t="n">
        <v>-48.5</v>
      </c>
      <c r="L11" s="0" t="s">
        <v>49</v>
      </c>
      <c r="M11" s="11" t="n">
        <v>45057</v>
      </c>
      <c r="N11" s="6" t="n">
        <v>-130.6</v>
      </c>
      <c r="O11" s="0" t="s">
        <v>53</v>
      </c>
      <c r="P11" s="0"/>
      <c r="Q11" s="0"/>
      <c r="R11" s="0"/>
      <c r="S11" s="11" t="n">
        <v>44592</v>
      </c>
      <c r="T11" s="6" t="n">
        <v>-18.36</v>
      </c>
      <c r="U11" s="0" t="s">
        <v>47</v>
      </c>
      <c r="V11" s="11" t="n">
        <v>45246</v>
      </c>
      <c r="W11" s="6" t="n">
        <v>-23.42</v>
      </c>
      <c r="X11" s="0" t="s">
        <v>56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11" t="n">
        <v>44543</v>
      </c>
      <c r="H12" s="6" t="n">
        <v>-60.02</v>
      </c>
      <c r="I12" s="0" t="s">
        <v>51</v>
      </c>
      <c r="J12" s="11" t="n">
        <v>44598</v>
      </c>
      <c r="K12" s="6" t="n">
        <v>-48.5</v>
      </c>
      <c r="L12" s="0" t="s">
        <v>49</v>
      </c>
      <c r="M12" s="11" t="n">
        <v>45148</v>
      </c>
      <c r="N12" s="6" t="n">
        <v>-130.6</v>
      </c>
      <c r="O12" s="0" t="s">
        <v>53</v>
      </c>
      <c r="P12" s="0"/>
      <c r="Q12" s="0"/>
      <c r="R12" s="0"/>
      <c r="S12" s="11" t="n">
        <v>44622</v>
      </c>
      <c r="T12" s="6" t="n">
        <v>-18.36</v>
      </c>
      <c r="U12" s="0" t="s">
        <v>47</v>
      </c>
      <c r="V12" s="11" t="n">
        <v>45337</v>
      </c>
      <c r="W12" s="6" t="n">
        <v>-23.42</v>
      </c>
      <c r="X12" s="0" t="s">
        <v>56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11" t="n">
        <v>44573</v>
      </c>
      <c r="H13" s="6" t="n">
        <v>-60.02</v>
      </c>
      <c r="I13" s="0" t="s">
        <v>51</v>
      </c>
      <c r="J13" s="11" t="n">
        <v>44599</v>
      </c>
      <c r="K13" s="6" t="n">
        <v>-48.5</v>
      </c>
      <c r="L13" s="0" t="s">
        <v>49</v>
      </c>
      <c r="M13" s="11" t="n">
        <v>45239</v>
      </c>
      <c r="N13" s="6" t="n">
        <v>-130.6</v>
      </c>
      <c r="O13" s="0" t="s">
        <v>53</v>
      </c>
      <c r="P13" s="0"/>
      <c r="Q13" s="0"/>
      <c r="R13" s="0"/>
      <c r="S13" s="11" t="n">
        <v>44652</v>
      </c>
      <c r="T13" s="6" t="n">
        <v>-18.36</v>
      </c>
      <c r="U13" s="0" t="s">
        <v>47</v>
      </c>
      <c r="V13" s="11" t="n">
        <v>45428</v>
      </c>
      <c r="W13" s="6" t="n">
        <v>-23.42</v>
      </c>
      <c r="X13" s="0" t="s">
        <v>56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11" t="n">
        <v>44603</v>
      </c>
      <c r="H14" s="6" t="n">
        <v>-60.02</v>
      </c>
      <c r="I14" s="0" t="s">
        <v>51</v>
      </c>
      <c r="J14" s="11" t="n">
        <v>44628</v>
      </c>
      <c r="K14" s="6" t="n">
        <v>-48.5</v>
      </c>
      <c r="L14" s="0" t="s">
        <v>49</v>
      </c>
      <c r="M14" s="11" t="n">
        <v>45330</v>
      </c>
      <c r="N14" s="6" t="n">
        <v>-130.6</v>
      </c>
      <c r="O14" s="0" t="s">
        <v>53</v>
      </c>
      <c r="P14" s="0"/>
      <c r="Q14" s="0"/>
      <c r="R14" s="0"/>
      <c r="S14" s="11" t="n">
        <v>44682</v>
      </c>
      <c r="T14" s="6" t="n">
        <v>-18.36</v>
      </c>
      <c r="U14" s="0" t="s">
        <v>47</v>
      </c>
      <c r="V14" s="11" t="n">
        <v>45427</v>
      </c>
      <c r="W14" s="6" t="n">
        <v>-1000</v>
      </c>
      <c r="X14" s="0" t="s">
        <v>73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11" t="n">
        <v>44633</v>
      </c>
      <c r="H15" s="6" t="n">
        <v>-60.02</v>
      </c>
      <c r="I15" s="0" t="s">
        <v>51</v>
      </c>
      <c r="J15" s="11" t="n">
        <v>44658</v>
      </c>
      <c r="K15" s="6" t="n">
        <v>-48.5</v>
      </c>
      <c r="L15" s="0" t="s">
        <v>49</v>
      </c>
      <c r="M15" s="11" t="n">
        <v>45421</v>
      </c>
      <c r="N15" s="6" t="n">
        <v>-130.6</v>
      </c>
      <c r="O15" s="0" t="s">
        <v>53</v>
      </c>
      <c r="P15" s="0"/>
      <c r="Q15" s="0"/>
      <c r="R15" s="0"/>
      <c r="S15" s="11" t="n">
        <v>45192</v>
      </c>
      <c r="T15" s="6" t="n">
        <v>-18.36</v>
      </c>
      <c r="U15" s="0" t="s">
        <v>47</v>
      </c>
      <c r="V15" s="0"/>
      <c r="W15" s="10" t="s">
        <f>=XIRR(W2:W14,V2:V14)</f>
      </c>
      <c r="X15" s="0"/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11" t="n">
        <v>44663</v>
      </c>
      <c r="H16" s="6" t="n">
        <v>-60.02</v>
      </c>
      <c r="I16" s="0" t="s">
        <v>51</v>
      </c>
      <c r="J16" s="11" t="n">
        <v>44688</v>
      </c>
      <c r="K16" s="6" t="n">
        <v>-48.5</v>
      </c>
      <c r="L16" s="0" t="s">
        <v>49</v>
      </c>
      <c r="M16" s="11" t="n">
        <v>45512</v>
      </c>
      <c r="N16" s="6" t="n">
        <v>-130.6</v>
      </c>
      <c r="O16" s="0" t="s">
        <v>53</v>
      </c>
      <c r="P16" s="0"/>
      <c r="Q16" s="0"/>
      <c r="R16" s="0"/>
      <c r="S16" s="11" t="n">
        <v>45191</v>
      </c>
      <c r="T16" s="6" t="n">
        <v>-166.6</v>
      </c>
      <c r="U16" s="0" t="s">
        <v>58</v>
      </c>
      <c r="V16" s="0"/>
      <c r="W16" s="8" t="s">
        <f>=-SUM(W2:W14)</f>
      </c>
      <c r="X16" s="0" t="s">
        <v>101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11" t="n">
        <v>44693</v>
      </c>
      <c r="H17" s="6" t="n">
        <v>-60.02</v>
      </c>
      <c r="I17" s="0" t="s">
        <v>51</v>
      </c>
      <c r="J17" s="11" t="n">
        <v>44718</v>
      </c>
      <c r="K17" s="6" t="n">
        <v>-48.5</v>
      </c>
      <c r="L17" s="0" t="s">
        <v>49</v>
      </c>
      <c r="M17" s="11" t="n">
        <v>45603</v>
      </c>
      <c r="N17" s="6" t="n">
        <v>-130.6</v>
      </c>
      <c r="O17" s="0" t="s">
        <v>53</v>
      </c>
      <c r="P17" s="0"/>
      <c r="Q17" s="0"/>
      <c r="R17" s="0"/>
      <c r="S17" s="11" t="n">
        <v>45222</v>
      </c>
      <c r="T17" s="6" t="n">
        <v>-16.58</v>
      </c>
      <c r="U17" s="0" t="s">
        <v>59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11" t="n">
        <v>44723</v>
      </c>
      <c r="H18" s="6" t="n">
        <v>-60.02</v>
      </c>
      <c r="I18" s="0" t="s">
        <v>51</v>
      </c>
      <c r="J18" s="11" t="n">
        <v>44748</v>
      </c>
      <c r="K18" s="6" t="n">
        <v>-48.5</v>
      </c>
      <c r="L18" s="0" t="s">
        <v>49</v>
      </c>
      <c r="M18" s="11" t="n">
        <v>45694</v>
      </c>
      <c r="N18" s="6" t="n">
        <v>-130.6</v>
      </c>
      <c r="O18" s="0" t="s">
        <v>53</v>
      </c>
      <c r="P18" s="0"/>
      <c r="Q18" s="0"/>
      <c r="R18" s="0"/>
      <c r="S18" s="11" t="n">
        <v>45221</v>
      </c>
      <c r="T18" s="6" t="n">
        <v>-166.6</v>
      </c>
      <c r="U18" s="0" t="s">
        <v>58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11" t="n">
        <v>44753</v>
      </c>
      <c r="H19" s="6" t="n">
        <v>-60.02</v>
      </c>
      <c r="I19" s="0" t="s">
        <v>51</v>
      </c>
      <c r="J19" s="11" t="n">
        <v>44778</v>
      </c>
      <c r="K19" s="6" t="n">
        <v>-48.5</v>
      </c>
      <c r="L19" s="0" t="s">
        <v>49</v>
      </c>
      <c r="M19" s="11" t="n">
        <v>45785</v>
      </c>
      <c r="N19" s="6" t="n">
        <v>-130.6</v>
      </c>
      <c r="O19" s="0" t="s">
        <v>53</v>
      </c>
      <c r="P19" s="0"/>
      <c r="Q19" s="0"/>
      <c r="R19" s="0"/>
      <c r="S19" s="11" t="n">
        <v>45252</v>
      </c>
      <c r="T19" s="6" t="n">
        <v>-15.8</v>
      </c>
      <c r="U19" s="0" t="s">
        <v>61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11" t="n">
        <v>44783</v>
      </c>
      <c r="H20" s="6" t="n">
        <v>-60.02</v>
      </c>
      <c r="I20" s="0" t="s">
        <v>51</v>
      </c>
      <c r="J20" s="11" t="n">
        <v>44808</v>
      </c>
      <c r="K20" s="6" t="n">
        <v>-48.5</v>
      </c>
      <c r="L20" s="0" t="s">
        <v>49</v>
      </c>
      <c r="M20" s="11" t="n">
        <v>45784</v>
      </c>
      <c r="N20" s="6" t="n">
        <v>-5000</v>
      </c>
      <c r="O20" s="0" t="s">
        <v>81</v>
      </c>
      <c r="P20" s="0"/>
      <c r="Q20" s="0"/>
      <c r="R20" s="0"/>
      <c r="S20" s="11" t="n">
        <v>45251</v>
      </c>
      <c r="T20" s="6" t="n">
        <v>-166.6</v>
      </c>
      <c r="U20" s="0" t="s">
        <v>58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11" t="n">
        <v>44813</v>
      </c>
      <c r="H21" s="6" t="n">
        <v>-60.02</v>
      </c>
      <c r="I21" s="0" t="s">
        <v>51</v>
      </c>
      <c r="J21" s="11" t="n">
        <v>44838</v>
      </c>
      <c r="K21" s="6" t="n">
        <v>-48.5</v>
      </c>
      <c r="L21" s="0" t="s">
        <v>49</v>
      </c>
      <c r="M21" s="0"/>
      <c r="N21" s="10" t="s">
        <f>=XIRR(N2:N20,M2:M20)</f>
      </c>
      <c r="O21" s="0"/>
      <c r="P21" s="0"/>
      <c r="Q21" s="0"/>
      <c r="R21" s="0"/>
      <c r="S21" s="11" t="n">
        <v>45282</v>
      </c>
      <c r="T21" s="6" t="n">
        <v>-14.02</v>
      </c>
      <c r="U21" s="0" t="s">
        <v>63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11" t="n">
        <v>44843</v>
      </c>
      <c r="H22" s="6" t="n">
        <v>-60.02</v>
      </c>
      <c r="I22" s="0" t="s">
        <v>51</v>
      </c>
      <c r="J22" s="11" t="n">
        <v>44868</v>
      </c>
      <c r="K22" s="6" t="n">
        <v>-48.5</v>
      </c>
      <c r="L22" s="0" t="s">
        <v>49</v>
      </c>
      <c r="M22" s="0"/>
      <c r="N22" s="8" t="s">
        <f>=-SUM(N2:N20)</f>
      </c>
      <c r="O22" s="0" t="s">
        <v>101</v>
      </c>
      <c r="P22" s="0"/>
      <c r="Q22" s="0"/>
      <c r="R22" s="0"/>
      <c r="S22" s="11" t="n">
        <v>45281</v>
      </c>
      <c r="T22" s="6" t="n">
        <v>-166.6</v>
      </c>
      <c r="U22" s="0" t="s">
        <v>58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11" t="n">
        <v>44873</v>
      </c>
      <c r="H23" s="6" t="n">
        <v>-60.02</v>
      </c>
      <c r="I23" s="0" t="s">
        <v>51</v>
      </c>
      <c r="J23" s="11" t="n">
        <v>44898</v>
      </c>
      <c r="K23" s="6" t="n">
        <v>-48.5</v>
      </c>
      <c r="L23" s="0" t="s">
        <v>49</v>
      </c>
      <c r="M23" s="0"/>
      <c r="N23" s="0"/>
      <c r="O23" s="0"/>
      <c r="P23" s="0"/>
      <c r="Q23" s="0"/>
      <c r="R23" s="0"/>
      <c r="S23" s="11" t="n">
        <v>45312</v>
      </c>
      <c r="T23" s="6" t="n">
        <v>-12.24</v>
      </c>
      <c r="U23" s="0" t="s">
        <v>65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11" t="n">
        <v>44903</v>
      </c>
      <c r="H24" s="6" t="n">
        <v>-60.02</v>
      </c>
      <c r="I24" s="0" t="s">
        <v>51</v>
      </c>
      <c r="J24" s="11" t="n">
        <v>44928</v>
      </c>
      <c r="K24" s="6" t="n">
        <v>-48.5</v>
      </c>
      <c r="L24" s="0" t="s">
        <v>49</v>
      </c>
      <c r="M24" s="0"/>
      <c r="N24" s="0"/>
      <c r="O24" s="0"/>
      <c r="P24" s="0"/>
      <c r="Q24" s="0"/>
      <c r="R24" s="0"/>
      <c r="S24" s="11" t="n">
        <v>45311</v>
      </c>
      <c r="T24" s="6" t="n">
        <v>-166.6</v>
      </c>
      <c r="U24" s="0" t="s">
        <v>58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11" t="n">
        <v>44933</v>
      </c>
      <c r="H25" s="6" t="n">
        <v>-60.02</v>
      </c>
      <c r="I25" s="0" t="s">
        <v>51</v>
      </c>
      <c r="J25" s="11" t="n">
        <v>44958</v>
      </c>
      <c r="K25" s="6" t="n">
        <v>-48.5</v>
      </c>
      <c r="L25" s="0" t="s">
        <v>49</v>
      </c>
      <c r="M25" s="0"/>
      <c r="N25" s="0"/>
      <c r="O25" s="0"/>
      <c r="P25" s="0"/>
      <c r="Q25" s="0"/>
      <c r="R25" s="0"/>
      <c r="S25" s="11" t="n">
        <v>45342</v>
      </c>
      <c r="T25" s="6" t="n">
        <v>-10.46</v>
      </c>
      <c r="U25" s="0" t="s">
        <v>67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11" t="n">
        <v>44963</v>
      </c>
      <c r="H26" s="6" t="n">
        <v>-60.02</v>
      </c>
      <c r="I26" s="0" t="s">
        <v>51</v>
      </c>
      <c r="J26" s="11" t="n">
        <v>44988</v>
      </c>
      <c r="K26" s="6" t="n">
        <v>-48.5</v>
      </c>
      <c r="L26" s="0" t="s">
        <v>49</v>
      </c>
      <c r="M26" s="0"/>
      <c r="N26" s="0"/>
      <c r="O26" s="0"/>
      <c r="P26" s="0"/>
      <c r="Q26" s="0"/>
      <c r="R26" s="0"/>
      <c r="S26" s="11" t="n">
        <v>45341</v>
      </c>
      <c r="T26" s="6" t="n">
        <v>-166.6</v>
      </c>
      <c r="U26" s="0" t="s">
        <v>58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11" t="n">
        <v>44993</v>
      </c>
      <c r="H27" s="6" t="n">
        <v>-60.02</v>
      </c>
      <c r="I27" s="0" t="s">
        <v>51</v>
      </c>
      <c r="J27" s="11" t="n">
        <v>45018</v>
      </c>
      <c r="K27" s="6" t="n">
        <v>-48.5</v>
      </c>
      <c r="L27" s="0" t="s">
        <v>49</v>
      </c>
      <c r="M27" s="0"/>
      <c r="N27" s="0"/>
      <c r="O27" s="0"/>
      <c r="P27" s="0"/>
      <c r="Q27" s="0"/>
      <c r="R27" s="0"/>
      <c r="S27" s="11" t="n">
        <v>45372</v>
      </c>
      <c r="T27" s="6" t="n">
        <v>-9.68</v>
      </c>
      <c r="U27" s="0" t="s">
        <v>69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11" t="n">
        <v>45023</v>
      </c>
      <c r="H28" s="6" t="n">
        <v>-60.02</v>
      </c>
      <c r="I28" s="0" t="s">
        <v>51</v>
      </c>
      <c r="J28" s="11" t="n">
        <v>45048</v>
      </c>
      <c r="K28" s="6" t="n">
        <v>-48.5</v>
      </c>
      <c r="L28" s="0" t="s">
        <v>49</v>
      </c>
      <c r="M28" s="0"/>
      <c r="N28" s="0"/>
      <c r="O28" s="0"/>
      <c r="P28" s="0"/>
      <c r="Q28" s="0"/>
      <c r="R28" s="0"/>
      <c r="S28" s="11" t="n">
        <v>45371</v>
      </c>
      <c r="T28" s="6" t="n">
        <v>-166.6</v>
      </c>
      <c r="U28" s="0" t="s">
        <v>58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11" t="n">
        <v>45053</v>
      </c>
      <c r="H29" s="6" t="n">
        <v>-60.02</v>
      </c>
      <c r="I29" s="0" t="s">
        <v>51</v>
      </c>
      <c r="J29" s="11" t="n">
        <v>45078</v>
      </c>
      <c r="K29" s="6" t="n">
        <v>-48.5</v>
      </c>
      <c r="L29" s="0" t="s">
        <v>49</v>
      </c>
      <c r="M29" s="0"/>
      <c r="N29" s="0"/>
      <c r="O29" s="0"/>
      <c r="P29" s="0"/>
      <c r="Q29" s="0"/>
      <c r="R29" s="0"/>
      <c r="S29" s="11" t="n">
        <v>45402</v>
      </c>
      <c r="T29" s="6" t="n">
        <v>-7.9</v>
      </c>
      <c r="U29" s="0" t="s">
        <v>72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11" t="n">
        <v>45083</v>
      </c>
      <c r="H30" s="6" t="n">
        <v>-60.02</v>
      </c>
      <c r="I30" s="0" t="s">
        <v>51</v>
      </c>
      <c r="J30" s="11" t="n">
        <v>45108</v>
      </c>
      <c r="K30" s="6" t="n">
        <v>-48.5</v>
      </c>
      <c r="L30" s="0" t="s">
        <v>49</v>
      </c>
      <c r="M30" s="0"/>
      <c r="N30" s="0"/>
      <c r="O30" s="0"/>
      <c r="P30" s="0"/>
      <c r="Q30" s="0"/>
      <c r="R30" s="0"/>
      <c r="S30" s="11" t="n">
        <v>45401</v>
      </c>
      <c r="T30" s="6" t="n">
        <v>-166.6</v>
      </c>
      <c r="U30" s="0" t="s">
        <v>58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11" t="n">
        <v>45113</v>
      </c>
      <c r="H31" s="6" t="n">
        <v>-60.02</v>
      </c>
      <c r="I31" s="0" t="s">
        <v>51</v>
      </c>
      <c r="J31" s="11" t="n">
        <v>45138</v>
      </c>
      <c r="K31" s="6" t="n">
        <v>-48.5</v>
      </c>
      <c r="L31" s="0" t="s">
        <v>49</v>
      </c>
      <c r="M31" s="0"/>
      <c r="N31" s="0"/>
      <c r="O31" s="0"/>
      <c r="P31" s="0"/>
      <c r="Q31" s="0"/>
      <c r="R31" s="0"/>
      <c r="S31" s="11" t="n">
        <v>45432</v>
      </c>
      <c r="T31" s="6" t="n">
        <v>-6.12</v>
      </c>
      <c r="U31" s="0" t="s">
        <v>74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11" t="n">
        <v>45143</v>
      </c>
      <c r="H32" s="6" t="n">
        <v>-60.02</v>
      </c>
      <c r="I32" s="0" t="s">
        <v>51</v>
      </c>
      <c r="J32" s="11" t="n">
        <v>45168</v>
      </c>
      <c r="K32" s="6" t="n">
        <v>-48.5</v>
      </c>
      <c r="L32" s="0" t="s">
        <v>49</v>
      </c>
      <c r="M32" s="0"/>
      <c r="N32" s="0"/>
      <c r="O32" s="0"/>
      <c r="P32" s="0"/>
      <c r="Q32" s="0"/>
      <c r="R32" s="0"/>
      <c r="S32" s="11" t="n">
        <v>45431</v>
      </c>
      <c r="T32" s="6" t="n">
        <v>-166.6</v>
      </c>
      <c r="U32" s="0" t="s">
        <v>58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11" t="n">
        <v>45173</v>
      </c>
      <c r="H33" s="6" t="n">
        <v>-60.02</v>
      </c>
      <c r="I33" s="0" t="s">
        <v>51</v>
      </c>
      <c r="J33" s="11" t="n">
        <v>45198</v>
      </c>
      <c r="K33" s="6" t="n">
        <v>-48.5</v>
      </c>
      <c r="L33" s="0" t="s">
        <v>49</v>
      </c>
      <c r="M33" s="0"/>
      <c r="N33" s="0"/>
      <c r="O33" s="0"/>
      <c r="P33" s="0"/>
      <c r="Q33" s="0"/>
      <c r="R33" s="0"/>
      <c r="S33" s="11" t="n">
        <v>45462</v>
      </c>
      <c r="T33" s="6" t="n">
        <v>-4.34</v>
      </c>
      <c r="U33" s="0" t="s">
        <v>75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11" t="n">
        <v>45203</v>
      </c>
      <c r="H34" s="6" t="n">
        <v>-60.02</v>
      </c>
      <c r="I34" s="0" t="s">
        <v>51</v>
      </c>
      <c r="J34" s="11" t="n">
        <v>45228</v>
      </c>
      <c r="K34" s="6" t="n">
        <v>-48.5</v>
      </c>
      <c r="L34" s="0" t="s">
        <v>49</v>
      </c>
      <c r="M34" s="0"/>
      <c r="N34" s="0"/>
      <c r="O34" s="0"/>
      <c r="P34" s="0"/>
      <c r="Q34" s="0"/>
      <c r="R34" s="0"/>
      <c r="S34" s="11" t="n">
        <v>45461</v>
      </c>
      <c r="T34" s="6" t="n">
        <v>-166.6</v>
      </c>
      <c r="U34" s="0" t="s">
        <v>58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11" t="n">
        <v>45233</v>
      </c>
      <c r="H35" s="6" t="n">
        <v>-60.02</v>
      </c>
      <c r="I35" s="0" t="s">
        <v>51</v>
      </c>
      <c r="J35" s="11" t="n">
        <v>45227</v>
      </c>
      <c r="K35" s="6" t="n">
        <v>-833.5</v>
      </c>
      <c r="L35" s="0" t="s">
        <v>60</v>
      </c>
      <c r="M35" s="0"/>
      <c r="N35" s="0"/>
      <c r="O35" s="0"/>
      <c r="P35" s="0"/>
      <c r="Q35" s="0"/>
      <c r="R35" s="0"/>
      <c r="S35" s="11" t="n">
        <v>45492</v>
      </c>
      <c r="T35" s="6" t="n">
        <v>-3.56</v>
      </c>
      <c r="U35" s="0" t="s">
        <v>76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11" t="n">
        <v>45263</v>
      </c>
      <c r="H36" s="6" t="n">
        <v>-60.02</v>
      </c>
      <c r="I36" s="0" t="s">
        <v>51</v>
      </c>
      <c r="J36" s="11" t="n">
        <v>45258</v>
      </c>
      <c r="K36" s="6" t="n">
        <v>-40.25</v>
      </c>
      <c r="L36" s="0" t="s">
        <v>62</v>
      </c>
      <c r="M36" s="0"/>
      <c r="N36" s="0"/>
      <c r="O36" s="0"/>
      <c r="P36" s="0"/>
      <c r="Q36" s="0"/>
      <c r="R36" s="0"/>
      <c r="S36" s="11" t="n">
        <v>45491</v>
      </c>
      <c r="T36" s="6" t="n">
        <v>-166.6</v>
      </c>
      <c r="U36" s="0" t="s">
        <v>58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11" t="n">
        <v>45293</v>
      </c>
      <c r="H37" s="6" t="n">
        <v>-60.02</v>
      </c>
      <c r="I37" s="0" t="s">
        <v>51</v>
      </c>
      <c r="J37" s="11" t="n">
        <v>45257</v>
      </c>
      <c r="K37" s="6" t="n">
        <v>-833.5</v>
      </c>
      <c r="L37" s="0" t="s">
        <v>60</v>
      </c>
      <c r="M37" s="0"/>
      <c r="N37" s="0"/>
      <c r="O37" s="0"/>
      <c r="P37" s="0"/>
      <c r="Q37" s="0"/>
      <c r="R37" s="0"/>
      <c r="S37" s="11" t="n">
        <v>45522</v>
      </c>
      <c r="T37" s="6" t="n">
        <v>-1.78</v>
      </c>
      <c r="U37" s="0" t="s">
        <v>78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11" t="n">
        <v>45323</v>
      </c>
      <c r="H38" s="6" t="n">
        <v>-60.02</v>
      </c>
      <c r="I38" s="0" t="s">
        <v>51</v>
      </c>
      <c r="J38" s="11" t="n">
        <v>45288</v>
      </c>
      <c r="K38" s="6" t="n">
        <v>-32</v>
      </c>
      <c r="L38" s="0" t="s">
        <v>64</v>
      </c>
      <c r="M38" s="0"/>
      <c r="N38" s="0"/>
      <c r="O38" s="0"/>
      <c r="P38" s="0"/>
      <c r="Q38" s="0"/>
      <c r="R38" s="0"/>
      <c r="S38" s="11" t="n">
        <v>45521</v>
      </c>
      <c r="T38" s="6" t="n">
        <v>-167.4</v>
      </c>
      <c r="U38" s="0" t="s">
        <v>77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11" t="n">
        <v>45353</v>
      </c>
      <c r="H39" s="6" t="n">
        <v>-60.02</v>
      </c>
      <c r="I39" s="0" t="s">
        <v>51</v>
      </c>
      <c r="J39" s="11" t="n">
        <v>45287</v>
      </c>
      <c r="K39" s="6" t="n">
        <v>-833.5</v>
      </c>
      <c r="L39" s="0" t="s">
        <v>60</v>
      </c>
      <c r="M39" s="0"/>
      <c r="N39" s="0"/>
      <c r="O39" s="0"/>
      <c r="P39" s="0"/>
      <c r="Q39" s="0"/>
      <c r="R39" s="0"/>
      <c r="S39" s="0"/>
      <c r="T39" s="10" t="s">
        <f>=XIRR(T2:T38,S2:S38)</f>
      </c>
      <c r="U39" s="0"/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11" t="n">
        <v>45383</v>
      </c>
      <c r="H40" s="6" t="n">
        <v>-60.02</v>
      </c>
      <c r="I40" s="0" t="s">
        <v>51</v>
      </c>
      <c r="J40" s="11" t="n">
        <v>45318</v>
      </c>
      <c r="K40" s="6" t="n">
        <v>-23.75</v>
      </c>
      <c r="L40" s="0" t="s">
        <v>66</v>
      </c>
      <c r="M40" s="0"/>
      <c r="N40" s="0"/>
      <c r="O40" s="0"/>
      <c r="P40" s="0"/>
      <c r="Q40" s="0"/>
      <c r="R40" s="0"/>
      <c r="S40" s="0"/>
      <c r="T40" s="8" t="s">
        <f>=-SUM(T2:T38)</f>
      </c>
      <c r="U40" s="0" t="s">
        <v>101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11" t="n">
        <v>45413</v>
      </c>
      <c r="H41" s="6" t="n">
        <v>-60.02</v>
      </c>
      <c r="I41" s="0" t="s">
        <v>51</v>
      </c>
      <c r="J41" s="11" t="n">
        <v>45317</v>
      </c>
      <c r="K41" s="6" t="n">
        <v>-833.5</v>
      </c>
      <c r="L41" s="0" t="s">
        <v>60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11" t="n">
        <v>45443</v>
      </c>
      <c r="H42" s="6" t="n">
        <v>-60.02</v>
      </c>
      <c r="I42" s="0" t="s">
        <v>51</v>
      </c>
      <c r="J42" s="11" t="n">
        <v>45348</v>
      </c>
      <c r="K42" s="6" t="n">
        <v>-16.5</v>
      </c>
      <c r="L42" s="0" t="s">
        <v>68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11" t="n">
        <v>45473</v>
      </c>
      <c r="H43" s="6" t="n">
        <v>-60.02</v>
      </c>
      <c r="I43" s="0" t="s">
        <v>51</v>
      </c>
      <c r="J43" s="11" t="n">
        <v>45347</v>
      </c>
      <c r="K43" s="6" t="n">
        <v>-833.5</v>
      </c>
      <c r="L43" s="0" t="s">
        <v>60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11" t="n">
        <v>45503</v>
      </c>
      <c r="H44" s="6" t="n">
        <v>-60.02</v>
      </c>
      <c r="I44" s="0" t="s">
        <v>51</v>
      </c>
      <c r="J44" s="11" t="n">
        <v>45378</v>
      </c>
      <c r="K44" s="6" t="n">
        <v>-8.25</v>
      </c>
      <c r="L44" s="0" t="s">
        <v>71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11" t="n">
        <v>45533</v>
      </c>
      <c r="H45" s="6" t="n">
        <v>-60.02</v>
      </c>
      <c r="I45" s="0" t="s">
        <v>51</v>
      </c>
      <c r="J45" s="11" t="n">
        <v>45377</v>
      </c>
      <c r="K45" s="6" t="n">
        <v>-832.5</v>
      </c>
      <c r="L45" s="0" t="s">
        <v>70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11" t="n">
        <v>45563</v>
      </c>
      <c r="H46" s="6" t="n">
        <v>-60.02</v>
      </c>
      <c r="I46" s="0" t="s">
        <v>51</v>
      </c>
      <c r="J46" s="0"/>
      <c r="K46" s="10" t="s">
        <f>=XIRR(K2:K45,J2:J45)</f>
      </c>
      <c r="L46" s="0"/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11" t="n">
        <v>45593</v>
      </c>
      <c r="H47" s="6" t="n">
        <v>-60.02</v>
      </c>
      <c r="I47" s="0" t="s">
        <v>51</v>
      </c>
      <c r="J47" s="0"/>
      <c r="K47" s="8" t="s">
        <f>=-SUM(K2:K45)</f>
      </c>
      <c r="L47" s="0" t="s">
        <v>101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11" t="n">
        <v>45623</v>
      </c>
      <c r="H48" s="6" t="n">
        <v>-60.02</v>
      </c>
      <c r="I48" s="0" t="s">
        <v>51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11" t="n">
        <v>45653</v>
      </c>
      <c r="H49" s="6" t="n">
        <v>-60.02</v>
      </c>
      <c r="I49" s="0" t="s">
        <v>51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11" t="n">
        <v>45683</v>
      </c>
      <c r="H50" s="6" t="n">
        <v>-60.02</v>
      </c>
      <c r="I50" s="0" t="s">
        <v>51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11" t="n">
        <v>45713</v>
      </c>
      <c r="H51" s="6" t="n">
        <v>-60.02</v>
      </c>
      <c r="I51" s="0" t="s">
        <v>51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11" t="n">
        <v>45743</v>
      </c>
      <c r="H52" s="6" t="n">
        <v>-60.02</v>
      </c>
      <c r="I52" s="0" t="s">
        <v>51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11" t="n">
        <v>45742</v>
      </c>
      <c r="H53" s="6" t="n">
        <v>-583.1</v>
      </c>
      <c r="I53" s="0" t="s">
        <v>79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11" t="n">
        <v>45773</v>
      </c>
      <c r="H54" s="6" t="n">
        <v>-55.28</v>
      </c>
      <c r="I54" s="0" t="s">
        <v>80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11" t="n">
        <v>45772</v>
      </c>
      <c r="H55" s="6" t="n">
        <v>-583.1</v>
      </c>
      <c r="I55" s="0" t="s">
        <v>79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11" t="n">
        <v>45803</v>
      </c>
      <c r="H56" s="6" t="n">
        <v>-50.54</v>
      </c>
      <c r="I56" s="0" t="s">
        <v>82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11" t="n">
        <v>45802</v>
      </c>
      <c r="H57" s="6" t="n">
        <v>-583.1</v>
      </c>
      <c r="I57" s="0" t="s">
        <v>79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11" t="n">
        <v>45833</v>
      </c>
      <c r="H58" s="6" t="n">
        <v>-44.8</v>
      </c>
      <c r="I58" s="0" t="s">
        <v>83</v>
      </c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11" t="n">
        <v>45832</v>
      </c>
      <c r="H59" s="6" t="n">
        <v>-583.1</v>
      </c>
      <c r="I59" s="0" t="s">
        <v>79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11" t="n">
        <v>45863</v>
      </c>
      <c r="H60" s="6" t="n">
        <v>-40.06</v>
      </c>
      <c r="I60" s="0" t="s">
        <v>84</v>
      </c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11" t="n">
        <v>45862</v>
      </c>
      <c r="H61" s="6" t="n">
        <v>-583.1</v>
      </c>
      <c r="I61" s="0" t="s">
        <v>79</v>
      </c>
    </row>
    <row collapsed="false" customFormat="false" customHeight="false" hidden="false" ht="12.1" outlineLevel="0" r="62">
      <c r="A62" s="0"/>
      <c r="B62" s="0"/>
      <c r="C62" s="0"/>
      <c r="D62" s="0"/>
      <c r="E62" s="0"/>
      <c r="F62" s="0"/>
      <c r="G62" s="11" t="n">
        <v>45893</v>
      </c>
      <c r="H62" s="6" t="n">
        <v>-35.32</v>
      </c>
      <c r="I62" s="0" t="s">
        <v>85</v>
      </c>
    </row>
    <row collapsed="false" customFormat="false" customHeight="false" hidden="false" ht="12.1" outlineLevel="0" r="63">
      <c r="A63" s="0"/>
      <c r="B63" s="0"/>
      <c r="C63" s="0"/>
      <c r="D63" s="0"/>
      <c r="E63" s="0"/>
      <c r="F63" s="0"/>
      <c r="G63" s="11" t="n">
        <v>45892</v>
      </c>
      <c r="H63" s="6" t="n">
        <v>-583.1</v>
      </c>
      <c r="I63" s="0" t="s">
        <v>79</v>
      </c>
    </row>
    <row collapsed="false" customFormat="false" customHeight="false" hidden="false" ht="12.1" outlineLevel="0" r="64">
      <c r="A64" s="0"/>
      <c r="B64" s="0"/>
      <c r="C64" s="0"/>
      <c r="D64" s="0"/>
      <c r="E64" s="0"/>
      <c r="F64" s="0"/>
      <c r="G64" s="11" t="n">
        <v>45923</v>
      </c>
      <c r="H64" s="6" t="n">
        <v>-30.51</v>
      </c>
      <c r="I64" s="0" t="s">
        <v>86</v>
      </c>
    </row>
    <row collapsed="false" customFormat="false" customHeight="false" hidden="false" ht="12.1" outlineLevel="0" r="65">
      <c r="A65" s="0"/>
      <c r="B65" s="0"/>
      <c r="C65" s="0"/>
      <c r="D65" s="0"/>
      <c r="E65" s="0"/>
      <c r="F65" s="0"/>
      <c r="G65" s="11" t="n">
        <v>45922</v>
      </c>
      <c r="H65" s="6" t="n">
        <v>-583.1</v>
      </c>
      <c r="I65" s="0" t="s">
        <v>79</v>
      </c>
    </row>
    <row collapsed="false" customFormat="false" customHeight="false" hidden="false" ht="12.1" outlineLevel="0" r="66">
      <c r="A66" s="0"/>
      <c r="B66" s="0"/>
      <c r="C66" s="0"/>
      <c r="D66" s="0"/>
      <c r="E66" s="0"/>
      <c r="F66" s="0"/>
      <c r="G66" s="11" t="n">
        <v>45953</v>
      </c>
      <c r="H66" s="6" t="n">
        <v>-24.77</v>
      </c>
      <c r="I66" s="0" t="s">
        <v>87</v>
      </c>
    </row>
    <row collapsed="false" customFormat="false" customHeight="false" hidden="false" ht="12.1" outlineLevel="0" r="67">
      <c r="A67" s="0"/>
      <c r="B67" s="0"/>
      <c r="C67" s="0"/>
      <c r="D67" s="0"/>
      <c r="E67" s="0"/>
      <c r="F67" s="0"/>
      <c r="G67" s="11" t="n">
        <v>45952</v>
      </c>
      <c r="H67" s="6" t="n">
        <v>-583.1</v>
      </c>
      <c r="I67" s="0" t="s">
        <v>79</v>
      </c>
    </row>
    <row collapsed="false" customFormat="false" customHeight="false" hidden="false" ht="12.1" outlineLevel="0" r="68">
      <c r="A68" s="0"/>
      <c r="B68" s="0"/>
      <c r="C68" s="0"/>
      <c r="D68" s="0"/>
      <c r="E68" s="0"/>
      <c r="F68" s="0"/>
      <c r="G68" s="11" t="n">
        <v>45983</v>
      </c>
      <c r="H68" s="6" t="n">
        <v>-20.03</v>
      </c>
      <c r="I68" s="0" t="s">
        <v>88</v>
      </c>
    </row>
    <row collapsed="false" customFormat="false" customHeight="false" hidden="false" ht="12.1" outlineLevel="0" r="69">
      <c r="A69" s="0"/>
      <c r="B69" s="0"/>
      <c r="C69" s="0"/>
      <c r="D69" s="0"/>
      <c r="E69" s="0"/>
      <c r="F69" s="0"/>
      <c r="G69" s="11" t="n">
        <v>45982</v>
      </c>
      <c r="H69" s="6" t="n">
        <v>-583.1</v>
      </c>
      <c r="I69" s="0" t="s">
        <v>79</v>
      </c>
    </row>
    <row collapsed="false" customFormat="false" customHeight="false" hidden="false" ht="12.1" outlineLevel="0" r="70">
      <c r="A70" s="0"/>
      <c r="B70" s="0"/>
      <c r="C70" s="0"/>
      <c r="D70" s="0"/>
      <c r="E70" s="0"/>
      <c r="F70" s="0"/>
      <c r="G70" s="11" t="n">
        <v>46013</v>
      </c>
      <c r="H70" s="6" t="n">
        <v>-15.29</v>
      </c>
      <c r="I70" s="0" t="s">
        <v>89</v>
      </c>
    </row>
    <row collapsed="false" customFormat="false" customHeight="false" hidden="false" ht="12.1" outlineLevel="0" r="71">
      <c r="A71" s="0"/>
      <c r="B71" s="0"/>
      <c r="C71" s="0"/>
      <c r="D71" s="0"/>
      <c r="E71" s="0"/>
      <c r="F71" s="0"/>
      <c r="G71" s="11" t="n">
        <v>46012</v>
      </c>
      <c r="H71" s="6" t="n">
        <v>-583.1</v>
      </c>
      <c r="I71" s="0" t="s">
        <v>79</v>
      </c>
    </row>
    <row collapsed="false" customFormat="false" customHeight="false" hidden="false" ht="12.1" outlineLevel="0" r="72">
      <c r="A72" s="0"/>
      <c r="B72" s="0"/>
      <c r="C72" s="0"/>
      <c r="D72" s="0"/>
      <c r="E72" s="0"/>
      <c r="F72" s="0"/>
      <c r="G72" s="11" t="n">
        <v>46043</v>
      </c>
      <c r="H72" s="6" t="n">
        <v>-9.55</v>
      </c>
      <c r="I72" s="0" t="s">
        <v>90</v>
      </c>
    </row>
    <row collapsed="false" customFormat="false" customHeight="false" hidden="false" ht="12.1" outlineLevel="0" r="73">
      <c r="A73" s="0"/>
      <c r="B73" s="0"/>
      <c r="C73" s="0"/>
      <c r="D73" s="0"/>
      <c r="E73" s="0"/>
      <c r="F73" s="0"/>
      <c r="G73" s="11" t="n">
        <v>46042</v>
      </c>
      <c r="H73" s="6" t="n">
        <v>-583.1</v>
      </c>
      <c r="I73" s="0" t="s">
        <v>79</v>
      </c>
    </row>
    <row collapsed="false" customFormat="false" customHeight="false" hidden="false" ht="12.1" outlineLevel="0" r="74">
      <c r="A74" s="0"/>
      <c r="B74" s="0"/>
      <c r="C74" s="0"/>
      <c r="D74" s="0"/>
      <c r="E74" s="0"/>
      <c r="F74" s="0"/>
      <c r="G74" s="11" t="n">
        <v>46073</v>
      </c>
      <c r="H74" s="6" t="n">
        <v>-4.81</v>
      </c>
      <c r="I74" s="0" t="s">
        <v>92</v>
      </c>
    </row>
    <row collapsed="false" customFormat="false" customHeight="false" hidden="false" ht="12.1" outlineLevel="0" r="75">
      <c r="A75" s="0"/>
      <c r="B75" s="0"/>
      <c r="C75" s="0"/>
      <c r="D75" s="0"/>
      <c r="E75" s="0"/>
      <c r="F75" s="0"/>
      <c r="G75" s="11" t="n">
        <v>46072</v>
      </c>
      <c r="H75" s="6" t="n">
        <v>-585.9</v>
      </c>
      <c r="I75" s="0" t="s">
        <v>91</v>
      </c>
    </row>
    <row collapsed="false" customFormat="false" customHeight="false" hidden="false" ht="12.1" outlineLevel="0" r="76">
      <c r="A76" s="0"/>
      <c r="B76" s="0"/>
      <c r="C76" s="0"/>
      <c r="D76" s="0"/>
      <c r="E76" s="0"/>
      <c r="F76" s="0"/>
      <c r="G76" s="0"/>
      <c r="H76" s="10" t="s">
        <f>=XIRR(H2:H75,G2:G75)</f>
      </c>
      <c r="I76" s="0"/>
    </row>
    <row collapsed="false" customFormat="false" customHeight="false" hidden="false" ht="12.1" outlineLevel="0" r="77">
      <c r="A77" s="0"/>
      <c r="B77" s="0"/>
      <c r="C77" s="0"/>
      <c r="D77" s="0"/>
      <c r="E77" s="0"/>
      <c r="F77" s="0"/>
      <c r="G77" s="0"/>
      <c r="H77" s="8" t="s">
        <f>=-SUM(H2:H75)</f>
      </c>
      <c r="I77" s="0" t="s">
        <v>101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110</v>
      </c>
      <c r="C1" s="0"/>
    </row>
    <row collapsed="false" customFormat="false" customHeight="false" hidden="false" ht="12.1" outlineLevel="0" r="2">
      <c r="A2" s="11" t="n">
        <v>44426</v>
      </c>
      <c r="B2" s="6" t="n">
        <v>1</v>
      </c>
      <c r="C2" s="6" t="n">
        <v>1.0703045685279</v>
      </c>
    </row>
    <row collapsed="false" customFormat="false" customHeight="false" hidden="false" ht="12.1" outlineLevel="0" r="3">
      <c r="A3" s="11" t="n">
        <v>44449</v>
      </c>
      <c r="B3" s="6" t="n">
        <v>90</v>
      </c>
      <c r="C3" s="6" t="n">
        <v>96.74</v>
      </c>
    </row>
    <row collapsed="false" customFormat="false" customHeight="false" hidden="false" ht="12.1" outlineLevel="0" r="4">
      <c r="A4" s="11" t="n">
        <v>44453</v>
      </c>
      <c r="B4" s="6" t="n">
        <v>56</v>
      </c>
      <c r="C4" s="6" t="n">
        <v>60.21</v>
      </c>
    </row>
    <row collapsed="false" customFormat="false" customHeight="false" hidden="false" ht="12.1" outlineLevel="0" r="5">
      <c r="A5" s="11" t="n">
        <v>44476</v>
      </c>
      <c r="B5" s="6" t="n">
        <v>15</v>
      </c>
      <c r="C5" s="6" t="n">
        <v>16.2</v>
      </c>
    </row>
    <row collapsed="false" customFormat="false" customHeight="false" hidden="false" ht="12.1" outlineLevel="0" r="6">
      <c r="A6" s="11" t="n">
        <v>44480</v>
      </c>
      <c r="B6" s="6" t="n">
        <v>42</v>
      </c>
      <c r="C6" s="6" t="n">
        <v>45.37</v>
      </c>
    </row>
    <row collapsed="false" customFormat="false" customHeight="false" hidden="false" ht="12.1" outlineLevel="0" r="7">
      <c r="A7" s="11" t="n">
        <v>44489</v>
      </c>
      <c r="B7" s="6" t="n">
        <v>50</v>
      </c>
      <c r="C7" s="6" t="n">
        <v>54.09</v>
      </c>
    </row>
    <row collapsed="false" customFormat="false" customHeight="false" hidden="false" ht="12.1" outlineLevel="0" r="8">
      <c r="A8" s="11" t="n">
        <v>44510</v>
      </c>
      <c r="B8" s="6" t="n">
        <v>70</v>
      </c>
      <c r="C8" s="6" t="n">
        <v>76.03</v>
      </c>
    </row>
    <row collapsed="false" customFormat="false" customHeight="false" hidden="false" ht="12.1" outlineLevel="0" r="9">
      <c r="A9" s="11" t="n">
        <v>44516</v>
      </c>
      <c r="B9" s="6" t="n">
        <v>176</v>
      </c>
      <c r="C9" s="6" t="n">
        <v>191.39</v>
      </c>
    </row>
    <row collapsed="false" customFormat="false" customHeight="false" hidden="false" ht="12.1" outlineLevel="0" r="10">
      <c r="A10" s="11" t="n">
        <v>44538</v>
      </c>
      <c r="B10" s="6" t="n">
        <v>80</v>
      </c>
      <c r="C10" s="6" t="n">
        <v>87.34</v>
      </c>
    </row>
    <row collapsed="false" customFormat="false" customHeight="false" hidden="false" ht="12.1" outlineLevel="0" r="11">
      <c r="A11" s="11" t="n">
        <v>44575</v>
      </c>
      <c r="B11" s="6" t="n">
        <v>150</v>
      </c>
      <c r="C11" s="6" t="n">
        <v>165.21</v>
      </c>
    </row>
    <row collapsed="false" customFormat="false" customHeight="false" hidden="false" ht="12.1" outlineLevel="0" r="12">
      <c r="A12" s="0"/>
      <c r="B12" s="5" t="s">
        <f>=SUM(C2:C11)/SUM(B2:B11)</f>
      </c>
      <c r="C12" s="0" t="s">
        <v>11</v>
      </c>
    </row>
    <row collapsed="false" customFormat="false" customHeight="false" hidden="false" ht="12.1" outlineLevel="0" r="13">
      <c r="A13" s="0"/>
      <c r="B13" s="6" t="n">
        <v>1.9995</v>
      </c>
      <c r="C13" s="0" t="s">
        <v>111</v>
      </c>
    </row>
    <row collapsed="false" customFormat="false" customHeight="false" hidden="false" ht="12.1" outlineLevel="0" r="14">
      <c r="A14" s="0"/>
      <c r="B14" s="6" t="n">
        <v>730</v>
      </c>
      <c r="C14" s="0" t="s">
        <v>112</v>
      </c>
    </row>
    <row collapsed="false" customFormat="false" customHeight="false" hidden="false" ht="12.1" outlineLevel="0" r="15">
      <c r="A15" s="0"/>
      <c r="B15" s="5" t="s">
        <f>=B14*(ABS(B13)-ABS(B12))</f>
      </c>
      <c r="C15" s="0" t="s">
        <v>113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6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39</v>
      </c>
      <c r="B1" s="18" t="s">
        <v>0</v>
      </c>
      <c r="C1" s="18" t="s">
        <v>2</v>
      </c>
      <c r="D1" s="18" t="s">
        <v>114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115</v>
      </c>
      <c r="L1" s="18" t="s">
        <v>116</v>
      </c>
      <c r="M1" s="18" t="s">
        <v>19</v>
      </c>
      <c r="N1" s="18" t="s">
        <v>117</v>
      </c>
    </row>
    <row collapsed="false" customFormat="false" customHeight="false" hidden="false" ht="12.1" outlineLevel="0" r="2">
      <c r="A2" s="21" t="n">
        <v>44343</v>
      </c>
      <c r="B2" s="22" t="s">
        <v>118</v>
      </c>
      <c r="C2" s="22" t="s">
        <v>46</v>
      </c>
      <c r="D2" s="22" t="s">
        <v>118</v>
      </c>
      <c r="E2" s="22" t="s">
        <v>118</v>
      </c>
      <c r="F2" s="22" t="s">
        <v>19</v>
      </c>
      <c r="G2" s="23" t="n">
        <v>2</v>
      </c>
      <c r="H2" s="24" t="n">
        <v>10000</v>
      </c>
      <c r="I2" s="24" t="n">
        <v>20000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44344.419143519</v>
      </c>
      <c r="B3" s="16" t="s">
        <v>102</v>
      </c>
      <c r="C3" s="16" t="s">
        <v>119</v>
      </c>
      <c r="D3" s="16" t="s">
        <v>98</v>
      </c>
      <c r="E3" s="16" t="s">
        <v>120</v>
      </c>
      <c r="F3" s="16" t="s">
        <v>19</v>
      </c>
      <c r="G3" s="7" t="n">
        <v>40</v>
      </c>
      <c r="H3" s="6" t="n">
        <v>312.7175</v>
      </c>
      <c r="I3" s="6" t="n">
        <v>-12508.7</v>
      </c>
      <c r="J3" s="6" t="n">
        <v>0</v>
      </c>
      <c r="K3" s="6" t="n">
        <v>-7.5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44344.43525463</v>
      </c>
      <c r="B4" s="16" t="s">
        <v>103</v>
      </c>
      <c r="C4" s="16" t="s">
        <v>121</v>
      </c>
      <c r="D4" s="16" t="s">
        <v>98</v>
      </c>
      <c r="E4" s="16" t="s">
        <v>120</v>
      </c>
      <c r="F4" s="16" t="s">
        <v>19</v>
      </c>
      <c r="G4" s="7" t="n">
        <v>20</v>
      </c>
      <c r="H4" s="6" t="n">
        <v>70.76</v>
      </c>
      <c r="I4" s="6" t="n">
        <v>-1415.2</v>
      </c>
      <c r="J4" s="6" t="n">
        <v>0</v>
      </c>
      <c r="K4" s="6" t="n">
        <v>-0.85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44344.484641204</v>
      </c>
      <c r="B5" s="16" t="s">
        <v>104</v>
      </c>
      <c r="C5" s="16" t="s">
        <v>122</v>
      </c>
      <c r="D5" s="16" t="s">
        <v>98</v>
      </c>
      <c r="E5" s="16" t="s">
        <v>123</v>
      </c>
      <c r="F5" s="16" t="s">
        <v>19</v>
      </c>
      <c r="G5" s="7" t="n">
        <v>2</v>
      </c>
      <c r="H5" s="6" t="n">
        <v>100.84</v>
      </c>
      <c r="I5" s="6" t="n">
        <v>-2016.8</v>
      </c>
      <c r="J5" s="6" t="n">
        <v>-9.2</v>
      </c>
      <c r="K5" s="6" t="n">
        <v>-1.2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44344.485219907</v>
      </c>
      <c r="B6" s="16" t="s">
        <v>105</v>
      </c>
      <c r="C6" s="16" t="s">
        <v>124</v>
      </c>
      <c r="D6" s="16" t="s">
        <v>98</v>
      </c>
      <c r="E6" s="16" t="s">
        <v>123</v>
      </c>
      <c r="F6" s="16" t="s">
        <v>19</v>
      </c>
      <c r="G6" s="7" t="n">
        <v>2</v>
      </c>
      <c r="H6" s="6" t="n">
        <v>103.575</v>
      </c>
      <c r="I6" s="6" t="n">
        <v>-2071.5</v>
      </c>
      <c r="J6" s="6" t="n">
        <v>-14.06</v>
      </c>
      <c r="K6" s="6" t="n">
        <v>-1.24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44344.502418981</v>
      </c>
      <c r="B7" s="16" t="s">
        <v>106</v>
      </c>
      <c r="C7" s="16" t="s">
        <v>125</v>
      </c>
      <c r="D7" s="16" t="s">
        <v>98</v>
      </c>
      <c r="E7" s="16" t="s">
        <v>123</v>
      </c>
      <c r="F7" s="16" t="s">
        <v>19</v>
      </c>
      <c r="G7" s="7" t="n">
        <v>1</v>
      </c>
      <c r="H7" s="6" t="n">
        <v>100.72</v>
      </c>
      <c r="I7" s="6" t="n">
        <v>-1007.2</v>
      </c>
      <c r="J7" s="6" t="n">
        <v>-5.92</v>
      </c>
      <c r="K7" s="6" t="n">
        <v>-0.6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44344.5875</v>
      </c>
      <c r="B8" s="16" t="s">
        <v>107</v>
      </c>
      <c r="C8" s="16" t="s">
        <v>126</v>
      </c>
      <c r="D8" s="16" t="s">
        <v>98</v>
      </c>
      <c r="E8" s="16" t="s">
        <v>17</v>
      </c>
      <c r="F8" s="16" t="s">
        <v>19</v>
      </c>
      <c r="G8" s="7" t="n">
        <v>2</v>
      </c>
      <c r="H8" s="6" t="n">
        <v>143.4</v>
      </c>
      <c r="I8" s="6" t="n">
        <v>-286.8</v>
      </c>
      <c r="J8" s="6" t="n">
        <v>0</v>
      </c>
      <c r="K8" s="6" t="n">
        <v>-0.03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5" t="n">
        <v>44348.437476852</v>
      </c>
      <c r="B9" s="26" t="s">
        <v>102</v>
      </c>
      <c r="C9" s="26" t="s">
        <v>119</v>
      </c>
      <c r="D9" s="26" t="s">
        <v>99</v>
      </c>
      <c r="E9" s="26" t="s">
        <v>120</v>
      </c>
      <c r="F9" s="26" t="s">
        <v>19</v>
      </c>
      <c r="G9" s="27" t="n">
        <v>-40</v>
      </c>
      <c r="H9" s="28" t="n">
        <v>313.125</v>
      </c>
      <c r="I9" s="28" t="n">
        <v>12525</v>
      </c>
      <c r="J9" s="28" t="n">
        <v>0</v>
      </c>
      <c r="K9" s="28" t="n">
        <v>-7.5</v>
      </c>
      <c r="L9" s="28" t="n">
        <v>0</v>
      </c>
      <c r="M9" s="6" t="s">
        <f>=I9+J9+K9+L9</f>
      </c>
      <c r="N9" s="26"/>
    </row>
    <row collapsed="false" customFormat="false" customHeight="false" hidden="false" ht="12.1" outlineLevel="0" r="10">
      <c r="A10" s="25" t="n">
        <v>44348.437766204</v>
      </c>
      <c r="B10" s="26" t="s">
        <v>103</v>
      </c>
      <c r="C10" s="26" t="s">
        <v>121</v>
      </c>
      <c r="D10" s="26" t="s">
        <v>99</v>
      </c>
      <c r="E10" s="26" t="s">
        <v>120</v>
      </c>
      <c r="F10" s="26" t="s">
        <v>19</v>
      </c>
      <c r="G10" s="27" t="n">
        <v>-20</v>
      </c>
      <c r="H10" s="28" t="n">
        <v>71</v>
      </c>
      <c r="I10" s="28" t="n">
        <v>1420</v>
      </c>
      <c r="J10" s="28" t="n">
        <v>0</v>
      </c>
      <c r="K10" s="28" t="n">
        <v>-0.85</v>
      </c>
      <c r="L10" s="28" t="n">
        <v>0</v>
      </c>
      <c r="M10" s="6" t="s">
        <f>=I10+J10+K10+L10</f>
      </c>
      <c r="N10" s="26"/>
    </row>
    <row collapsed="false" customFormat="false" customHeight="false" hidden="false" ht="12.1" outlineLevel="0" r="11">
      <c r="A11" s="25" t="n">
        <v>44348.445393519</v>
      </c>
      <c r="B11" s="26" t="s">
        <v>107</v>
      </c>
      <c r="C11" s="26" t="s">
        <v>126</v>
      </c>
      <c r="D11" s="26" t="s">
        <v>99</v>
      </c>
      <c r="E11" s="26" t="s">
        <v>17</v>
      </c>
      <c r="F11" s="26" t="s">
        <v>19</v>
      </c>
      <c r="G11" s="27" t="n">
        <v>-2</v>
      </c>
      <c r="H11" s="28" t="n">
        <v>145.275</v>
      </c>
      <c r="I11" s="28" t="n">
        <v>290.55</v>
      </c>
      <c r="J11" s="28" t="n">
        <v>0</v>
      </c>
      <c r="K11" s="28" t="n">
        <v>-0.04</v>
      </c>
      <c r="L11" s="28" t="n">
        <v>0</v>
      </c>
      <c r="M11" s="6" t="s">
        <f>=I11+J11+K11+L11</f>
      </c>
      <c r="N11" s="26"/>
    </row>
    <row collapsed="false" customFormat="false" customHeight="false" hidden="false" ht="12.1" outlineLevel="0" r="12">
      <c r="A12" s="20" t="n">
        <v>44348.448634259</v>
      </c>
      <c r="B12" s="16" t="s">
        <v>106</v>
      </c>
      <c r="C12" s="16" t="s">
        <v>125</v>
      </c>
      <c r="D12" s="16" t="s">
        <v>98</v>
      </c>
      <c r="E12" s="16" t="s">
        <v>123</v>
      </c>
      <c r="F12" s="16" t="s">
        <v>19</v>
      </c>
      <c r="G12" s="7" t="n">
        <v>4</v>
      </c>
      <c r="H12" s="6" t="n">
        <v>100.78</v>
      </c>
      <c r="I12" s="6" t="n">
        <v>-4031.2</v>
      </c>
      <c r="J12" s="6" t="n">
        <v>-26.32</v>
      </c>
      <c r="K12" s="6" t="n">
        <v>-2.44</v>
      </c>
      <c r="L12" s="6" t="n">
        <v>0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44348.449780093</v>
      </c>
      <c r="B13" s="16" t="s">
        <v>105</v>
      </c>
      <c r="C13" s="16" t="s">
        <v>124</v>
      </c>
      <c r="D13" s="16" t="s">
        <v>98</v>
      </c>
      <c r="E13" s="16" t="s">
        <v>123</v>
      </c>
      <c r="F13" s="16" t="s">
        <v>19</v>
      </c>
      <c r="G13" s="7" t="n">
        <v>3</v>
      </c>
      <c r="H13" s="6" t="n">
        <v>103.46333333333</v>
      </c>
      <c r="I13" s="6" t="n">
        <v>-3103.9</v>
      </c>
      <c r="J13" s="6" t="n">
        <v>-23.31</v>
      </c>
      <c r="K13" s="6" t="n">
        <v>-1.87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44348.451585648</v>
      </c>
      <c r="B14" s="16" t="s">
        <v>104</v>
      </c>
      <c r="C14" s="16" t="s">
        <v>122</v>
      </c>
      <c r="D14" s="16" t="s">
        <v>98</v>
      </c>
      <c r="E14" s="16" t="s">
        <v>123</v>
      </c>
      <c r="F14" s="16" t="s">
        <v>19</v>
      </c>
      <c r="G14" s="7" t="n">
        <v>2</v>
      </c>
      <c r="H14" s="6" t="n">
        <v>100.85</v>
      </c>
      <c r="I14" s="6" t="n">
        <v>-2017</v>
      </c>
      <c r="J14" s="6" t="n">
        <v>-10.52</v>
      </c>
      <c r="K14" s="6" t="n">
        <v>-1.22</v>
      </c>
      <c r="L14" s="6" t="n">
        <v>0</v>
      </c>
      <c r="M14" s="6" t="s">
        <f>=I14+J14+K14+L14</f>
      </c>
      <c r="N14" s="16"/>
    </row>
    <row collapsed="false" customFormat="false" customHeight="false" hidden="false" ht="12.1" outlineLevel="0" r="15">
      <c r="A15" s="29" t="n">
        <v>44349</v>
      </c>
      <c r="B15" s="30" t="s">
        <v>127</v>
      </c>
      <c r="C15" s="30" t="s">
        <v>128</v>
      </c>
      <c r="D15" s="30" t="s">
        <v>127</v>
      </c>
      <c r="E15" s="30" t="s">
        <v>127</v>
      </c>
      <c r="F15" s="30" t="s">
        <v>19</v>
      </c>
      <c r="G15" s="31" t="n">
        <v>1</v>
      </c>
      <c r="H15" s="32" t="n">
        <v>-1.29</v>
      </c>
      <c r="I15" s="32" t="n">
        <v>-1.29</v>
      </c>
      <c r="J15" s="32" t="n">
        <v>0</v>
      </c>
      <c r="K15" s="32" t="n">
        <v>0</v>
      </c>
      <c r="L15" s="32" t="n">
        <v>0</v>
      </c>
      <c r="M15" s="6" t="s">
        <f>=I15+J15+K15+L15</f>
      </c>
      <c r="N15" s="30"/>
    </row>
    <row collapsed="false" customFormat="false" customHeight="false" hidden="false" ht="12.1" outlineLevel="0" r="16">
      <c r="A16" s="20" t="n">
        <v>44349.613287037</v>
      </c>
      <c r="B16" s="16" t="s">
        <v>108</v>
      </c>
      <c r="C16" s="16" t="s">
        <v>129</v>
      </c>
      <c r="D16" s="16" t="s">
        <v>98</v>
      </c>
      <c r="E16" s="16" t="s">
        <v>123</v>
      </c>
      <c r="F16" s="16" t="s">
        <v>19</v>
      </c>
      <c r="G16" s="7" t="n">
        <v>2</v>
      </c>
      <c r="H16" s="6" t="n">
        <v>102.55</v>
      </c>
      <c r="I16" s="6" t="n">
        <v>-2051</v>
      </c>
      <c r="J16" s="6" t="n">
        <v>-19.94</v>
      </c>
      <c r="K16" s="6" t="n">
        <v>-1.24</v>
      </c>
      <c r="L16" s="6" t="n">
        <v>0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44349.618344907</v>
      </c>
      <c r="B17" s="16" t="s">
        <v>104</v>
      </c>
      <c r="C17" s="16" t="s">
        <v>122</v>
      </c>
      <c r="D17" s="16" t="s">
        <v>98</v>
      </c>
      <c r="E17" s="16" t="s">
        <v>123</v>
      </c>
      <c r="F17" s="16" t="s">
        <v>19</v>
      </c>
      <c r="G17" s="7" t="n">
        <v>1</v>
      </c>
      <c r="H17" s="6" t="n">
        <v>100.85</v>
      </c>
      <c r="I17" s="6" t="n">
        <v>-1008.5</v>
      </c>
      <c r="J17" s="6" t="n">
        <v>-5.59</v>
      </c>
      <c r="K17" s="6" t="n">
        <v>-0.6</v>
      </c>
      <c r="L17" s="6" t="n">
        <v>0</v>
      </c>
      <c r="M17" s="6" t="s">
        <f>=I17+J17+K17+L17</f>
      </c>
      <c r="N17" s="16"/>
    </row>
    <row collapsed="false" customFormat="false" customHeight="false" hidden="false" ht="12.1" outlineLevel="0" r="18">
      <c r="A18" s="29" t="n">
        <v>44350</v>
      </c>
      <c r="B18" s="30" t="s">
        <v>127</v>
      </c>
      <c r="C18" s="30" t="s">
        <v>130</v>
      </c>
      <c r="D18" s="30" t="s">
        <v>127</v>
      </c>
      <c r="E18" s="30" t="s">
        <v>127</v>
      </c>
      <c r="F18" s="30" t="s">
        <v>19</v>
      </c>
      <c r="G18" s="31" t="n">
        <v>1</v>
      </c>
      <c r="H18" s="32" t="n">
        <v>-2.65</v>
      </c>
      <c r="I18" s="32" t="n">
        <v>-2.65</v>
      </c>
      <c r="J18" s="32" t="n">
        <v>0</v>
      </c>
      <c r="K18" s="32" t="n">
        <v>0</v>
      </c>
      <c r="L18" s="32" t="n">
        <v>0</v>
      </c>
      <c r="M18" s="6" t="s">
        <f>=I18+J18+K18+L18</f>
      </c>
      <c r="N18" s="30"/>
    </row>
    <row collapsed="false" customFormat="false" customHeight="false" hidden="false" ht="12.1" outlineLevel="0" r="19">
      <c r="A19" s="21" t="n">
        <v>44354</v>
      </c>
      <c r="B19" s="22" t="s">
        <v>131</v>
      </c>
      <c r="C19" s="22" t="s">
        <v>132</v>
      </c>
      <c r="D19" s="22" t="s">
        <v>131</v>
      </c>
      <c r="E19" s="22" t="s">
        <v>131</v>
      </c>
      <c r="F19" s="22" t="s">
        <v>19</v>
      </c>
      <c r="G19" s="23" t="n">
        <v>1</v>
      </c>
      <c r="H19" s="24" t="n">
        <v>18.36</v>
      </c>
      <c r="I19" s="24" t="n">
        <v>18.36</v>
      </c>
      <c r="J19" s="24" t="n">
        <v>0</v>
      </c>
      <c r="K19" s="24" t="n">
        <v>0</v>
      </c>
      <c r="L19" s="24" t="n">
        <v>0</v>
      </c>
      <c r="M19" s="6" t="s">
        <f>=I19+J19+K19+L19</f>
      </c>
      <c r="N19" s="22"/>
    </row>
    <row collapsed="false" customFormat="false" customHeight="false" hidden="false" ht="12.1" outlineLevel="0" r="20">
      <c r="A20" s="20" t="n">
        <v>44354.767662037</v>
      </c>
      <c r="B20" s="16" t="s">
        <v>104</v>
      </c>
      <c r="C20" s="16" t="s">
        <v>122</v>
      </c>
      <c r="D20" s="16" t="s">
        <v>98</v>
      </c>
      <c r="E20" s="16" t="s">
        <v>123</v>
      </c>
      <c r="F20" s="16" t="s">
        <v>19</v>
      </c>
      <c r="G20" s="7" t="n">
        <v>2</v>
      </c>
      <c r="H20" s="6" t="n">
        <v>100.74</v>
      </c>
      <c r="I20" s="6" t="n">
        <v>-2014.8</v>
      </c>
      <c r="J20" s="6" t="n">
        <v>-14.46</v>
      </c>
      <c r="K20" s="6" t="n">
        <v>-1.22</v>
      </c>
      <c r="L20" s="6" t="n">
        <v>0</v>
      </c>
      <c r="M20" s="6" t="s">
        <f>=I20+J20+K20+L20</f>
      </c>
      <c r="N20" s="16"/>
    </row>
    <row collapsed="false" customFormat="false" customHeight="false" hidden="false" ht="12.1" outlineLevel="0" r="21">
      <c r="A21" s="20" t="n">
        <v>44356.561886574</v>
      </c>
      <c r="B21" s="16" t="s">
        <v>16</v>
      </c>
      <c r="C21" s="16" t="s">
        <v>133</v>
      </c>
      <c r="D21" s="16" t="s">
        <v>98</v>
      </c>
      <c r="E21" s="16" t="s">
        <v>17</v>
      </c>
      <c r="F21" s="16" t="s">
        <v>19</v>
      </c>
      <c r="G21" s="7" t="n">
        <v>525</v>
      </c>
      <c r="H21" s="6" t="n">
        <v>1.0596</v>
      </c>
      <c r="I21" s="6" t="n">
        <v>-556.29</v>
      </c>
      <c r="J21" s="6" t="n">
        <v>0</v>
      </c>
      <c r="K21" s="6" t="n">
        <v>0</v>
      </c>
      <c r="L21" s="6" t="n">
        <v>0</v>
      </c>
      <c r="M21" s="6" t="s">
        <f>=I21+J21+K21+L21</f>
      </c>
      <c r="N21" s="16"/>
    </row>
    <row collapsed="false" customFormat="false" customHeight="false" hidden="false" ht="12.1" outlineLevel="0" r="22">
      <c r="A22" s="21" t="n">
        <v>44358</v>
      </c>
      <c r="B22" s="22" t="s">
        <v>131</v>
      </c>
      <c r="C22" s="22" t="s">
        <v>134</v>
      </c>
      <c r="D22" s="22" t="s">
        <v>131</v>
      </c>
      <c r="E22" s="22" t="s">
        <v>131</v>
      </c>
      <c r="F22" s="22" t="s">
        <v>19</v>
      </c>
      <c r="G22" s="23" t="n">
        <v>1</v>
      </c>
      <c r="H22" s="24" t="n">
        <v>48.5</v>
      </c>
      <c r="I22" s="24" t="n">
        <v>48.5</v>
      </c>
      <c r="J22" s="24" t="n">
        <v>0</v>
      </c>
      <c r="K22" s="24" t="n">
        <v>0</v>
      </c>
      <c r="L22" s="24" t="n">
        <v>0</v>
      </c>
      <c r="M22" s="6" t="s">
        <f>=I22+J22+K22+L22</f>
      </c>
      <c r="N22" s="22"/>
    </row>
    <row collapsed="false" customFormat="false" customHeight="false" hidden="false" ht="12.1" outlineLevel="0" r="23">
      <c r="A23" s="21" t="n">
        <v>44363</v>
      </c>
      <c r="B23" s="22" t="s">
        <v>131</v>
      </c>
      <c r="C23" s="22" t="s">
        <v>135</v>
      </c>
      <c r="D23" s="22" t="s">
        <v>131</v>
      </c>
      <c r="E23" s="22" t="s">
        <v>131</v>
      </c>
      <c r="F23" s="22" t="s">
        <v>19</v>
      </c>
      <c r="G23" s="23" t="n">
        <v>1</v>
      </c>
      <c r="H23" s="24" t="n">
        <v>60.02</v>
      </c>
      <c r="I23" s="24" t="n">
        <v>60.02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2"/>
    </row>
    <row collapsed="false" customFormat="false" customHeight="false" hidden="false" ht="12.1" outlineLevel="0" r="24">
      <c r="A24" s="20" t="n">
        <v>44364.459780093</v>
      </c>
      <c r="B24" s="16" t="s">
        <v>16</v>
      </c>
      <c r="C24" s="16" t="s">
        <v>133</v>
      </c>
      <c r="D24" s="16" t="s">
        <v>98</v>
      </c>
      <c r="E24" s="16" t="s">
        <v>17</v>
      </c>
      <c r="F24" s="16" t="s">
        <v>19</v>
      </c>
      <c r="G24" s="7" t="n">
        <v>105</v>
      </c>
      <c r="H24" s="6" t="n">
        <v>1.0609</v>
      </c>
      <c r="I24" s="6" t="n">
        <v>-111.39</v>
      </c>
      <c r="J24" s="6" t="n">
        <v>0</v>
      </c>
      <c r="K24" s="6" t="n">
        <v>0</v>
      </c>
      <c r="L24" s="6" t="n">
        <v>0</v>
      </c>
      <c r="M24" s="6" t="s">
        <f>=I24+J24+K24+L24</f>
      </c>
      <c r="N24" s="16"/>
    </row>
    <row collapsed="false" customFormat="false" customHeight="false" hidden="false" ht="12.1" outlineLevel="0" r="25">
      <c r="A25" s="21" t="n">
        <v>44382</v>
      </c>
      <c r="B25" s="22" t="s">
        <v>131</v>
      </c>
      <c r="C25" s="22" t="s">
        <v>132</v>
      </c>
      <c r="D25" s="22" t="s">
        <v>131</v>
      </c>
      <c r="E25" s="22" t="s">
        <v>131</v>
      </c>
      <c r="F25" s="22" t="s">
        <v>19</v>
      </c>
      <c r="G25" s="23" t="n">
        <v>1</v>
      </c>
      <c r="H25" s="24" t="n">
        <v>18.36</v>
      </c>
      <c r="I25" s="24" t="n">
        <v>18.36</v>
      </c>
      <c r="J25" s="24" t="n">
        <v>0</v>
      </c>
      <c r="K25" s="24" t="n">
        <v>0</v>
      </c>
      <c r="L25" s="24" t="n">
        <v>0</v>
      </c>
      <c r="M25" s="6" t="s">
        <f>=I25+J25+K25+L25</f>
      </c>
      <c r="N25" s="22"/>
    </row>
    <row collapsed="false" customFormat="false" customHeight="false" hidden="false" ht="12.1" outlineLevel="0" r="26">
      <c r="A26" s="21" t="n">
        <v>44389</v>
      </c>
      <c r="B26" s="22" t="s">
        <v>131</v>
      </c>
      <c r="C26" s="22" t="s">
        <v>134</v>
      </c>
      <c r="D26" s="22" t="s">
        <v>131</v>
      </c>
      <c r="E26" s="22" t="s">
        <v>131</v>
      </c>
      <c r="F26" s="22" t="s">
        <v>19</v>
      </c>
      <c r="G26" s="23" t="n">
        <v>1</v>
      </c>
      <c r="H26" s="24" t="n">
        <v>48.5</v>
      </c>
      <c r="I26" s="24" t="n">
        <v>48.5</v>
      </c>
      <c r="J26" s="24" t="n">
        <v>0</v>
      </c>
      <c r="K26" s="24" t="n">
        <v>0</v>
      </c>
      <c r="L26" s="24" t="n">
        <v>0</v>
      </c>
      <c r="M26" s="6" t="s">
        <f>=I26+J26+K26+L26</f>
      </c>
      <c r="N26" s="22"/>
    </row>
    <row collapsed="false" customFormat="false" customHeight="false" hidden="false" ht="12.1" outlineLevel="0" r="27">
      <c r="A27" s="21" t="n">
        <v>44393</v>
      </c>
      <c r="B27" s="22" t="s">
        <v>131</v>
      </c>
      <c r="C27" s="22" t="s">
        <v>135</v>
      </c>
      <c r="D27" s="22" t="s">
        <v>131</v>
      </c>
      <c r="E27" s="22" t="s">
        <v>131</v>
      </c>
      <c r="F27" s="22" t="s">
        <v>19</v>
      </c>
      <c r="G27" s="23" t="n">
        <v>1</v>
      </c>
      <c r="H27" s="24" t="n">
        <v>60.02</v>
      </c>
      <c r="I27" s="24" t="n">
        <v>60.02</v>
      </c>
      <c r="J27" s="24" t="n">
        <v>0</v>
      </c>
      <c r="K27" s="24" t="n">
        <v>0</v>
      </c>
      <c r="L27" s="24" t="n">
        <v>0</v>
      </c>
      <c r="M27" s="6" t="s">
        <f>=I27+J27+K27+L27</f>
      </c>
      <c r="N27" s="22"/>
    </row>
    <row collapsed="false" customFormat="false" customHeight="false" hidden="false" ht="12.1" outlineLevel="0" r="28">
      <c r="A28" s="20" t="n">
        <v>44396.757060185</v>
      </c>
      <c r="B28" s="16" t="s">
        <v>16</v>
      </c>
      <c r="C28" s="16" t="s">
        <v>133</v>
      </c>
      <c r="D28" s="16" t="s">
        <v>98</v>
      </c>
      <c r="E28" s="16" t="s">
        <v>17</v>
      </c>
      <c r="F28" s="16" t="s">
        <v>19</v>
      </c>
      <c r="G28" s="7" t="n">
        <v>100</v>
      </c>
      <c r="H28" s="6" t="n">
        <v>1.0653</v>
      </c>
      <c r="I28" s="6" t="n">
        <v>-106.53</v>
      </c>
      <c r="J28" s="6" t="n">
        <v>0</v>
      </c>
      <c r="K28" s="6" t="n">
        <v>0</v>
      </c>
      <c r="L28" s="6" t="n">
        <v>0</v>
      </c>
      <c r="M28" s="6" t="s">
        <f>=I28+J28+K28+L28</f>
      </c>
      <c r="N28" s="16"/>
    </row>
    <row collapsed="false" customFormat="false" customHeight="false" hidden="false" ht="12.1" outlineLevel="0" r="29">
      <c r="A29" s="20" t="n">
        <v>44404.753587963</v>
      </c>
      <c r="B29" s="16" t="s">
        <v>16</v>
      </c>
      <c r="C29" s="16" t="s">
        <v>133</v>
      </c>
      <c r="D29" s="16" t="s">
        <v>98</v>
      </c>
      <c r="E29" s="16" t="s">
        <v>17</v>
      </c>
      <c r="F29" s="16" t="s">
        <v>19</v>
      </c>
      <c r="G29" s="7" t="n">
        <v>16</v>
      </c>
      <c r="H29" s="6" t="n">
        <v>1.0666</v>
      </c>
      <c r="I29" s="6" t="n">
        <v>-17.07</v>
      </c>
      <c r="J29" s="6" t="n">
        <v>0</v>
      </c>
      <c r="K29" s="6" t="n">
        <v>0</v>
      </c>
      <c r="L29" s="6" t="n">
        <v>0</v>
      </c>
      <c r="M29" s="6" t="s">
        <f>=I29+J29+K29+L29</f>
      </c>
      <c r="N29" s="16"/>
    </row>
    <row collapsed="false" customFormat="false" customHeight="false" hidden="false" ht="12.1" outlineLevel="0" r="30">
      <c r="A30" s="21" t="n">
        <v>44412</v>
      </c>
      <c r="B30" s="22" t="s">
        <v>131</v>
      </c>
      <c r="C30" s="22" t="s">
        <v>132</v>
      </c>
      <c r="D30" s="22" t="s">
        <v>131</v>
      </c>
      <c r="E30" s="22" t="s">
        <v>131</v>
      </c>
      <c r="F30" s="22" t="s">
        <v>19</v>
      </c>
      <c r="G30" s="23" t="n">
        <v>1</v>
      </c>
      <c r="H30" s="24" t="n">
        <v>18.36</v>
      </c>
      <c r="I30" s="24" t="n">
        <v>18.36</v>
      </c>
      <c r="J30" s="24" t="n">
        <v>0</v>
      </c>
      <c r="K30" s="24" t="n">
        <v>0</v>
      </c>
      <c r="L30" s="24" t="n">
        <v>0</v>
      </c>
      <c r="M30" s="6" t="s">
        <f>=I30+J30+K30+L30</f>
      </c>
      <c r="N30" s="22"/>
    </row>
    <row collapsed="false" customFormat="false" customHeight="false" hidden="false" ht="12.1" outlineLevel="0" r="31">
      <c r="A31" s="21" t="n">
        <v>44419</v>
      </c>
      <c r="B31" s="22" t="s">
        <v>131</v>
      </c>
      <c r="C31" s="22" t="s">
        <v>134</v>
      </c>
      <c r="D31" s="22" t="s">
        <v>131</v>
      </c>
      <c r="E31" s="22" t="s">
        <v>131</v>
      </c>
      <c r="F31" s="22" t="s">
        <v>19</v>
      </c>
      <c r="G31" s="23" t="n">
        <v>1</v>
      </c>
      <c r="H31" s="24" t="n">
        <v>48.5</v>
      </c>
      <c r="I31" s="24" t="n">
        <v>48.5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/>
    </row>
    <row collapsed="false" customFormat="false" customHeight="false" hidden="false" ht="12.1" outlineLevel="0" r="32">
      <c r="A32" s="21" t="n">
        <v>44420</v>
      </c>
      <c r="B32" s="22" t="s">
        <v>131</v>
      </c>
      <c r="C32" s="22" t="s">
        <v>136</v>
      </c>
      <c r="D32" s="22" t="s">
        <v>131</v>
      </c>
      <c r="E32" s="22" t="s">
        <v>131</v>
      </c>
      <c r="F32" s="22" t="s">
        <v>19</v>
      </c>
      <c r="G32" s="23" t="n">
        <v>1</v>
      </c>
      <c r="H32" s="24" t="n">
        <v>130.6</v>
      </c>
      <c r="I32" s="24" t="n">
        <v>130.6</v>
      </c>
      <c r="J32" s="24" t="n">
        <v>0</v>
      </c>
      <c r="K32" s="24" t="n">
        <v>0</v>
      </c>
      <c r="L32" s="24" t="n">
        <v>0</v>
      </c>
      <c r="M32" s="6" t="s">
        <f>=I32+J32+K32+L32</f>
      </c>
      <c r="N32" s="22"/>
    </row>
    <row collapsed="false" customFormat="false" customHeight="false" hidden="false" ht="12.1" outlineLevel="0" r="33">
      <c r="A33" s="21" t="n">
        <v>44424</v>
      </c>
      <c r="B33" s="22" t="s">
        <v>131</v>
      </c>
      <c r="C33" s="22" t="s">
        <v>135</v>
      </c>
      <c r="D33" s="22" t="s">
        <v>131</v>
      </c>
      <c r="E33" s="22" t="s">
        <v>131</v>
      </c>
      <c r="F33" s="22" t="s">
        <v>19</v>
      </c>
      <c r="G33" s="23" t="n">
        <v>1</v>
      </c>
      <c r="H33" s="24" t="n">
        <v>60.02</v>
      </c>
      <c r="I33" s="24" t="n">
        <v>60.02</v>
      </c>
      <c r="J33" s="24" t="n">
        <v>0</v>
      </c>
      <c r="K33" s="24" t="n">
        <v>0</v>
      </c>
      <c r="L33" s="24" t="n">
        <v>0</v>
      </c>
      <c r="M33" s="6" t="s">
        <f>=I33+J33+K33+L33</f>
      </c>
      <c r="N33" s="22"/>
    </row>
    <row collapsed="false" customFormat="false" customHeight="false" hidden="false" ht="12.1" outlineLevel="0" r="34">
      <c r="A34" s="25" t="n">
        <v>44426.605300926</v>
      </c>
      <c r="B34" s="26" t="s">
        <v>16</v>
      </c>
      <c r="C34" s="26" t="s">
        <v>133</v>
      </c>
      <c r="D34" s="26" t="s">
        <v>99</v>
      </c>
      <c r="E34" s="26" t="s">
        <v>17</v>
      </c>
      <c r="F34" s="26" t="s">
        <v>19</v>
      </c>
      <c r="G34" s="27" t="n">
        <v>-746</v>
      </c>
      <c r="H34" s="28" t="n">
        <v>1.0702</v>
      </c>
      <c r="I34" s="28" t="n">
        <v>798.37</v>
      </c>
      <c r="J34" s="28" t="n">
        <v>0</v>
      </c>
      <c r="K34" s="28" t="n">
        <v>0</v>
      </c>
      <c r="L34" s="28" t="n">
        <v>0</v>
      </c>
      <c r="M34" s="6" t="s">
        <f>=I34+J34+K34+L34</f>
      </c>
      <c r="N34" s="26"/>
    </row>
    <row collapsed="false" customFormat="false" customHeight="false" hidden="false" ht="12.1" outlineLevel="0" r="35">
      <c r="A35" s="20" t="n">
        <v>44426.680335648</v>
      </c>
      <c r="B35" s="16" t="s">
        <v>16</v>
      </c>
      <c r="C35" s="16" t="s">
        <v>133</v>
      </c>
      <c r="D35" s="16" t="s">
        <v>98</v>
      </c>
      <c r="E35" s="16" t="s">
        <v>17</v>
      </c>
      <c r="F35" s="16" t="s">
        <v>19</v>
      </c>
      <c r="G35" s="7" t="n">
        <v>985</v>
      </c>
      <c r="H35" s="6" t="n">
        <v>1.0703</v>
      </c>
      <c r="I35" s="6" t="n">
        <v>-1054.25</v>
      </c>
      <c r="J35" s="6" t="n">
        <v>0</v>
      </c>
      <c r="K35" s="6" t="n">
        <v>0</v>
      </c>
      <c r="L35" s="6" t="n">
        <v>0</v>
      </c>
      <c r="M35" s="6" t="s">
        <f>=I35+J35+K35+L35</f>
      </c>
      <c r="N35" s="16"/>
    </row>
    <row collapsed="false" customFormat="false" customHeight="false" hidden="false" ht="12.1" outlineLevel="0" r="36">
      <c r="A36" s="25" t="n">
        <v>44432.688900463</v>
      </c>
      <c r="B36" s="26" t="s">
        <v>16</v>
      </c>
      <c r="C36" s="26" t="s">
        <v>133</v>
      </c>
      <c r="D36" s="26" t="s">
        <v>99</v>
      </c>
      <c r="E36" s="26" t="s">
        <v>17</v>
      </c>
      <c r="F36" s="26" t="s">
        <v>19</v>
      </c>
      <c r="G36" s="27" t="n">
        <v>-984</v>
      </c>
      <c r="H36" s="28" t="n">
        <v>1.0713</v>
      </c>
      <c r="I36" s="28" t="n">
        <v>1054.16</v>
      </c>
      <c r="J36" s="28" t="n">
        <v>0</v>
      </c>
      <c r="K36" s="28" t="n">
        <v>0</v>
      </c>
      <c r="L36" s="28" t="n">
        <v>0</v>
      </c>
      <c r="M36" s="6" t="s">
        <f>=I36+J36+K36+L36</f>
      </c>
      <c r="N36" s="26"/>
    </row>
    <row collapsed="false" customFormat="false" customHeight="false" hidden="false" ht="12.1" outlineLevel="0" r="37">
      <c r="A37" s="20" t="n">
        <v>44433.434872685</v>
      </c>
      <c r="B37" s="16" t="s">
        <v>109</v>
      </c>
      <c r="C37" s="16" t="s">
        <v>137</v>
      </c>
      <c r="D37" s="16" t="s">
        <v>98</v>
      </c>
      <c r="E37" s="16" t="s">
        <v>123</v>
      </c>
      <c r="F37" s="16" t="s">
        <v>19</v>
      </c>
      <c r="G37" s="7" t="n">
        <v>1</v>
      </c>
      <c r="H37" s="6" t="n">
        <v>102.46</v>
      </c>
      <c r="I37" s="6" t="n">
        <v>-1024.6</v>
      </c>
      <c r="J37" s="6" t="n">
        <v>-2.11</v>
      </c>
      <c r="K37" s="6" t="n">
        <v>-0.61</v>
      </c>
      <c r="L37" s="6" t="n">
        <v>0</v>
      </c>
      <c r="M37" s="6" t="s">
        <f>=I37+J37+K37+L37</f>
      </c>
      <c r="N37" s="16"/>
    </row>
    <row collapsed="false" customFormat="false" customHeight="false" hidden="false" ht="12.1" outlineLevel="0" r="38">
      <c r="A38" s="21" t="n">
        <v>44442</v>
      </c>
      <c r="B38" s="22" t="s">
        <v>131</v>
      </c>
      <c r="C38" s="22" t="s">
        <v>132</v>
      </c>
      <c r="D38" s="22" t="s">
        <v>131</v>
      </c>
      <c r="E38" s="22" t="s">
        <v>131</v>
      </c>
      <c r="F38" s="22" t="s">
        <v>19</v>
      </c>
      <c r="G38" s="23" t="n">
        <v>1</v>
      </c>
      <c r="H38" s="24" t="n">
        <v>18.36</v>
      </c>
      <c r="I38" s="24" t="n">
        <v>18.36</v>
      </c>
      <c r="J38" s="24" t="n">
        <v>0</v>
      </c>
      <c r="K38" s="24" t="n">
        <v>0</v>
      </c>
      <c r="L38" s="24" t="n">
        <v>0</v>
      </c>
      <c r="M38" s="6" t="s">
        <f>=I38+J38+K38+L38</f>
      </c>
      <c r="N38" s="22"/>
    </row>
    <row collapsed="false" customFormat="false" customHeight="false" hidden="false" ht="12.1" outlineLevel="0" r="39">
      <c r="A39" s="21" t="n">
        <v>44448</v>
      </c>
      <c r="B39" s="22" t="s">
        <v>131</v>
      </c>
      <c r="C39" s="22" t="s">
        <v>134</v>
      </c>
      <c r="D39" s="22" t="s">
        <v>131</v>
      </c>
      <c r="E39" s="22" t="s">
        <v>131</v>
      </c>
      <c r="F39" s="22" t="s">
        <v>19</v>
      </c>
      <c r="G39" s="23" t="n">
        <v>1</v>
      </c>
      <c r="H39" s="24" t="n">
        <v>48.5</v>
      </c>
      <c r="I39" s="24" t="n">
        <v>48.5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2"/>
    </row>
    <row collapsed="false" customFormat="false" customHeight="false" hidden="false" ht="12.1" outlineLevel="0" r="40">
      <c r="A40" s="20" t="n">
        <v>44449.800115741</v>
      </c>
      <c r="B40" s="16" t="s">
        <v>16</v>
      </c>
      <c r="C40" s="16" t="s">
        <v>133</v>
      </c>
      <c r="D40" s="16" t="s">
        <v>98</v>
      </c>
      <c r="E40" s="16" t="s">
        <v>17</v>
      </c>
      <c r="F40" s="16" t="s">
        <v>19</v>
      </c>
      <c r="G40" s="7" t="n">
        <v>90</v>
      </c>
      <c r="H40" s="6" t="n">
        <v>1.0749</v>
      </c>
      <c r="I40" s="6" t="n">
        <v>-96.74</v>
      </c>
      <c r="J40" s="6" t="n">
        <v>0</v>
      </c>
      <c r="K40" s="6" t="n">
        <v>0</v>
      </c>
      <c r="L40" s="6" t="n">
        <v>0</v>
      </c>
      <c r="M40" s="6" t="s">
        <f>=I40+J40+K40+L40</f>
      </c>
      <c r="N40" s="16"/>
    </row>
    <row collapsed="false" customFormat="false" customHeight="false" hidden="false" ht="12.1" outlineLevel="0" r="41">
      <c r="A41" s="21" t="n">
        <v>44453</v>
      </c>
      <c r="B41" s="22" t="s">
        <v>131</v>
      </c>
      <c r="C41" s="22" t="s">
        <v>135</v>
      </c>
      <c r="D41" s="22" t="s">
        <v>131</v>
      </c>
      <c r="E41" s="22" t="s">
        <v>131</v>
      </c>
      <c r="F41" s="22" t="s">
        <v>19</v>
      </c>
      <c r="G41" s="23" t="n">
        <v>1</v>
      </c>
      <c r="H41" s="24" t="n">
        <v>60.02</v>
      </c>
      <c r="I41" s="24" t="n">
        <v>60.02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2"/>
    </row>
    <row collapsed="false" customFormat="false" customHeight="false" hidden="false" ht="12.1" outlineLevel="0" r="42">
      <c r="A42" s="20" t="n">
        <v>44453.770185185</v>
      </c>
      <c r="B42" s="16" t="s">
        <v>16</v>
      </c>
      <c r="C42" s="16" t="s">
        <v>133</v>
      </c>
      <c r="D42" s="16" t="s">
        <v>98</v>
      </c>
      <c r="E42" s="16" t="s">
        <v>17</v>
      </c>
      <c r="F42" s="16" t="s">
        <v>19</v>
      </c>
      <c r="G42" s="7" t="n">
        <v>56</v>
      </c>
      <c r="H42" s="6" t="n">
        <v>1.0752</v>
      </c>
      <c r="I42" s="6" t="n">
        <v>-60.21</v>
      </c>
      <c r="J42" s="6" t="n">
        <v>0</v>
      </c>
      <c r="K42" s="6" t="n">
        <v>0</v>
      </c>
      <c r="L42" s="6" t="n">
        <v>0</v>
      </c>
      <c r="M42" s="6" t="s">
        <f>=I42+J42+K42+L42</f>
      </c>
      <c r="N42" s="16"/>
    </row>
    <row collapsed="false" customFormat="false" customHeight="false" hidden="false" ht="12.1" outlineLevel="0" r="43">
      <c r="A43" s="21" t="n">
        <v>44473</v>
      </c>
      <c r="B43" s="22" t="s">
        <v>131</v>
      </c>
      <c r="C43" s="22" t="s">
        <v>132</v>
      </c>
      <c r="D43" s="22" t="s">
        <v>131</v>
      </c>
      <c r="E43" s="22" t="s">
        <v>131</v>
      </c>
      <c r="F43" s="22" t="s">
        <v>19</v>
      </c>
      <c r="G43" s="23" t="n">
        <v>1</v>
      </c>
      <c r="H43" s="24" t="n">
        <v>18.36</v>
      </c>
      <c r="I43" s="24" t="n">
        <v>18.36</v>
      </c>
      <c r="J43" s="24" t="n">
        <v>0</v>
      </c>
      <c r="K43" s="24" t="n">
        <v>0</v>
      </c>
      <c r="L43" s="24" t="n">
        <v>0</v>
      </c>
      <c r="M43" s="6" t="s">
        <f>=I43+J43+K43+L43</f>
      </c>
      <c r="N43" s="22"/>
    </row>
    <row collapsed="false" customFormat="false" customHeight="false" hidden="false" ht="12.1" outlineLevel="0" r="44">
      <c r="A44" s="20" t="n">
        <v>44476.52556713</v>
      </c>
      <c r="B44" s="16" t="s">
        <v>16</v>
      </c>
      <c r="C44" s="16" t="s">
        <v>133</v>
      </c>
      <c r="D44" s="16" t="s">
        <v>98</v>
      </c>
      <c r="E44" s="16" t="s">
        <v>17</v>
      </c>
      <c r="F44" s="16" t="s">
        <v>19</v>
      </c>
      <c r="G44" s="7" t="n">
        <v>15</v>
      </c>
      <c r="H44" s="6" t="n">
        <v>1.0798</v>
      </c>
      <c r="I44" s="6" t="n">
        <v>-16.2</v>
      </c>
      <c r="J44" s="6" t="n">
        <v>0</v>
      </c>
      <c r="K44" s="6" t="n">
        <v>0</v>
      </c>
      <c r="L44" s="6" t="n">
        <v>0</v>
      </c>
      <c r="M44" s="6" t="s">
        <f>=I44+J44+K44+L44</f>
      </c>
      <c r="N44" s="16"/>
    </row>
    <row collapsed="false" customFormat="false" customHeight="false" hidden="false" ht="12.1" outlineLevel="0" r="45">
      <c r="A45" s="21" t="n">
        <v>44480</v>
      </c>
      <c r="B45" s="22" t="s">
        <v>131</v>
      </c>
      <c r="C45" s="22" t="s">
        <v>134</v>
      </c>
      <c r="D45" s="22" t="s">
        <v>131</v>
      </c>
      <c r="E45" s="22" t="s">
        <v>131</v>
      </c>
      <c r="F45" s="22" t="s">
        <v>19</v>
      </c>
      <c r="G45" s="23" t="n">
        <v>1</v>
      </c>
      <c r="H45" s="24" t="n">
        <v>48.5</v>
      </c>
      <c r="I45" s="24" t="n">
        <v>48.5</v>
      </c>
      <c r="J45" s="24" t="n">
        <v>0</v>
      </c>
      <c r="K45" s="24" t="n">
        <v>0</v>
      </c>
      <c r="L45" s="24" t="n">
        <v>0</v>
      </c>
      <c r="M45" s="6" t="s">
        <f>=I45+J45+K45+L45</f>
      </c>
      <c r="N45" s="22"/>
    </row>
    <row collapsed="false" customFormat="false" customHeight="false" hidden="false" ht="12.1" outlineLevel="0" r="46">
      <c r="A46" s="20" t="n">
        <v>44480.554456019</v>
      </c>
      <c r="B46" s="16" t="s">
        <v>16</v>
      </c>
      <c r="C46" s="16" t="s">
        <v>133</v>
      </c>
      <c r="D46" s="16" t="s">
        <v>98</v>
      </c>
      <c r="E46" s="16" t="s">
        <v>17</v>
      </c>
      <c r="F46" s="16" t="s">
        <v>19</v>
      </c>
      <c r="G46" s="7" t="n">
        <v>42</v>
      </c>
      <c r="H46" s="6" t="n">
        <v>1.0802</v>
      </c>
      <c r="I46" s="6" t="n">
        <v>-45.37</v>
      </c>
      <c r="J46" s="6" t="n">
        <v>0</v>
      </c>
      <c r="K46" s="6" t="n">
        <v>0</v>
      </c>
      <c r="L46" s="6" t="n">
        <v>0</v>
      </c>
      <c r="M46" s="6" t="s">
        <f>=I46+J46+K46+L46</f>
      </c>
      <c r="N46" s="16"/>
    </row>
    <row collapsed="false" customFormat="false" customHeight="false" hidden="false" ht="12.1" outlineLevel="0" r="47">
      <c r="A47" s="21" t="n">
        <v>44483</v>
      </c>
      <c r="B47" s="22" t="s">
        <v>131</v>
      </c>
      <c r="C47" s="22" t="s">
        <v>135</v>
      </c>
      <c r="D47" s="22" t="s">
        <v>131</v>
      </c>
      <c r="E47" s="22" t="s">
        <v>131</v>
      </c>
      <c r="F47" s="22" t="s">
        <v>19</v>
      </c>
      <c r="G47" s="23" t="n">
        <v>1</v>
      </c>
      <c r="H47" s="24" t="n">
        <v>60.02</v>
      </c>
      <c r="I47" s="24" t="n">
        <v>60.02</v>
      </c>
      <c r="J47" s="24" t="n">
        <v>0</v>
      </c>
      <c r="K47" s="24" t="n">
        <v>0</v>
      </c>
      <c r="L47" s="24" t="n">
        <v>0</v>
      </c>
      <c r="M47" s="6" t="s">
        <f>=I47+J47+K47+L47</f>
      </c>
      <c r="N47" s="22"/>
    </row>
    <row collapsed="false" customFormat="false" customHeight="false" hidden="false" ht="12.1" outlineLevel="0" r="48">
      <c r="A48" s="20" t="n">
        <v>44489.476689815</v>
      </c>
      <c r="B48" s="16" t="s">
        <v>16</v>
      </c>
      <c r="C48" s="16" t="s">
        <v>133</v>
      </c>
      <c r="D48" s="16" t="s">
        <v>98</v>
      </c>
      <c r="E48" s="16" t="s">
        <v>17</v>
      </c>
      <c r="F48" s="16" t="s">
        <v>19</v>
      </c>
      <c r="G48" s="7" t="n">
        <v>50</v>
      </c>
      <c r="H48" s="6" t="n">
        <v>1.0818</v>
      </c>
      <c r="I48" s="6" t="n">
        <v>-54.09</v>
      </c>
      <c r="J48" s="6" t="n">
        <v>0</v>
      </c>
      <c r="K48" s="6" t="n">
        <v>0</v>
      </c>
      <c r="L48" s="6" t="n">
        <v>0</v>
      </c>
      <c r="M48" s="6" t="s">
        <f>=I48+J48+K48+L48</f>
      </c>
      <c r="N48" s="16"/>
    </row>
    <row collapsed="false" customFormat="false" customHeight="false" hidden="false" ht="12.1" outlineLevel="0" r="49">
      <c r="A49" s="21" t="n">
        <v>44502</v>
      </c>
      <c r="B49" s="22" t="s">
        <v>131</v>
      </c>
      <c r="C49" s="22" t="s">
        <v>132</v>
      </c>
      <c r="D49" s="22" t="s">
        <v>131</v>
      </c>
      <c r="E49" s="22" t="s">
        <v>131</v>
      </c>
      <c r="F49" s="22" t="s">
        <v>19</v>
      </c>
      <c r="G49" s="23" t="n">
        <v>1</v>
      </c>
      <c r="H49" s="24" t="n">
        <v>18.36</v>
      </c>
      <c r="I49" s="24" t="n">
        <v>18.36</v>
      </c>
      <c r="J49" s="24" t="n">
        <v>0</v>
      </c>
      <c r="K49" s="24" t="n">
        <v>0</v>
      </c>
      <c r="L49" s="24" t="n">
        <v>0</v>
      </c>
      <c r="M49" s="6" t="s">
        <f>=I49+J49+K49+L49</f>
      </c>
      <c r="N49" s="22"/>
    </row>
    <row collapsed="false" customFormat="false" customHeight="false" hidden="false" ht="12.1" outlineLevel="0" r="50">
      <c r="A50" s="21" t="n">
        <v>44508</v>
      </c>
      <c r="B50" s="22" t="s">
        <v>131</v>
      </c>
      <c r="C50" s="22" t="s">
        <v>134</v>
      </c>
      <c r="D50" s="22" t="s">
        <v>131</v>
      </c>
      <c r="E50" s="22" t="s">
        <v>131</v>
      </c>
      <c r="F50" s="22" t="s">
        <v>19</v>
      </c>
      <c r="G50" s="23" t="n">
        <v>1</v>
      </c>
      <c r="H50" s="24" t="n">
        <v>48.5</v>
      </c>
      <c r="I50" s="24" t="n">
        <v>48.5</v>
      </c>
      <c r="J50" s="24" t="n">
        <v>0</v>
      </c>
      <c r="K50" s="24" t="n">
        <v>0</v>
      </c>
      <c r="L50" s="24" t="n">
        <v>0</v>
      </c>
      <c r="M50" s="6" t="s">
        <f>=I50+J50+K50+L50</f>
      </c>
      <c r="N50" s="22"/>
    </row>
    <row collapsed="false" customFormat="false" customHeight="false" hidden="false" ht="12.1" outlineLevel="0" r="51">
      <c r="A51" s="20" t="n">
        <v>44510.570162037</v>
      </c>
      <c r="B51" s="16" t="s">
        <v>16</v>
      </c>
      <c r="C51" s="16" t="s">
        <v>133</v>
      </c>
      <c r="D51" s="16" t="s">
        <v>98</v>
      </c>
      <c r="E51" s="16" t="s">
        <v>17</v>
      </c>
      <c r="F51" s="16" t="s">
        <v>19</v>
      </c>
      <c r="G51" s="7" t="n">
        <v>70</v>
      </c>
      <c r="H51" s="6" t="n">
        <v>1.0861</v>
      </c>
      <c r="I51" s="6" t="n">
        <v>-76.03</v>
      </c>
      <c r="J51" s="6" t="n">
        <v>0</v>
      </c>
      <c r="K51" s="6" t="n">
        <v>0</v>
      </c>
      <c r="L51" s="6" t="n">
        <v>0</v>
      </c>
      <c r="M51" s="6" t="s">
        <f>=I51+J51+K51+L51</f>
      </c>
      <c r="N51" s="16"/>
    </row>
    <row collapsed="false" customFormat="false" customHeight="false" hidden="false" ht="12.1" outlineLevel="0" r="52">
      <c r="A52" s="21" t="n">
        <v>44511</v>
      </c>
      <c r="B52" s="22" t="s">
        <v>131</v>
      </c>
      <c r="C52" s="22" t="s">
        <v>138</v>
      </c>
      <c r="D52" s="22" t="s">
        <v>131</v>
      </c>
      <c r="E52" s="22" t="s">
        <v>131</v>
      </c>
      <c r="F52" s="22" t="s">
        <v>19</v>
      </c>
      <c r="G52" s="23" t="n">
        <v>1</v>
      </c>
      <c r="H52" s="24" t="n">
        <v>129.6</v>
      </c>
      <c r="I52" s="24" t="n">
        <v>129.6</v>
      </c>
      <c r="J52" s="24" t="n">
        <v>0</v>
      </c>
      <c r="K52" s="24" t="n">
        <v>0</v>
      </c>
      <c r="L52" s="24" t="n">
        <v>0</v>
      </c>
      <c r="M52" s="6" t="s">
        <f>=I52+J52+K52+L52</f>
      </c>
      <c r="N52" s="22"/>
    </row>
    <row collapsed="false" customFormat="false" customHeight="false" hidden="false" ht="12.1" outlineLevel="0" r="53">
      <c r="A53" s="21" t="n">
        <v>44515</v>
      </c>
      <c r="B53" s="22" t="s">
        <v>131</v>
      </c>
      <c r="C53" s="22" t="s">
        <v>135</v>
      </c>
      <c r="D53" s="22" t="s">
        <v>131</v>
      </c>
      <c r="E53" s="22" t="s">
        <v>131</v>
      </c>
      <c r="F53" s="22" t="s">
        <v>19</v>
      </c>
      <c r="G53" s="23" t="n">
        <v>1</v>
      </c>
      <c r="H53" s="24" t="n">
        <v>60.02</v>
      </c>
      <c r="I53" s="24" t="n">
        <v>60.02</v>
      </c>
      <c r="J53" s="24" t="n">
        <v>0</v>
      </c>
      <c r="K53" s="24" t="n">
        <v>0</v>
      </c>
      <c r="L53" s="24" t="n">
        <v>0</v>
      </c>
      <c r="M53" s="6" t="s">
        <f>=I53+J53+K53+L53</f>
      </c>
      <c r="N53" s="22"/>
    </row>
    <row collapsed="false" customFormat="false" customHeight="false" hidden="false" ht="12.1" outlineLevel="0" r="54">
      <c r="A54" s="20" t="n">
        <v>44516.643287037</v>
      </c>
      <c r="B54" s="16" t="s">
        <v>16</v>
      </c>
      <c r="C54" s="16" t="s">
        <v>133</v>
      </c>
      <c r="D54" s="16" t="s">
        <v>98</v>
      </c>
      <c r="E54" s="16" t="s">
        <v>17</v>
      </c>
      <c r="F54" s="16" t="s">
        <v>19</v>
      </c>
      <c r="G54" s="7" t="n">
        <v>176</v>
      </c>
      <c r="H54" s="6" t="n">
        <v>1.0874</v>
      </c>
      <c r="I54" s="6" t="n">
        <v>-191.39</v>
      </c>
      <c r="J54" s="6" t="n">
        <v>0</v>
      </c>
      <c r="K54" s="6" t="n">
        <v>0</v>
      </c>
      <c r="L54" s="6" t="n">
        <v>0</v>
      </c>
      <c r="M54" s="6" t="s">
        <f>=I54+J54+K54+L54</f>
      </c>
      <c r="N54" s="16"/>
    </row>
    <row collapsed="false" customFormat="false" customHeight="false" hidden="false" ht="12.1" outlineLevel="0" r="55">
      <c r="A55" s="21" t="n">
        <v>44518</v>
      </c>
      <c r="B55" s="22" t="s">
        <v>131</v>
      </c>
      <c r="C55" s="22" t="s">
        <v>139</v>
      </c>
      <c r="D55" s="22" t="s">
        <v>131</v>
      </c>
      <c r="E55" s="22" t="s">
        <v>131</v>
      </c>
      <c r="F55" s="22" t="s">
        <v>19</v>
      </c>
      <c r="G55" s="23" t="n">
        <v>1</v>
      </c>
      <c r="H55" s="24" t="n">
        <v>24.42</v>
      </c>
      <c r="I55" s="24" t="n">
        <v>24.42</v>
      </c>
      <c r="J55" s="24" t="n">
        <v>0</v>
      </c>
      <c r="K55" s="24" t="n">
        <v>0</v>
      </c>
      <c r="L55" s="24" t="n">
        <v>0</v>
      </c>
      <c r="M55" s="6" t="s">
        <f>=I55+J55+K55+L55</f>
      </c>
      <c r="N55" s="22"/>
    </row>
    <row collapsed="false" customFormat="false" customHeight="false" hidden="false" ht="12.1" outlineLevel="0" r="56">
      <c r="A56" s="21" t="n">
        <v>44532</v>
      </c>
      <c r="B56" s="22" t="s">
        <v>131</v>
      </c>
      <c r="C56" s="22" t="s">
        <v>132</v>
      </c>
      <c r="D56" s="22" t="s">
        <v>131</v>
      </c>
      <c r="E56" s="22" t="s">
        <v>131</v>
      </c>
      <c r="F56" s="22" t="s">
        <v>19</v>
      </c>
      <c r="G56" s="23" t="n">
        <v>1</v>
      </c>
      <c r="H56" s="24" t="n">
        <v>18.36</v>
      </c>
      <c r="I56" s="24" t="n">
        <v>18.36</v>
      </c>
      <c r="J56" s="24" t="n">
        <v>0</v>
      </c>
      <c r="K56" s="24" t="n">
        <v>0</v>
      </c>
      <c r="L56" s="24" t="n">
        <v>0</v>
      </c>
      <c r="M56" s="6" t="s">
        <f>=I56+J56+K56+L56</f>
      </c>
      <c r="N56" s="22"/>
    </row>
    <row collapsed="false" customFormat="false" customHeight="false" hidden="false" ht="12.1" outlineLevel="0" r="57">
      <c r="A57" s="21" t="n">
        <v>44538</v>
      </c>
      <c r="B57" s="22" t="s">
        <v>131</v>
      </c>
      <c r="C57" s="22" t="s">
        <v>134</v>
      </c>
      <c r="D57" s="22" t="s">
        <v>131</v>
      </c>
      <c r="E57" s="22" t="s">
        <v>131</v>
      </c>
      <c r="F57" s="22" t="s">
        <v>19</v>
      </c>
      <c r="G57" s="23" t="n">
        <v>1</v>
      </c>
      <c r="H57" s="24" t="n">
        <v>48.5</v>
      </c>
      <c r="I57" s="24" t="n">
        <v>48.5</v>
      </c>
      <c r="J57" s="24" t="n">
        <v>0</v>
      </c>
      <c r="K57" s="24" t="n">
        <v>0</v>
      </c>
      <c r="L57" s="24" t="n">
        <v>0</v>
      </c>
      <c r="M57" s="6" t="s">
        <f>=I57+J57+K57+L57</f>
      </c>
      <c r="N57" s="22"/>
    </row>
    <row collapsed="false" customFormat="false" customHeight="false" hidden="false" ht="12.1" outlineLevel="0" r="58">
      <c r="A58" s="20" t="n">
        <v>44538.921053241</v>
      </c>
      <c r="B58" s="16" t="s">
        <v>16</v>
      </c>
      <c r="C58" s="16" t="s">
        <v>133</v>
      </c>
      <c r="D58" s="16" t="s">
        <v>98</v>
      </c>
      <c r="E58" s="16" t="s">
        <v>17</v>
      </c>
      <c r="F58" s="16" t="s">
        <v>19</v>
      </c>
      <c r="G58" s="7" t="n">
        <v>80</v>
      </c>
      <c r="H58" s="6" t="n">
        <v>1.0918</v>
      </c>
      <c r="I58" s="6" t="n">
        <v>-87.34</v>
      </c>
      <c r="J58" s="6" t="n">
        <v>0</v>
      </c>
      <c r="K58" s="6" t="n">
        <v>0</v>
      </c>
      <c r="L58" s="6" t="n">
        <v>0</v>
      </c>
      <c r="M58" s="6" t="s">
        <f>=I58+J58+K58+L58</f>
      </c>
      <c r="N58" s="16"/>
    </row>
    <row collapsed="false" customFormat="false" customHeight="false" hidden="false" ht="12.1" outlineLevel="0" r="59">
      <c r="A59" s="21" t="n">
        <v>44543</v>
      </c>
      <c r="B59" s="22" t="s">
        <v>131</v>
      </c>
      <c r="C59" s="22" t="s">
        <v>135</v>
      </c>
      <c r="D59" s="22" t="s">
        <v>131</v>
      </c>
      <c r="E59" s="22" t="s">
        <v>131</v>
      </c>
      <c r="F59" s="22" t="s">
        <v>19</v>
      </c>
      <c r="G59" s="23" t="n">
        <v>1</v>
      </c>
      <c r="H59" s="24" t="n">
        <v>60.02</v>
      </c>
      <c r="I59" s="24" t="n">
        <v>60.02</v>
      </c>
      <c r="J59" s="24" t="n">
        <v>0</v>
      </c>
      <c r="K59" s="24" t="n">
        <v>0</v>
      </c>
      <c r="L59" s="24" t="n">
        <v>0</v>
      </c>
      <c r="M59" s="6" t="s">
        <f>=I59+J59+K59+L59</f>
      </c>
      <c r="N59" s="22"/>
    </row>
    <row collapsed="false" customFormat="false" customHeight="false" hidden="false" ht="12.1" outlineLevel="0" r="60">
      <c r="A60" s="21" t="n">
        <v>44571</v>
      </c>
      <c r="B60" s="22" t="s">
        <v>131</v>
      </c>
      <c r="C60" s="22" t="s">
        <v>134</v>
      </c>
      <c r="D60" s="22" t="s">
        <v>131</v>
      </c>
      <c r="E60" s="22" t="s">
        <v>131</v>
      </c>
      <c r="F60" s="22" t="s">
        <v>19</v>
      </c>
      <c r="G60" s="23" t="n">
        <v>1</v>
      </c>
      <c r="H60" s="24" t="n">
        <v>48.5</v>
      </c>
      <c r="I60" s="24" t="n">
        <v>48.5</v>
      </c>
      <c r="J60" s="24" t="n">
        <v>0</v>
      </c>
      <c r="K60" s="24" t="n">
        <v>0</v>
      </c>
      <c r="L60" s="24" t="n">
        <v>0</v>
      </c>
      <c r="M60" s="6" t="s">
        <f>=I60+J60+K60+L60</f>
      </c>
      <c r="N60" s="22"/>
    </row>
    <row collapsed="false" customFormat="false" customHeight="false" hidden="false" ht="12.1" outlineLevel="0" r="61">
      <c r="A61" s="21" t="n">
        <v>44571</v>
      </c>
      <c r="B61" s="22" t="s">
        <v>131</v>
      </c>
      <c r="C61" s="22" t="s">
        <v>132</v>
      </c>
      <c r="D61" s="22" t="s">
        <v>131</v>
      </c>
      <c r="E61" s="22" t="s">
        <v>131</v>
      </c>
      <c r="F61" s="22" t="s">
        <v>19</v>
      </c>
      <c r="G61" s="23" t="n">
        <v>1</v>
      </c>
      <c r="H61" s="24" t="n">
        <v>18.36</v>
      </c>
      <c r="I61" s="24" t="n">
        <v>18.36</v>
      </c>
      <c r="J61" s="24" t="n">
        <v>0</v>
      </c>
      <c r="K61" s="24" t="n">
        <v>0</v>
      </c>
      <c r="L61" s="24" t="n">
        <v>0</v>
      </c>
      <c r="M61" s="6" t="s">
        <f>=I61+J61+K61+L61</f>
      </c>
      <c r="N61" s="22"/>
    </row>
    <row collapsed="false" customFormat="false" customHeight="false" hidden="false" ht="12.1" outlineLevel="0" r="62">
      <c r="A62" s="21" t="n">
        <v>44573</v>
      </c>
      <c r="B62" s="22" t="s">
        <v>131</v>
      </c>
      <c r="C62" s="22" t="s">
        <v>135</v>
      </c>
      <c r="D62" s="22" t="s">
        <v>131</v>
      </c>
      <c r="E62" s="22" t="s">
        <v>131</v>
      </c>
      <c r="F62" s="22" t="s">
        <v>19</v>
      </c>
      <c r="G62" s="23" t="n">
        <v>1</v>
      </c>
      <c r="H62" s="24" t="n">
        <v>60.02</v>
      </c>
      <c r="I62" s="24" t="n">
        <v>60.02</v>
      </c>
      <c r="J62" s="24" t="n">
        <v>0</v>
      </c>
      <c r="K62" s="24" t="n">
        <v>0</v>
      </c>
      <c r="L62" s="24" t="n">
        <v>0</v>
      </c>
      <c r="M62" s="6" t="s">
        <f>=I62+J62+K62+L62</f>
      </c>
      <c r="N62" s="22"/>
    </row>
    <row collapsed="false" customFormat="false" customHeight="false" hidden="false" ht="12.1" outlineLevel="0" r="63">
      <c r="A63" s="29" t="n">
        <v>44573</v>
      </c>
      <c r="B63" s="30" t="s">
        <v>140</v>
      </c>
      <c r="C63" s="30" t="s">
        <v>141</v>
      </c>
      <c r="D63" s="30" t="s">
        <v>140</v>
      </c>
      <c r="E63" s="30" t="s">
        <v>140</v>
      </c>
      <c r="F63" s="30" t="s">
        <v>19</v>
      </c>
      <c r="G63" s="31" t="n">
        <v>1</v>
      </c>
      <c r="H63" s="32" t="n">
        <v>-2</v>
      </c>
      <c r="I63" s="32" t="n">
        <v>-2</v>
      </c>
      <c r="J63" s="32" t="n">
        <v>0</v>
      </c>
      <c r="K63" s="32" t="n">
        <v>0</v>
      </c>
      <c r="L63" s="32" t="n">
        <v>0</v>
      </c>
      <c r="M63" s="6" t="s">
        <f>=I63+J63+K63+L63</f>
      </c>
      <c r="N63" s="30"/>
    </row>
    <row collapsed="false" customFormat="false" customHeight="false" hidden="false" ht="12.1" outlineLevel="0" r="64">
      <c r="A64" s="20" t="n">
        <v>44575.842199074</v>
      </c>
      <c r="B64" s="16" t="s">
        <v>16</v>
      </c>
      <c r="C64" s="16" t="s">
        <v>133</v>
      </c>
      <c r="D64" s="16" t="s">
        <v>98</v>
      </c>
      <c r="E64" s="16" t="s">
        <v>17</v>
      </c>
      <c r="F64" s="16" t="s">
        <v>19</v>
      </c>
      <c r="G64" s="7" t="n">
        <v>150</v>
      </c>
      <c r="H64" s="6" t="n">
        <v>1.1014</v>
      </c>
      <c r="I64" s="6" t="n">
        <v>-165.21</v>
      </c>
      <c r="J64" s="6" t="n">
        <v>0</v>
      </c>
      <c r="K64" s="6" t="n">
        <v>0</v>
      </c>
      <c r="L64" s="6" t="n">
        <v>0</v>
      </c>
      <c r="M64" s="6" t="s">
        <f>=I64+J64+K64+L64</f>
      </c>
      <c r="N64" s="16"/>
    </row>
    <row collapsed="false" customFormat="false" customHeight="false" hidden="false" ht="12.1" outlineLevel="0" r="65">
      <c r="A65" s="21" t="n">
        <v>44592</v>
      </c>
      <c r="B65" s="22" t="s">
        <v>131</v>
      </c>
      <c r="C65" s="22" t="s">
        <v>132</v>
      </c>
      <c r="D65" s="22" t="s">
        <v>131</v>
      </c>
      <c r="E65" s="22" t="s">
        <v>131</v>
      </c>
      <c r="F65" s="22" t="s">
        <v>19</v>
      </c>
      <c r="G65" s="23" t="n">
        <v>1</v>
      </c>
      <c r="H65" s="24" t="n">
        <v>18.36</v>
      </c>
      <c r="I65" s="24" t="n">
        <v>18.36</v>
      </c>
      <c r="J65" s="24" t="n">
        <v>0</v>
      </c>
      <c r="K65" s="24" t="n">
        <v>0</v>
      </c>
      <c r="L65" s="24" t="n">
        <v>0</v>
      </c>
      <c r="M65" s="6" t="s">
        <f>=I65+J65+K65+L65</f>
      </c>
      <c r="N65" s="22"/>
    </row>
    <row collapsed="false" customFormat="false" customHeight="false" hidden="false" ht="12.1" outlineLevel="0"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 t="s">
        <v>142</v>
      </c>
      <c r="M66" s="5" t="s">
        <f>=SUM(M2:M65)</f>
      </c>
      <c r="N66" s="4"/>
    </row>
  </sheetData>
  <autoFilter ref="A1:N6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39</v>
      </c>
      <c r="B1" s="34" t="s">
        <v>143</v>
      </c>
      <c r="C1" s="34" t="s">
        <v>0</v>
      </c>
      <c r="D1" s="34" t="s">
        <v>2</v>
      </c>
      <c r="E1" s="34" t="s">
        <v>6</v>
      </c>
      <c r="F1" s="34" t="s">
        <v>144</v>
      </c>
      <c r="G1" s="34" t="s">
        <v>145</v>
      </c>
      <c r="H1" s="34" t="s">
        <v>146</v>
      </c>
      <c r="I1" s="34" t="s">
        <v>147</v>
      </c>
      <c r="J1" s="34" t="s">
        <v>148</v>
      </c>
    </row>
    <row collapsed="false" customFormat="false" customHeight="false" hidden="false" ht="12.1" outlineLevel="0" r="2">
      <c r="A2" s="33" t="n">
        <v>44351</v>
      </c>
      <c r="B2" s="16" t="s">
        <v>149</v>
      </c>
      <c r="C2" s="16" t="s">
        <v>108</v>
      </c>
      <c r="D2" s="16" t="s">
        <v>150</v>
      </c>
      <c r="E2" s="6" t="n">
        <v>1000</v>
      </c>
      <c r="F2" s="7" t="n">
        <v>2</v>
      </c>
      <c r="G2" s="6" t="n">
        <v>10.68</v>
      </c>
      <c r="H2" s="6" t="n">
        <v>3</v>
      </c>
      <c r="I2" s="6" t="n">
        <v>21.36</v>
      </c>
      <c r="J2" s="6" t="n">
        <v>18.36</v>
      </c>
    </row>
    <row collapsed="false" customFormat="false" customHeight="false" hidden="false" ht="12.1" outlineLevel="0" r="3">
      <c r="A3" s="33" t="n">
        <v>44357</v>
      </c>
      <c r="B3" s="16" t="s">
        <v>149</v>
      </c>
      <c r="C3" s="16" t="s">
        <v>105</v>
      </c>
      <c r="D3" s="16" t="s">
        <v>151</v>
      </c>
      <c r="E3" s="6" t="n">
        <v>1000</v>
      </c>
      <c r="F3" s="7" t="n">
        <v>5</v>
      </c>
      <c r="G3" s="6" t="n">
        <v>11.1</v>
      </c>
      <c r="H3" s="6" t="n">
        <v>7</v>
      </c>
      <c r="I3" s="6" t="n">
        <v>55.5</v>
      </c>
      <c r="J3" s="6" t="n">
        <v>48.5</v>
      </c>
    </row>
    <row collapsed="false" customFormat="false" customHeight="false" hidden="false" ht="12.1" outlineLevel="0" r="4">
      <c r="A4" s="33" t="n">
        <v>44362</v>
      </c>
      <c r="B4" s="16" t="s">
        <v>149</v>
      </c>
      <c r="C4" s="16" t="s">
        <v>104</v>
      </c>
      <c r="D4" s="16" t="s">
        <v>152</v>
      </c>
      <c r="E4" s="6" t="n">
        <v>1000</v>
      </c>
      <c r="F4" s="7" t="n">
        <v>7</v>
      </c>
      <c r="G4" s="6" t="n">
        <v>9.86</v>
      </c>
      <c r="H4" s="6" t="n">
        <v>9</v>
      </c>
      <c r="I4" s="6" t="n">
        <v>69.02</v>
      </c>
      <c r="J4" s="6" t="n">
        <v>60.02</v>
      </c>
    </row>
    <row collapsed="false" customFormat="false" customHeight="false" hidden="false" ht="12.1" outlineLevel="0" r="5">
      <c r="A5" s="33" t="n">
        <v>44381</v>
      </c>
      <c r="B5" s="16" t="s">
        <v>149</v>
      </c>
      <c r="C5" s="16" t="s">
        <v>108</v>
      </c>
      <c r="D5" s="16" t="s">
        <v>150</v>
      </c>
      <c r="E5" s="6" t="n">
        <v>1000</v>
      </c>
      <c r="F5" s="7" t="n">
        <v>2</v>
      </c>
      <c r="G5" s="6" t="n">
        <v>10.68</v>
      </c>
      <c r="H5" s="6" t="n">
        <v>3</v>
      </c>
      <c r="I5" s="6" t="n">
        <v>21.36</v>
      </c>
      <c r="J5" s="6" t="n">
        <v>18.36</v>
      </c>
    </row>
    <row collapsed="false" customFormat="false" customHeight="false" hidden="false" ht="12.1" outlineLevel="0" r="6">
      <c r="A6" s="33" t="n">
        <v>44387</v>
      </c>
      <c r="B6" s="16" t="s">
        <v>149</v>
      </c>
      <c r="C6" s="16" t="s">
        <v>105</v>
      </c>
      <c r="D6" s="16" t="s">
        <v>151</v>
      </c>
      <c r="E6" s="6" t="n">
        <v>1000</v>
      </c>
      <c r="F6" s="7" t="n">
        <v>5</v>
      </c>
      <c r="G6" s="6" t="n">
        <v>11.1</v>
      </c>
      <c r="H6" s="6" t="n">
        <v>7</v>
      </c>
      <c r="I6" s="6" t="n">
        <v>55.5</v>
      </c>
      <c r="J6" s="6" t="n">
        <v>48.5</v>
      </c>
    </row>
    <row collapsed="false" customFormat="false" customHeight="false" hidden="false" ht="12.1" outlineLevel="0" r="7">
      <c r="A7" s="33" t="n">
        <v>44392</v>
      </c>
      <c r="B7" s="16" t="s">
        <v>149</v>
      </c>
      <c r="C7" s="16" t="s">
        <v>104</v>
      </c>
      <c r="D7" s="16" t="s">
        <v>152</v>
      </c>
      <c r="E7" s="6" t="n">
        <v>1000</v>
      </c>
      <c r="F7" s="7" t="n">
        <v>7</v>
      </c>
      <c r="G7" s="6" t="n">
        <v>9.86</v>
      </c>
      <c r="H7" s="6" t="n">
        <v>9</v>
      </c>
      <c r="I7" s="6" t="n">
        <v>69.02</v>
      </c>
      <c r="J7" s="6" t="n">
        <v>60.02</v>
      </c>
    </row>
    <row collapsed="false" customFormat="false" customHeight="false" hidden="false" ht="12.1" outlineLevel="0" r="8">
      <c r="A8" s="33" t="n">
        <v>44411</v>
      </c>
      <c r="B8" s="16" t="s">
        <v>149</v>
      </c>
      <c r="C8" s="16" t="s">
        <v>108</v>
      </c>
      <c r="D8" s="16" t="s">
        <v>150</v>
      </c>
      <c r="E8" s="6" t="n">
        <v>1000</v>
      </c>
      <c r="F8" s="7" t="n">
        <v>2</v>
      </c>
      <c r="G8" s="6" t="n">
        <v>10.68</v>
      </c>
      <c r="H8" s="6" t="n">
        <v>3</v>
      </c>
      <c r="I8" s="6" t="n">
        <v>21.36</v>
      </c>
      <c r="J8" s="6" t="n">
        <v>18.36</v>
      </c>
    </row>
    <row collapsed="false" customFormat="false" customHeight="false" hidden="false" ht="12.1" outlineLevel="0" r="9">
      <c r="A9" s="33" t="n">
        <v>44417</v>
      </c>
      <c r="B9" s="16" t="s">
        <v>149</v>
      </c>
      <c r="C9" s="16" t="s">
        <v>105</v>
      </c>
      <c r="D9" s="16" t="s">
        <v>151</v>
      </c>
      <c r="E9" s="6" t="n">
        <v>1000</v>
      </c>
      <c r="F9" s="7" t="n">
        <v>5</v>
      </c>
      <c r="G9" s="6" t="n">
        <v>11.1</v>
      </c>
      <c r="H9" s="6" t="n">
        <v>7</v>
      </c>
      <c r="I9" s="6" t="n">
        <v>55.5</v>
      </c>
      <c r="J9" s="6" t="n">
        <v>48.5</v>
      </c>
    </row>
    <row collapsed="false" customFormat="false" customHeight="false" hidden="false" ht="12.1" outlineLevel="0" r="10">
      <c r="A10" s="33" t="n">
        <v>44419</v>
      </c>
      <c r="B10" s="16" t="s">
        <v>149</v>
      </c>
      <c r="C10" s="16" t="s">
        <v>106</v>
      </c>
      <c r="D10" s="16" t="s">
        <v>153</v>
      </c>
      <c r="E10" s="6" t="n">
        <v>1000</v>
      </c>
      <c r="F10" s="7" t="n">
        <v>5</v>
      </c>
      <c r="G10" s="6" t="n">
        <v>29.92</v>
      </c>
      <c r="H10" s="6" t="n">
        <v>19</v>
      </c>
      <c r="I10" s="6" t="n">
        <v>149.6</v>
      </c>
      <c r="J10" s="6" t="n">
        <v>130.6</v>
      </c>
    </row>
    <row collapsed="false" customFormat="false" customHeight="false" hidden="false" ht="12.1" outlineLevel="0" r="11">
      <c r="A11" s="33" t="n">
        <v>44422</v>
      </c>
      <c r="B11" s="16" t="s">
        <v>149</v>
      </c>
      <c r="C11" s="16" t="s">
        <v>104</v>
      </c>
      <c r="D11" s="16" t="s">
        <v>152</v>
      </c>
      <c r="E11" s="6" t="n">
        <v>1000</v>
      </c>
      <c r="F11" s="7" t="n">
        <v>7</v>
      </c>
      <c r="G11" s="6" t="n">
        <v>9.86</v>
      </c>
      <c r="H11" s="6" t="n">
        <v>9</v>
      </c>
      <c r="I11" s="6" t="n">
        <v>69.02</v>
      </c>
      <c r="J11" s="6" t="n">
        <v>60.02</v>
      </c>
    </row>
    <row collapsed="false" customFormat="false" customHeight="false" hidden="false" ht="12.1" outlineLevel="0" r="12">
      <c r="A12" s="33" t="n">
        <v>44441</v>
      </c>
      <c r="B12" s="16" t="s">
        <v>149</v>
      </c>
      <c r="C12" s="16" t="s">
        <v>108</v>
      </c>
      <c r="D12" s="16" t="s">
        <v>150</v>
      </c>
      <c r="E12" s="6" t="n">
        <v>1000</v>
      </c>
      <c r="F12" s="7" t="n">
        <v>2</v>
      </c>
      <c r="G12" s="6" t="n">
        <v>10.68</v>
      </c>
      <c r="H12" s="6" t="n">
        <v>3</v>
      </c>
      <c r="I12" s="6" t="n">
        <v>21.36</v>
      </c>
      <c r="J12" s="6" t="n">
        <v>18.36</v>
      </c>
    </row>
    <row collapsed="false" customFormat="false" customHeight="false" hidden="false" ht="12.1" outlineLevel="0" r="13">
      <c r="A13" s="33" t="n">
        <v>44447</v>
      </c>
      <c r="B13" s="16" t="s">
        <v>149</v>
      </c>
      <c r="C13" s="16" t="s">
        <v>105</v>
      </c>
      <c r="D13" s="16" t="s">
        <v>151</v>
      </c>
      <c r="E13" s="6" t="n">
        <v>1000</v>
      </c>
      <c r="F13" s="7" t="n">
        <v>5</v>
      </c>
      <c r="G13" s="6" t="n">
        <v>11.1</v>
      </c>
      <c r="H13" s="6" t="n">
        <v>7</v>
      </c>
      <c r="I13" s="6" t="n">
        <v>55.5</v>
      </c>
      <c r="J13" s="6" t="n">
        <v>48.5</v>
      </c>
    </row>
    <row collapsed="false" customFormat="false" customHeight="false" hidden="false" ht="12.1" outlineLevel="0" r="14">
      <c r="A14" s="33" t="n">
        <v>44452</v>
      </c>
      <c r="B14" s="16" t="s">
        <v>149</v>
      </c>
      <c r="C14" s="16" t="s">
        <v>104</v>
      </c>
      <c r="D14" s="16" t="s">
        <v>152</v>
      </c>
      <c r="E14" s="6" t="n">
        <v>1000</v>
      </c>
      <c r="F14" s="7" t="n">
        <v>7</v>
      </c>
      <c r="G14" s="6" t="n">
        <v>9.86</v>
      </c>
      <c r="H14" s="6" t="n">
        <v>9</v>
      </c>
      <c r="I14" s="6" t="n">
        <v>69.02</v>
      </c>
      <c r="J14" s="6" t="n">
        <v>60.02</v>
      </c>
    </row>
    <row collapsed="false" customFormat="false" customHeight="false" hidden="false" ht="12.1" outlineLevel="0" r="15">
      <c r="A15" s="33" t="n">
        <v>44471</v>
      </c>
      <c r="B15" s="16" t="s">
        <v>149</v>
      </c>
      <c r="C15" s="16" t="s">
        <v>108</v>
      </c>
      <c r="D15" s="16" t="s">
        <v>150</v>
      </c>
      <c r="E15" s="6" t="n">
        <v>1000</v>
      </c>
      <c r="F15" s="7" t="n">
        <v>2</v>
      </c>
      <c r="G15" s="6" t="n">
        <v>10.68</v>
      </c>
      <c r="H15" s="6" t="n">
        <v>3</v>
      </c>
      <c r="I15" s="6" t="n">
        <v>21.36</v>
      </c>
      <c r="J15" s="6" t="n">
        <v>18.36</v>
      </c>
    </row>
    <row collapsed="false" customFormat="false" customHeight="false" hidden="false" ht="12.1" outlineLevel="0" r="16">
      <c r="A16" s="33" t="n">
        <v>44477</v>
      </c>
      <c r="B16" s="16" t="s">
        <v>149</v>
      </c>
      <c r="C16" s="16" t="s">
        <v>105</v>
      </c>
      <c r="D16" s="16" t="s">
        <v>151</v>
      </c>
      <c r="E16" s="6" t="n">
        <v>1000</v>
      </c>
      <c r="F16" s="7" t="n">
        <v>5</v>
      </c>
      <c r="G16" s="6" t="n">
        <v>11.1</v>
      </c>
      <c r="H16" s="6" t="n">
        <v>7</v>
      </c>
      <c r="I16" s="6" t="n">
        <v>55.5</v>
      </c>
      <c r="J16" s="6" t="n">
        <v>48.5</v>
      </c>
    </row>
    <row collapsed="false" customFormat="false" customHeight="false" hidden="false" ht="12.1" outlineLevel="0" r="17">
      <c r="A17" s="33" t="n">
        <v>44482</v>
      </c>
      <c r="B17" s="16" t="s">
        <v>149</v>
      </c>
      <c r="C17" s="16" t="s">
        <v>104</v>
      </c>
      <c r="D17" s="16" t="s">
        <v>152</v>
      </c>
      <c r="E17" s="6" t="n">
        <v>1000</v>
      </c>
      <c r="F17" s="7" t="n">
        <v>7</v>
      </c>
      <c r="G17" s="6" t="n">
        <v>9.86</v>
      </c>
      <c r="H17" s="6" t="n">
        <v>9</v>
      </c>
      <c r="I17" s="6" t="n">
        <v>69.02</v>
      </c>
      <c r="J17" s="6" t="n">
        <v>60.02</v>
      </c>
    </row>
    <row collapsed="false" customFormat="false" customHeight="false" hidden="false" ht="12.1" outlineLevel="0" r="18">
      <c r="A18" s="33" t="n">
        <v>44501</v>
      </c>
      <c r="B18" s="16" t="s">
        <v>149</v>
      </c>
      <c r="C18" s="16" t="s">
        <v>108</v>
      </c>
      <c r="D18" s="16" t="s">
        <v>150</v>
      </c>
      <c r="E18" s="6" t="n">
        <v>1000</v>
      </c>
      <c r="F18" s="7" t="n">
        <v>2</v>
      </c>
      <c r="G18" s="6" t="n">
        <v>10.68</v>
      </c>
      <c r="H18" s="6" t="n">
        <v>3</v>
      </c>
      <c r="I18" s="6" t="n">
        <v>21.36</v>
      </c>
      <c r="J18" s="6" t="n">
        <v>18.36</v>
      </c>
    </row>
    <row collapsed="false" customFormat="false" customHeight="false" hidden="false" ht="12.1" outlineLevel="0" r="19">
      <c r="A19" s="33" t="n">
        <v>44507</v>
      </c>
      <c r="B19" s="16" t="s">
        <v>149</v>
      </c>
      <c r="C19" s="16" t="s">
        <v>105</v>
      </c>
      <c r="D19" s="16" t="s">
        <v>151</v>
      </c>
      <c r="E19" s="6" t="n">
        <v>1000</v>
      </c>
      <c r="F19" s="7" t="n">
        <v>5</v>
      </c>
      <c r="G19" s="6" t="n">
        <v>11.1</v>
      </c>
      <c r="H19" s="6" t="n">
        <v>7</v>
      </c>
      <c r="I19" s="6" t="n">
        <v>55.5</v>
      </c>
      <c r="J19" s="6" t="n">
        <v>48.5</v>
      </c>
    </row>
    <row collapsed="false" customFormat="false" customHeight="false" hidden="false" ht="12.1" outlineLevel="0" r="20">
      <c r="A20" s="33" t="n">
        <v>44510</v>
      </c>
      <c r="B20" s="16" t="s">
        <v>149</v>
      </c>
      <c r="C20" s="16" t="s">
        <v>106</v>
      </c>
      <c r="D20" s="16" t="s">
        <v>153</v>
      </c>
      <c r="E20" s="6" t="n">
        <v>1000</v>
      </c>
      <c r="F20" s="7" t="n">
        <v>5</v>
      </c>
      <c r="G20" s="6" t="n">
        <v>29.92</v>
      </c>
      <c r="H20" s="6" t="n">
        <v>19</v>
      </c>
      <c r="I20" s="6" t="n">
        <v>149.6</v>
      </c>
      <c r="J20" s="6" t="n">
        <v>130.6</v>
      </c>
    </row>
    <row collapsed="false" customFormat="false" customHeight="false" hidden="false" ht="12.1" outlineLevel="0" r="21">
      <c r="A21" s="33" t="n">
        <v>44512</v>
      </c>
      <c r="B21" s="16" t="s">
        <v>149</v>
      </c>
      <c r="C21" s="16" t="s">
        <v>104</v>
      </c>
      <c r="D21" s="16" t="s">
        <v>152</v>
      </c>
      <c r="E21" s="6" t="n">
        <v>1000</v>
      </c>
      <c r="F21" s="7" t="n">
        <v>7</v>
      </c>
      <c r="G21" s="6" t="n">
        <v>9.86</v>
      </c>
      <c r="H21" s="6" t="n">
        <v>9</v>
      </c>
      <c r="I21" s="6" t="n">
        <v>69.02</v>
      </c>
      <c r="J21" s="6" t="n">
        <v>60.02</v>
      </c>
    </row>
    <row collapsed="false" customFormat="false" customHeight="false" hidden="false" ht="12.1" outlineLevel="0" r="22">
      <c r="A22" s="33" t="n">
        <v>44517</v>
      </c>
      <c r="B22" s="16" t="s">
        <v>149</v>
      </c>
      <c r="C22" s="16" t="s">
        <v>109</v>
      </c>
      <c r="D22" s="16" t="s">
        <v>154</v>
      </c>
      <c r="E22" s="6" t="n">
        <v>1000</v>
      </c>
      <c r="F22" s="7" t="n">
        <v>1</v>
      </c>
      <c r="G22" s="6" t="n">
        <v>27.42</v>
      </c>
      <c r="H22" s="6" t="n">
        <v>4</v>
      </c>
      <c r="I22" s="6" t="n">
        <v>27.42</v>
      </c>
      <c r="J22" s="6" t="n">
        <v>23.42</v>
      </c>
    </row>
    <row collapsed="false" customFormat="false" customHeight="false" hidden="false" ht="12.1" outlineLevel="0" r="23">
      <c r="A23" s="33" t="n">
        <v>44531</v>
      </c>
      <c r="B23" s="16" t="s">
        <v>149</v>
      </c>
      <c r="C23" s="16" t="s">
        <v>108</v>
      </c>
      <c r="D23" s="16" t="s">
        <v>150</v>
      </c>
      <c r="E23" s="6" t="n">
        <v>1000</v>
      </c>
      <c r="F23" s="7" t="n">
        <v>2</v>
      </c>
      <c r="G23" s="6" t="n">
        <v>10.68</v>
      </c>
      <c r="H23" s="6" t="n">
        <v>3</v>
      </c>
      <c r="I23" s="6" t="n">
        <v>21.36</v>
      </c>
      <c r="J23" s="6" t="n">
        <v>18.36</v>
      </c>
    </row>
    <row collapsed="false" customFormat="false" customHeight="false" hidden="false" ht="12.1" outlineLevel="0" r="24">
      <c r="A24" s="33" t="n">
        <v>44537</v>
      </c>
      <c r="B24" s="16" t="s">
        <v>149</v>
      </c>
      <c r="C24" s="16" t="s">
        <v>105</v>
      </c>
      <c r="D24" s="16" t="s">
        <v>151</v>
      </c>
      <c r="E24" s="6" t="n">
        <v>1000</v>
      </c>
      <c r="F24" s="7" t="n">
        <v>5</v>
      </c>
      <c r="G24" s="6" t="n">
        <v>11.1</v>
      </c>
      <c r="H24" s="6" t="n">
        <v>7</v>
      </c>
      <c r="I24" s="6" t="n">
        <v>55.5</v>
      </c>
      <c r="J24" s="6" t="n">
        <v>48.5</v>
      </c>
    </row>
    <row collapsed="false" customFormat="false" customHeight="false" hidden="false" ht="12.1" outlineLevel="0" r="25">
      <c r="A25" s="33" t="n">
        <v>44542</v>
      </c>
      <c r="B25" s="16" t="s">
        <v>149</v>
      </c>
      <c r="C25" s="16" t="s">
        <v>104</v>
      </c>
      <c r="D25" s="16" t="s">
        <v>152</v>
      </c>
      <c r="E25" s="6" t="n">
        <v>1000</v>
      </c>
      <c r="F25" s="7" t="n">
        <v>7</v>
      </c>
      <c r="G25" s="6" t="n">
        <v>9.86</v>
      </c>
      <c r="H25" s="6" t="n">
        <v>9</v>
      </c>
      <c r="I25" s="6" t="n">
        <v>69.02</v>
      </c>
      <c r="J25" s="6" t="n">
        <v>60.02</v>
      </c>
    </row>
    <row collapsed="false" customFormat="false" customHeight="false" hidden="false" ht="12.1" outlineLevel="0" r="26">
      <c r="A26" s="33" t="n">
        <v>44561</v>
      </c>
      <c r="B26" s="16" t="s">
        <v>149</v>
      </c>
      <c r="C26" s="16" t="s">
        <v>108</v>
      </c>
      <c r="D26" s="16" t="s">
        <v>150</v>
      </c>
      <c r="E26" s="6" t="n">
        <v>1000</v>
      </c>
      <c r="F26" s="7" t="n">
        <v>2</v>
      </c>
      <c r="G26" s="6" t="n">
        <v>10.68</v>
      </c>
      <c r="H26" s="6" t="n">
        <v>3</v>
      </c>
      <c r="I26" s="6" t="n">
        <v>21.36</v>
      </c>
      <c r="J26" s="6" t="n">
        <v>18.36</v>
      </c>
    </row>
    <row collapsed="false" customFormat="false" customHeight="false" hidden="false" ht="12.1" outlineLevel="0" r="27">
      <c r="A27" s="33" t="n">
        <v>44567</v>
      </c>
      <c r="B27" s="16" t="s">
        <v>149</v>
      </c>
      <c r="C27" s="16" t="s">
        <v>105</v>
      </c>
      <c r="D27" s="16" t="s">
        <v>151</v>
      </c>
      <c r="E27" s="6" t="n">
        <v>1000</v>
      </c>
      <c r="F27" s="7" t="n">
        <v>5</v>
      </c>
      <c r="G27" s="6" t="n">
        <v>11.1</v>
      </c>
      <c r="H27" s="6" t="n">
        <v>7</v>
      </c>
      <c r="I27" s="6" t="n">
        <v>55.5</v>
      </c>
      <c r="J27" s="6" t="n">
        <v>48.5</v>
      </c>
    </row>
    <row collapsed="false" customFormat="false" customHeight="false" hidden="false" ht="12.1" outlineLevel="0" r="28">
      <c r="A28" s="33" t="n">
        <v>44572</v>
      </c>
      <c r="B28" s="16" t="s">
        <v>149</v>
      </c>
      <c r="C28" s="16" t="s">
        <v>104</v>
      </c>
      <c r="D28" s="16" t="s">
        <v>152</v>
      </c>
      <c r="E28" s="6" t="n">
        <v>1000</v>
      </c>
      <c r="F28" s="7" t="n">
        <v>7</v>
      </c>
      <c r="G28" s="6" t="n">
        <v>9.86</v>
      </c>
      <c r="H28" s="6" t="n">
        <v>9</v>
      </c>
      <c r="I28" s="6" t="n">
        <v>69.02</v>
      </c>
      <c r="J28" s="6" t="n">
        <v>60.02</v>
      </c>
    </row>
    <row collapsed="false" customFormat="false" customHeight="false" hidden="false" ht="12.1" outlineLevel="0" r="29">
      <c r="A29" s="33" t="n">
        <v>44591</v>
      </c>
      <c r="B29" s="16" t="s">
        <v>149</v>
      </c>
      <c r="C29" s="16" t="s">
        <v>108</v>
      </c>
      <c r="D29" s="16" t="s">
        <v>150</v>
      </c>
      <c r="E29" s="6" t="n">
        <v>1000</v>
      </c>
      <c r="F29" s="7" t="n">
        <v>2</v>
      </c>
      <c r="G29" s="6" t="n">
        <v>10.68</v>
      </c>
      <c r="H29" s="6" t="n">
        <v>3</v>
      </c>
      <c r="I29" s="6" t="n">
        <v>21.36</v>
      </c>
      <c r="J29" s="6" t="n">
        <v>18.36</v>
      </c>
    </row>
    <row collapsed="false" customFormat="false" customHeight="false" hidden="false" ht="12.1" outlineLevel="0" r="30">
      <c r="A30" s="33" t="n">
        <v>44597</v>
      </c>
      <c r="B30" s="16" t="s">
        <v>149</v>
      </c>
      <c r="C30" s="16" t="s">
        <v>105</v>
      </c>
      <c r="D30" s="16" t="s">
        <v>151</v>
      </c>
      <c r="E30" s="6" t="n">
        <v>1000</v>
      </c>
      <c r="F30" s="7" t="n">
        <v>5</v>
      </c>
      <c r="G30" s="6" t="n">
        <v>11.1</v>
      </c>
      <c r="H30" s="6" t="n">
        <v>7</v>
      </c>
      <c r="I30" s="6" t="n">
        <v>55.5</v>
      </c>
      <c r="J30" s="6" t="n">
        <v>48.5</v>
      </c>
    </row>
    <row collapsed="false" customFormat="false" customHeight="false" hidden="false" ht="12.1" outlineLevel="0" r="31">
      <c r="A31" s="33" t="n">
        <v>44598</v>
      </c>
      <c r="B31" s="16" t="s">
        <v>149</v>
      </c>
      <c r="C31" s="16" t="s">
        <v>105</v>
      </c>
      <c r="D31" s="16" t="s">
        <v>151</v>
      </c>
      <c r="E31" s="6" t="n">
        <v>1000</v>
      </c>
      <c r="F31" s="7" t="n">
        <v>5</v>
      </c>
      <c r="G31" s="6" t="n">
        <v>11.1</v>
      </c>
      <c r="H31" s="6" t="n">
        <v>7</v>
      </c>
      <c r="I31" s="6" t="n">
        <v>55.5</v>
      </c>
      <c r="J31" s="6" t="n">
        <v>48.5</v>
      </c>
    </row>
    <row collapsed="false" customFormat="false" customHeight="false" hidden="false" ht="12.1" outlineLevel="0" r="32">
      <c r="A32" s="33" t="n">
        <v>44601</v>
      </c>
      <c r="B32" s="16" t="s">
        <v>149</v>
      </c>
      <c r="C32" s="16" t="s">
        <v>106</v>
      </c>
      <c r="D32" s="16" t="s">
        <v>153</v>
      </c>
      <c r="E32" s="6" t="n">
        <v>1000</v>
      </c>
      <c r="F32" s="7" t="n">
        <v>5</v>
      </c>
      <c r="G32" s="6" t="n">
        <v>29.92</v>
      </c>
      <c r="H32" s="6" t="n">
        <v>19</v>
      </c>
      <c r="I32" s="6" t="n">
        <v>149.6</v>
      </c>
      <c r="J32" s="6" t="n">
        <v>130.6</v>
      </c>
    </row>
    <row collapsed="false" customFormat="false" customHeight="false" hidden="false" ht="12.1" outlineLevel="0" r="33">
      <c r="A33" s="33" t="n">
        <v>44602</v>
      </c>
      <c r="B33" s="16" t="s">
        <v>149</v>
      </c>
      <c r="C33" s="16" t="s">
        <v>104</v>
      </c>
      <c r="D33" s="16" t="s">
        <v>152</v>
      </c>
      <c r="E33" s="6" t="n">
        <v>1000</v>
      </c>
      <c r="F33" s="7" t="n">
        <v>7</v>
      </c>
      <c r="G33" s="6" t="n">
        <v>9.86</v>
      </c>
      <c r="H33" s="6" t="n">
        <v>9</v>
      </c>
      <c r="I33" s="6" t="n">
        <v>69.02</v>
      </c>
      <c r="J33" s="6" t="n">
        <v>60.02</v>
      </c>
    </row>
    <row collapsed="false" customFormat="false" customHeight="false" hidden="false" ht="12.1" outlineLevel="0" r="34">
      <c r="A34" s="33" t="n">
        <v>44608</v>
      </c>
      <c r="B34" s="16" t="s">
        <v>149</v>
      </c>
      <c r="C34" s="16" t="s">
        <v>109</v>
      </c>
      <c r="D34" s="16" t="s">
        <v>154</v>
      </c>
      <c r="E34" s="6" t="n">
        <v>1000</v>
      </c>
      <c r="F34" s="7" t="n">
        <v>1</v>
      </c>
      <c r="G34" s="6" t="n">
        <v>27.42</v>
      </c>
      <c r="H34" s="6" t="n">
        <v>4</v>
      </c>
      <c r="I34" s="6" t="n">
        <v>27.42</v>
      </c>
      <c r="J34" s="6" t="n">
        <v>23.42</v>
      </c>
    </row>
    <row collapsed="false" customFormat="false" customHeight="false" hidden="false" ht="12.1" outlineLevel="0" r="35">
      <c r="A35" s="33" t="n">
        <v>44621</v>
      </c>
      <c r="B35" s="16" t="s">
        <v>149</v>
      </c>
      <c r="C35" s="16" t="s">
        <v>108</v>
      </c>
      <c r="D35" s="16" t="s">
        <v>150</v>
      </c>
      <c r="E35" s="6" t="n">
        <v>1000</v>
      </c>
      <c r="F35" s="7" t="n">
        <v>2</v>
      </c>
      <c r="G35" s="6" t="n">
        <v>10.68</v>
      </c>
      <c r="H35" s="6" t="n">
        <v>3</v>
      </c>
      <c r="I35" s="6" t="n">
        <v>21.36</v>
      </c>
      <c r="J35" s="6" t="n">
        <v>18.36</v>
      </c>
    </row>
    <row collapsed="false" customFormat="false" customHeight="false" hidden="false" ht="12.1" outlineLevel="0" r="36">
      <c r="A36" s="33" t="n">
        <v>44627</v>
      </c>
      <c r="B36" s="16" t="s">
        <v>149</v>
      </c>
      <c r="C36" s="16" t="s">
        <v>105</v>
      </c>
      <c r="D36" s="16" t="s">
        <v>151</v>
      </c>
      <c r="E36" s="6" t="n">
        <v>1000</v>
      </c>
      <c r="F36" s="7" t="n">
        <v>5</v>
      </c>
      <c r="G36" s="6" t="n">
        <v>11.1</v>
      </c>
      <c r="H36" s="6" t="n">
        <v>7</v>
      </c>
      <c r="I36" s="6" t="n">
        <v>55.5</v>
      </c>
      <c r="J36" s="6" t="n">
        <v>48.5</v>
      </c>
    </row>
    <row collapsed="false" customFormat="false" customHeight="false" hidden="false" ht="12.1" outlineLevel="0" r="37">
      <c r="A37" s="33" t="n">
        <v>44632</v>
      </c>
      <c r="B37" s="16" t="s">
        <v>149</v>
      </c>
      <c r="C37" s="16" t="s">
        <v>104</v>
      </c>
      <c r="D37" s="16" t="s">
        <v>152</v>
      </c>
      <c r="E37" s="6" t="n">
        <v>1000</v>
      </c>
      <c r="F37" s="7" t="n">
        <v>7</v>
      </c>
      <c r="G37" s="6" t="n">
        <v>9.86</v>
      </c>
      <c r="H37" s="6" t="n">
        <v>9</v>
      </c>
      <c r="I37" s="6" t="n">
        <v>69.02</v>
      </c>
      <c r="J37" s="6" t="n">
        <v>60.02</v>
      </c>
    </row>
    <row collapsed="false" customFormat="false" customHeight="false" hidden="false" ht="12.1" outlineLevel="0" r="38">
      <c r="A38" s="33" t="n">
        <v>44651</v>
      </c>
      <c r="B38" s="16" t="s">
        <v>149</v>
      </c>
      <c r="C38" s="16" t="s">
        <v>108</v>
      </c>
      <c r="D38" s="16" t="s">
        <v>150</v>
      </c>
      <c r="E38" s="6" t="n">
        <v>1000</v>
      </c>
      <c r="F38" s="7" t="n">
        <v>2</v>
      </c>
      <c r="G38" s="6" t="n">
        <v>10.68</v>
      </c>
      <c r="H38" s="6" t="n">
        <v>3</v>
      </c>
      <c r="I38" s="6" t="n">
        <v>21.36</v>
      </c>
      <c r="J38" s="6" t="n">
        <v>18.36</v>
      </c>
    </row>
    <row collapsed="false" customFormat="false" customHeight="false" hidden="false" ht="12.1" outlineLevel="0" r="39">
      <c r="A39" s="33" t="n">
        <v>44657</v>
      </c>
      <c r="B39" s="16" t="s">
        <v>149</v>
      </c>
      <c r="C39" s="16" t="s">
        <v>105</v>
      </c>
      <c r="D39" s="16" t="s">
        <v>151</v>
      </c>
      <c r="E39" s="6" t="n">
        <v>1000</v>
      </c>
      <c r="F39" s="7" t="n">
        <v>5</v>
      </c>
      <c r="G39" s="6" t="n">
        <v>11.1</v>
      </c>
      <c r="H39" s="6" t="n">
        <v>7</v>
      </c>
      <c r="I39" s="6" t="n">
        <v>55.5</v>
      </c>
      <c r="J39" s="6" t="n">
        <v>48.5</v>
      </c>
    </row>
    <row collapsed="false" customFormat="false" customHeight="false" hidden="false" ht="12.1" outlineLevel="0" r="40">
      <c r="A40" s="33" t="n">
        <v>44662</v>
      </c>
      <c r="B40" s="16" t="s">
        <v>149</v>
      </c>
      <c r="C40" s="16" t="s">
        <v>104</v>
      </c>
      <c r="D40" s="16" t="s">
        <v>152</v>
      </c>
      <c r="E40" s="6" t="n">
        <v>1000</v>
      </c>
      <c r="F40" s="7" t="n">
        <v>7</v>
      </c>
      <c r="G40" s="6" t="n">
        <v>9.86</v>
      </c>
      <c r="H40" s="6" t="n">
        <v>9</v>
      </c>
      <c r="I40" s="6" t="n">
        <v>69.02</v>
      </c>
      <c r="J40" s="6" t="n">
        <v>60.02</v>
      </c>
    </row>
    <row collapsed="false" customFormat="false" customHeight="false" hidden="false" ht="12.1" outlineLevel="0" r="41">
      <c r="A41" s="33" t="n">
        <v>44681</v>
      </c>
      <c r="B41" s="16" t="s">
        <v>149</v>
      </c>
      <c r="C41" s="16" t="s">
        <v>108</v>
      </c>
      <c r="D41" s="16" t="s">
        <v>150</v>
      </c>
      <c r="E41" s="6" t="n">
        <v>1000</v>
      </c>
      <c r="F41" s="7" t="n">
        <v>2</v>
      </c>
      <c r="G41" s="6" t="n">
        <v>10.68</v>
      </c>
      <c r="H41" s="6" t="n">
        <v>3</v>
      </c>
      <c r="I41" s="6" t="n">
        <v>21.36</v>
      </c>
      <c r="J41" s="6" t="n">
        <v>18.36</v>
      </c>
    </row>
    <row collapsed="false" customFormat="false" customHeight="false" hidden="false" ht="12.1" outlineLevel="0" r="42">
      <c r="A42" s="33" t="n">
        <v>44687</v>
      </c>
      <c r="B42" s="16" t="s">
        <v>149</v>
      </c>
      <c r="C42" s="16" t="s">
        <v>105</v>
      </c>
      <c r="D42" s="16" t="s">
        <v>151</v>
      </c>
      <c r="E42" s="6" t="n">
        <v>1000</v>
      </c>
      <c r="F42" s="7" t="n">
        <v>5</v>
      </c>
      <c r="G42" s="6" t="n">
        <v>11.1</v>
      </c>
      <c r="H42" s="6" t="n">
        <v>7</v>
      </c>
      <c r="I42" s="6" t="n">
        <v>55.5</v>
      </c>
      <c r="J42" s="6" t="n">
        <v>48.5</v>
      </c>
    </row>
    <row collapsed="false" customFormat="false" customHeight="false" hidden="false" ht="12.1" outlineLevel="0" r="43">
      <c r="A43" s="33" t="n">
        <v>44692</v>
      </c>
      <c r="B43" s="16" t="s">
        <v>149</v>
      </c>
      <c r="C43" s="16" t="s">
        <v>106</v>
      </c>
      <c r="D43" s="16" t="s">
        <v>153</v>
      </c>
      <c r="E43" s="6" t="n">
        <v>1000</v>
      </c>
      <c r="F43" s="7" t="n">
        <v>5</v>
      </c>
      <c r="G43" s="6" t="n">
        <v>29.92</v>
      </c>
      <c r="H43" s="6" t="n">
        <v>19</v>
      </c>
      <c r="I43" s="6" t="n">
        <v>149.6</v>
      </c>
      <c r="J43" s="6" t="n">
        <v>130.6</v>
      </c>
    </row>
    <row collapsed="false" customFormat="false" customHeight="false" hidden="false" ht="12.1" outlineLevel="0" r="44">
      <c r="A44" s="33" t="n">
        <v>44692</v>
      </c>
      <c r="B44" s="16" t="s">
        <v>149</v>
      </c>
      <c r="C44" s="16" t="s">
        <v>104</v>
      </c>
      <c r="D44" s="16" t="s">
        <v>152</v>
      </c>
      <c r="E44" s="6" t="n">
        <v>1000</v>
      </c>
      <c r="F44" s="7" t="n">
        <v>7</v>
      </c>
      <c r="G44" s="6" t="n">
        <v>9.86</v>
      </c>
      <c r="H44" s="6" t="n">
        <v>9</v>
      </c>
      <c r="I44" s="6" t="n">
        <v>69.02</v>
      </c>
      <c r="J44" s="6" t="n">
        <v>60.02</v>
      </c>
    </row>
    <row collapsed="false" customFormat="false" customHeight="false" hidden="false" ht="12.1" outlineLevel="0" r="45">
      <c r="A45" s="33" t="n">
        <v>44699</v>
      </c>
      <c r="B45" s="16" t="s">
        <v>149</v>
      </c>
      <c r="C45" s="16" t="s">
        <v>109</v>
      </c>
      <c r="D45" s="16" t="s">
        <v>154</v>
      </c>
      <c r="E45" s="6" t="n">
        <v>1000</v>
      </c>
      <c r="F45" s="7" t="n">
        <v>1</v>
      </c>
      <c r="G45" s="6" t="n">
        <v>27.42</v>
      </c>
      <c r="H45" s="6" t="n">
        <v>4</v>
      </c>
      <c r="I45" s="6" t="n">
        <v>27.42</v>
      </c>
      <c r="J45" s="6" t="n">
        <v>23.42</v>
      </c>
    </row>
    <row collapsed="false" customFormat="false" customHeight="false" hidden="false" ht="12.1" outlineLevel="0" r="46">
      <c r="A46" s="33" t="n">
        <v>44717</v>
      </c>
      <c r="B46" s="16" t="s">
        <v>149</v>
      </c>
      <c r="C46" s="16" t="s">
        <v>105</v>
      </c>
      <c r="D46" s="16" t="s">
        <v>151</v>
      </c>
      <c r="E46" s="6" t="n">
        <v>1000</v>
      </c>
      <c r="F46" s="7" t="n">
        <v>5</v>
      </c>
      <c r="G46" s="6" t="n">
        <v>11.1</v>
      </c>
      <c r="H46" s="6" t="n">
        <v>7</v>
      </c>
      <c r="I46" s="6" t="n">
        <v>55.5</v>
      </c>
      <c r="J46" s="6" t="n">
        <v>48.5</v>
      </c>
    </row>
    <row collapsed="false" customFormat="false" customHeight="false" hidden="false" ht="12.1" outlineLevel="0" r="47">
      <c r="A47" s="33" t="n">
        <v>44722</v>
      </c>
      <c r="B47" s="16" t="s">
        <v>149</v>
      </c>
      <c r="C47" s="16" t="s">
        <v>104</v>
      </c>
      <c r="D47" s="16" t="s">
        <v>152</v>
      </c>
      <c r="E47" s="6" t="n">
        <v>1000</v>
      </c>
      <c r="F47" s="7" t="n">
        <v>7</v>
      </c>
      <c r="G47" s="6" t="n">
        <v>9.86</v>
      </c>
      <c r="H47" s="6" t="n">
        <v>9</v>
      </c>
      <c r="I47" s="6" t="n">
        <v>69.02</v>
      </c>
      <c r="J47" s="6" t="n">
        <v>60.02</v>
      </c>
    </row>
    <row collapsed="false" customFormat="false" customHeight="false" hidden="false" ht="12.1" outlineLevel="0" r="48">
      <c r="A48" s="33" t="n">
        <v>44747</v>
      </c>
      <c r="B48" s="16" t="s">
        <v>149</v>
      </c>
      <c r="C48" s="16" t="s">
        <v>105</v>
      </c>
      <c r="D48" s="16" t="s">
        <v>151</v>
      </c>
      <c r="E48" s="6" t="n">
        <v>1000</v>
      </c>
      <c r="F48" s="7" t="n">
        <v>5</v>
      </c>
      <c r="G48" s="6" t="n">
        <v>11.1</v>
      </c>
      <c r="H48" s="6" t="n">
        <v>7</v>
      </c>
      <c r="I48" s="6" t="n">
        <v>55.5</v>
      </c>
      <c r="J48" s="6" t="n">
        <v>48.5</v>
      </c>
    </row>
    <row collapsed="false" customFormat="false" customHeight="false" hidden="false" ht="12.1" outlineLevel="0" r="49">
      <c r="A49" s="33" t="n">
        <v>44752</v>
      </c>
      <c r="B49" s="16" t="s">
        <v>149</v>
      </c>
      <c r="C49" s="16" t="s">
        <v>104</v>
      </c>
      <c r="D49" s="16" t="s">
        <v>152</v>
      </c>
      <c r="E49" s="6" t="n">
        <v>1000</v>
      </c>
      <c r="F49" s="7" t="n">
        <v>7</v>
      </c>
      <c r="G49" s="6" t="n">
        <v>9.86</v>
      </c>
      <c r="H49" s="6" t="n">
        <v>9</v>
      </c>
      <c r="I49" s="6" t="n">
        <v>69.02</v>
      </c>
      <c r="J49" s="6" t="n">
        <v>60.02</v>
      </c>
    </row>
    <row collapsed="false" customFormat="false" customHeight="false" hidden="false" ht="12.1" outlineLevel="0" r="50">
      <c r="A50" s="33" t="n">
        <v>44777</v>
      </c>
      <c r="B50" s="16" t="s">
        <v>149</v>
      </c>
      <c r="C50" s="16" t="s">
        <v>105</v>
      </c>
      <c r="D50" s="16" t="s">
        <v>151</v>
      </c>
      <c r="E50" s="6" t="n">
        <v>1000</v>
      </c>
      <c r="F50" s="7" t="n">
        <v>5</v>
      </c>
      <c r="G50" s="6" t="n">
        <v>11.1</v>
      </c>
      <c r="H50" s="6" t="n">
        <v>7</v>
      </c>
      <c r="I50" s="6" t="n">
        <v>55.5</v>
      </c>
      <c r="J50" s="6" t="n">
        <v>48.5</v>
      </c>
    </row>
    <row collapsed="false" customFormat="false" customHeight="false" hidden="false" ht="12.1" outlineLevel="0" r="51">
      <c r="A51" s="33" t="n">
        <v>44782</v>
      </c>
      <c r="B51" s="16" t="s">
        <v>149</v>
      </c>
      <c r="C51" s="16" t="s">
        <v>104</v>
      </c>
      <c r="D51" s="16" t="s">
        <v>152</v>
      </c>
      <c r="E51" s="6" t="n">
        <v>1000</v>
      </c>
      <c r="F51" s="7" t="n">
        <v>7</v>
      </c>
      <c r="G51" s="6" t="n">
        <v>9.86</v>
      </c>
      <c r="H51" s="6" t="n">
        <v>9</v>
      </c>
      <c r="I51" s="6" t="n">
        <v>69.02</v>
      </c>
      <c r="J51" s="6" t="n">
        <v>60.02</v>
      </c>
    </row>
    <row collapsed="false" customFormat="false" customHeight="false" hidden="false" ht="12.1" outlineLevel="0" r="52">
      <c r="A52" s="33" t="n">
        <v>44783</v>
      </c>
      <c r="B52" s="16" t="s">
        <v>149</v>
      </c>
      <c r="C52" s="16" t="s">
        <v>106</v>
      </c>
      <c r="D52" s="16" t="s">
        <v>153</v>
      </c>
      <c r="E52" s="6" t="n">
        <v>1000</v>
      </c>
      <c r="F52" s="7" t="n">
        <v>5</v>
      </c>
      <c r="G52" s="6" t="n">
        <v>29.92</v>
      </c>
      <c r="H52" s="6" t="n">
        <v>19</v>
      </c>
      <c r="I52" s="6" t="n">
        <v>149.6</v>
      </c>
      <c r="J52" s="6" t="n">
        <v>130.6</v>
      </c>
    </row>
    <row collapsed="false" customFormat="false" customHeight="false" hidden="false" ht="12.1" outlineLevel="0" r="53">
      <c r="A53" s="33" t="n">
        <v>44790</v>
      </c>
      <c r="B53" s="16" t="s">
        <v>149</v>
      </c>
      <c r="C53" s="16" t="s">
        <v>109</v>
      </c>
      <c r="D53" s="16" t="s">
        <v>154</v>
      </c>
      <c r="E53" s="6" t="n">
        <v>1000</v>
      </c>
      <c r="F53" s="7" t="n">
        <v>1</v>
      </c>
      <c r="G53" s="6" t="n">
        <v>27.42</v>
      </c>
      <c r="H53" s="6" t="n">
        <v>4</v>
      </c>
      <c r="I53" s="6" t="n">
        <v>27.42</v>
      </c>
      <c r="J53" s="6" t="n">
        <v>23.42</v>
      </c>
    </row>
    <row collapsed="false" customFormat="false" customHeight="false" hidden="false" ht="12.1" outlineLevel="0" r="54">
      <c r="A54" s="33" t="n">
        <v>44807</v>
      </c>
      <c r="B54" s="16" t="s">
        <v>149</v>
      </c>
      <c r="C54" s="16" t="s">
        <v>105</v>
      </c>
      <c r="D54" s="16" t="s">
        <v>151</v>
      </c>
      <c r="E54" s="6" t="n">
        <v>1000</v>
      </c>
      <c r="F54" s="7" t="n">
        <v>5</v>
      </c>
      <c r="G54" s="6" t="n">
        <v>11.1</v>
      </c>
      <c r="H54" s="6" t="n">
        <v>7</v>
      </c>
      <c r="I54" s="6" t="n">
        <v>55.5</v>
      </c>
      <c r="J54" s="6" t="n">
        <v>48.5</v>
      </c>
    </row>
    <row collapsed="false" customFormat="false" customHeight="false" hidden="false" ht="12.1" outlineLevel="0" r="55">
      <c r="A55" s="33" t="n">
        <v>44812</v>
      </c>
      <c r="B55" s="16" t="s">
        <v>149</v>
      </c>
      <c r="C55" s="16" t="s">
        <v>104</v>
      </c>
      <c r="D55" s="16" t="s">
        <v>152</v>
      </c>
      <c r="E55" s="6" t="n">
        <v>1000</v>
      </c>
      <c r="F55" s="7" t="n">
        <v>7</v>
      </c>
      <c r="G55" s="6" t="n">
        <v>9.86</v>
      </c>
      <c r="H55" s="6" t="n">
        <v>9</v>
      </c>
      <c r="I55" s="6" t="n">
        <v>69.02</v>
      </c>
      <c r="J55" s="6" t="n">
        <v>60.02</v>
      </c>
    </row>
    <row collapsed="false" customFormat="false" customHeight="false" hidden="false" ht="12.1" outlineLevel="0" r="56">
      <c r="A56" s="33" t="n">
        <v>44837</v>
      </c>
      <c r="B56" s="16" t="s">
        <v>149</v>
      </c>
      <c r="C56" s="16" t="s">
        <v>105</v>
      </c>
      <c r="D56" s="16" t="s">
        <v>151</v>
      </c>
      <c r="E56" s="6" t="n">
        <v>1000</v>
      </c>
      <c r="F56" s="7" t="n">
        <v>5</v>
      </c>
      <c r="G56" s="6" t="n">
        <v>11.1</v>
      </c>
      <c r="H56" s="6" t="n">
        <v>7</v>
      </c>
      <c r="I56" s="6" t="n">
        <v>55.5</v>
      </c>
      <c r="J56" s="6" t="n">
        <v>48.5</v>
      </c>
    </row>
    <row collapsed="false" customFormat="false" customHeight="false" hidden="false" ht="12.1" outlineLevel="0" r="57">
      <c r="A57" s="33" t="n">
        <v>44842</v>
      </c>
      <c r="B57" s="16" t="s">
        <v>149</v>
      </c>
      <c r="C57" s="16" t="s">
        <v>104</v>
      </c>
      <c r="D57" s="16" t="s">
        <v>152</v>
      </c>
      <c r="E57" s="6" t="n">
        <v>1000</v>
      </c>
      <c r="F57" s="7" t="n">
        <v>7</v>
      </c>
      <c r="G57" s="6" t="n">
        <v>9.86</v>
      </c>
      <c r="H57" s="6" t="n">
        <v>9</v>
      </c>
      <c r="I57" s="6" t="n">
        <v>69.02</v>
      </c>
      <c r="J57" s="6" t="n">
        <v>60.02</v>
      </c>
    </row>
    <row collapsed="false" customFormat="false" customHeight="false" hidden="false" ht="12.1" outlineLevel="0" r="58">
      <c r="A58" s="33" t="n">
        <v>44867</v>
      </c>
      <c r="B58" s="16" t="s">
        <v>149</v>
      </c>
      <c r="C58" s="16" t="s">
        <v>105</v>
      </c>
      <c r="D58" s="16" t="s">
        <v>151</v>
      </c>
      <c r="E58" s="6" t="n">
        <v>1000</v>
      </c>
      <c r="F58" s="7" t="n">
        <v>5</v>
      </c>
      <c r="G58" s="6" t="n">
        <v>11.1</v>
      </c>
      <c r="H58" s="6" t="n">
        <v>7</v>
      </c>
      <c r="I58" s="6" t="n">
        <v>55.5</v>
      </c>
      <c r="J58" s="6" t="n">
        <v>48.5</v>
      </c>
    </row>
    <row collapsed="false" customFormat="false" customHeight="false" hidden="false" ht="12.1" outlineLevel="0" r="59">
      <c r="A59" s="33" t="n">
        <v>44872</v>
      </c>
      <c r="B59" s="16" t="s">
        <v>149</v>
      </c>
      <c r="C59" s="16" t="s">
        <v>104</v>
      </c>
      <c r="D59" s="16" t="s">
        <v>152</v>
      </c>
      <c r="E59" s="6" t="n">
        <v>1000</v>
      </c>
      <c r="F59" s="7" t="n">
        <v>7</v>
      </c>
      <c r="G59" s="6" t="n">
        <v>9.86</v>
      </c>
      <c r="H59" s="6" t="n">
        <v>9</v>
      </c>
      <c r="I59" s="6" t="n">
        <v>69.02</v>
      </c>
      <c r="J59" s="6" t="n">
        <v>60.02</v>
      </c>
    </row>
    <row collapsed="false" customFormat="false" customHeight="false" hidden="false" ht="12.1" outlineLevel="0" r="60">
      <c r="A60" s="33" t="n">
        <v>44874</v>
      </c>
      <c r="B60" s="16" t="s">
        <v>149</v>
      </c>
      <c r="C60" s="16" t="s">
        <v>106</v>
      </c>
      <c r="D60" s="16" t="s">
        <v>153</v>
      </c>
      <c r="E60" s="6" t="n">
        <v>1000</v>
      </c>
      <c r="F60" s="7" t="n">
        <v>5</v>
      </c>
      <c r="G60" s="6" t="n">
        <v>29.92</v>
      </c>
      <c r="H60" s="6" t="n">
        <v>19</v>
      </c>
      <c r="I60" s="6" t="n">
        <v>149.6</v>
      </c>
      <c r="J60" s="6" t="n">
        <v>130.6</v>
      </c>
    </row>
    <row collapsed="false" customFormat="false" customHeight="false" hidden="false" ht="12.1" outlineLevel="0" r="61">
      <c r="A61" s="33" t="n">
        <v>44881</v>
      </c>
      <c r="B61" s="16" t="s">
        <v>149</v>
      </c>
      <c r="C61" s="16" t="s">
        <v>109</v>
      </c>
      <c r="D61" s="16" t="s">
        <v>154</v>
      </c>
      <c r="E61" s="6" t="n">
        <v>1000</v>
      </c>
      <c r="F61" s="7" t="n">
        <v>1</v>
      </c>
      <c r="G61" s="6" t="n">
        <v>27.42</v>
      </c>
      <c r="H61" s="6" t="n">
        <v>4</v>
      </c>
      <c r="I61" s="6" t="n">
        <v>27.42</v>
      </c>
      <c r="J61" s="6" t="n">
        <v>23.42</v>
      </c>
    </row>
    <row collapsed="false" customFormat="false" customHeight="false" hidden="false" ht="12.1" outlineLevel="0" r="62">
      <c r="A62" s="33" t="n">
        <v>44897</v>
      </c>
      <c r="B62" s="16" t="s">
        <v>149</v>
      </c>
      <c r="C62" s="16" t="s">
        <v>105</v>
      </c>
      <c r="D62" s="16" t="s">
        <v>151</v>
      </c>
      <c r="E62" s="6" t="n">
        <v>1000</v>
      </c>
      <c r="F62" s="7" t="n">
        <v>5</v>
      </c>
      <c r="G62" s="6" t="n">
        <v>11.1</v>
      </c>
      <c r="H62" s="6" t="n">
        <v>7</v>
      </c>
      <c r="I62" s="6" t="n">
        <v>55.5</v>
      </c>
      <c r="J62" s="6" t="n">
        <v>48.5</v>
      </c>
    </row>
    <row collapsed="false" customFormat="false" customHeight="false" hidden="false" ht="12.1" outlineLevel="0" r="63">
      <c r="A63" s="33" t="n">
        <v>44902</v>
      </c>
      <c r="B63" s="16" t="s">
        <v>149</v>
      </c>
      <c r="C63" s="16" t="s">
        <v>104</v>
      </c>
      <c r="D63" s="16" t="s">
        <v>152</v>
      </c>
      <c r="E63" s="6" t="n">
        <v>1000</v>
      </c>
      <c r="F63" s="7" t="n">
        <v>7</v>
      </c>
      <c r="G63" s="6" t="n">
        <v>9.86</v>
      </c>
      <c r="H63" s="6" t="n">
        <v>9</v>
      </c>
      <c r="I63" s="6" t="n">
        <v>69.02</v>
      </c>
      <c r="J63" s="6" t="n">
        <v>60.02</v>
      </c>
    </row>
    <row collapsed="false" customFormat="false" customHeight="false" hidden="false" ht="12.1" outlineLevel="0" r="64">
      <c r="A64" s="33" t="n">
        <v>44927</v>
      </c>
      <c r="B64" s="16" t="s">
        <v>149</v>
      </c>
      <c r="C64" s="16" t="s">
        <v>105</v>
      </c>
      <c r="D64" s="16" t="s">
        <v>151</v>
      </c>
      <c r="E64" s="6" t="n">
        <v>1000</v>
      </c>
      <c r="F64" s="7" t="n">
        <v>5</v>
      </c>
      <c r="G64" s="6" t="n">
        <v>11.1</v>
      </c>
      <c r="H64" s="6" t="n">
        <v>7</v>
      </c>
      <c r="I64" s="6" t="n">
        <v>55.5</v>
      </c>
      <c r="J64" s="6" t="n">
        <v>48.5</v>
      </c>
    </row>
    <row collapsed="false" customFormat="false" customHeight="false" hidden="false" ht="12.1" outlineLevel="0" r="65">
      <c r="A65" s="33" t="n">
        <v>44932</v>
      </c>
      <c r="B65" s="16" t="s">
        <v>149</v>
      </c>
      <c r="C65" s="16" t="s">
        <v>104</v>
      </c>
      <c r="D65" s="16" t="s">
        <v>152</v>
      </c>
      <c r="E65" s="6" t="n">
        <v>1000</v>
      </c>
      <c r="F65" s="7" t="n">
        <v>7</v>
      </c>
      <c r="G65" s="6" t="n">
        <v>9.86</v>
      </c>
      <c r="H65" s="6" t="n">
        <v>9</v>
      </c>
      <c r="I65" s="6" t="n">
        <v>69.02</v>
      </c>
      <c r="J65" s="6" t="n">
        <v>60.02</v>
      </c>
    </row>
    <row collapsed="false" customFormat="false" customHeight="false" hidden="false" ht="12.1" outlineLevel="0" r="66">
      <c r="A66" s="33" t="n">
        <v>44957</v>
      </c>
      <c r="B66" s="16" t="s">
        <v>149</v>
      </c>
      <c r="C66" s="16" t="s">
        <v>105</v>
      </c>
      <c r="D66" s="16" t="s">
        <v>151</v>
      </c>
      <c r="E66" s="6" t="n">
        <v>1000</v>
      </c>
      <c r="F66" s="7" t="n">
        <v>5</v>
      </c>
      <c r="G66" s="6" t="n">
        <v>11.1</v>
      </c>
      <c r="H66" s="6" t="n">
        <v>7</v>
      </c>
      <c r="I66" s="6" t="n">
        <v>55.5</v>
      </c>
      <c r="J66" s="6" t="n">
        <v>48.5</v>
      </c>
    </row>
    <row collapsed="false" customFormat="false" customHeight="false" hidden="false" ht="12.1" outlineLevel="0" r="67">
      <c r="A67" s="33" t="n">
        <v>44962</v>
      </c>
      <c r="B67" s="16" t="s">
        <v>149</v>
      </c>
      <c r="C67" s="16" t="s">
        <v>104</v>
      </c>
      <c r="D67" s="16" t="s">
        <v>152</v>
      </c>
      <c r="E67" s="6" t="n">
        <v>1000</v>
      </c>
      <c r="F67" s="7" t="n">
        <v>7</v>
      </c>
      <c r="G67" s="6" t="n">
        <v>9.86</v>
      </c>
      <c r="H67" s="6" t="n">
        <v>9</v>
      </c>
      <c r="I67" s="6" t="n">
        <v>69.02</v>
      </c>
      <c r="J67" s="6" t="n">
        <v>60.02</v>
      </c>
    </row>
    <row collapsed="false" customFormat="false" customHeight="false" hidden="false" ht="12.1" outlineLevel="0" r="68">
      <c r="A68" s="33" t="n">
        <v>44965</v>
      </c>
      <c r="B68" s="16" t="s">
        <v>149</v>
      </c>
      <c r="C68" s="16" t="s">
        <v>106</v>
      </c>
      <c r="D68" s="16" t="s">
        <v>153</v>
      </c>
      <c r="E68" s="6" t="n">
        <v>1000</v>
      </c>
      <c r="F68" s="7" t="n">
        <v>5</v>
      </c>
      <c r="G68" s="6" t="n">
        <v>29.92</v>
      </c>
      <c r="H68" s="6" t="n">
        <v>19</v>
      </c>
      <c r="I68" s="6" t="n">
        <v>149.6</v>
      </c>
      <c r="J68" s="6" t="n">
        <v>130.6</v>
      </c>
    </row>
    <row collapsed="false" customFormat="false" customHeight="false" hidden="false" ht="12.1" outlineLevel="0" r="69">
      <c r="A69" s="33" t="n">
        <v>44972</v>
      </c>
      <c r="B69" s="16" t="s">
        <v>149</v>
      </c>
      <c r="C69" s="16" t="s">
        <v>109</v>
      </c>
      <c r="D69" s="16" t="s">
        <v>154</v>
      </c>
      <c r="E69" s="6" t="n">
        <v>1000</v>
      </c>
      <c r="F69" s="7" t="n">
        <v>1</v>
      </c>
      <c r="G69" s="6" t="n">
        <v>27.42</v>
      </c>
      <c r="H69" s="6" t="n">
        <v>4</v>
      </c>
      <c r="I69" s="6" t="n">
        <v>27.42</v>
      </c>
      <c r="J69" s="6" t="n">
        <v>23.42</v>
      </c>
    </row>
    <row collapsed="false" customFormat="false" customHeight="false" hidden="false" ht="12.1" outlineLevel="0" r="70">
      <c r="A70" s="33" t="n">
        <v>44987</v>
      </c>
      <c r="B70" s="16" t="s">
        <v>149</v>
      </c>
      <c r="C70" s="16" t="s">
        <v>105</v>
      </c>
      <c r="D70" s="16" t="s">
        <v>151</v>
      </c>
      <c r="E70" s="6" t="n">
        <v>1000</v>
      </c>
      <c r="F70" s="7" t="n">
        <v>5</v>
      </c>
      <c r="G70" s="6" t="n">
        <v>11.1</v>
      </c>
      <c r="H70" s="6" t="n">
        <v>7</v>
      </c>
      <c r="I70" s="6" t="n">
        <v>55.5</v>
      </c>
      <c r="J70" s="6" t="n">
        <v>48.5</v>
      </c>
    </row>
    <row collapsed="false" customFormat="false" customHeight="false" hidden="false" ht="12.1" outlineLevel="0" r="71">
      <c r="A71" s="33" t="n">
        <v>44992</v>
      </c>
      <c r="B71" s="16" t="s">
        <v>149</v>
      </c>
      <c r="C71" s="16" t="s">
        <v>104</v>
      </c>
      <c r="D71" s="16" t="s">
        <v>152</v>
      </c>
      <c r="E71" s="6" t="n">
        <v>1000</v>
      </c>
      <c r="F71" s="7" t="n">
        <v>7</v>
      </c>
      <c r="G71" s="6" t="n">
        <v>9.86</v>
      </c>
      <c r="H71" s="6" t="n">
        <v>9</v>
      </c>
      <c r="I71" s="6" t="n">
        <v>69.02</v>
      </c>
      <c r="J71" s="6" t="n">
        <v>60.02</v>
      </c>
    </row>
    <row collapsed="false" customFormat="false" customHeight="false" hidden="false" ht="12.1" outlineLevel="0" r="72">
      <c r="A72" s="33" t="n">
        <v>45017</v>
      </c>
      <c r="B72" s="16" t="s">
        <v>149</v>
      </c>
      <c r="C72" s="16" t="s">
        <v>105</v>
      </c>
      <c r="D72" s="16" t="s">
        <v>151</v>
      </c>
      <c r="E72" s="6" t="n">
        <v>1000</v>
      </c>
      <c r="F72" s="7" t="n">
        <v>5</v>
      </c>
      <c r="G72" s="6" t="n">
        <v>11.1</v>
      </c>
      <c r="H72" s="6" t="n">
        <v>7</v>
      </c>
      <c r="I72" s="6" t="n">
        <v>55.5</v>
      </c>
      <c r="J72" s="6" t="n">
        <v>48.5</v>
      </c>
    </row>
    <row collapsed="false" customFormat="false" customHeight="false" hidden="false" ht="12.1" outlineLevel="0" r="73">
      <c r="A73" s="33" t="n">
        <v>45022</v>
      </c>
      <c r="B73" s="16" t="s">
        <v>149</v>
      </c>
      <c r="C73" s="16" t="s">
        <v>104</v>
      </c>
      <c r="D73" s="16" t="s">
        <v>152</v>
      </c>
      <c r="E73" s="6" t="n">
        <v>1000</v>
      </c>
      <c r="F73" s="7" t="n">
        <v>7</v>
      </c>
      <c r="G73" s="6" t="n">
        <v>9.86</v>
      </c>
      <c r="H73" s="6" t="n">
        <v>9</v>
      </c>
      <c r="I73" s="6" t="n">
        <v>69.02</v>
      </c>
      <c r="J73" s="6" t="n">
        <v>60.02</v>
      </c>
    </row>
    <row collapsed="false" customFormat="false" customHeight="false" hidden="false" ht="12.1" outlineLevel="0" r="74">
      <c r="A74" s="33" t="n">
        <v>45047</v>
      </c>
      <c r="B74" s="16" t="s">
        <v>149</v>
      </c>
      <c r="C74" s="16" t="s">
        <v>105</v>
      </c>
      <c r="D74" s="16" t="s">
        <v>151</v>
      </c>
      <c r="E74" s="6" t="n">
        <v>1000</v>
      </c>
      <c r="F74" s="7" t="n">
        <v>5</v>
      </c>
      <c r="G74" s="6" t="n">
        <v>11.1</v>
      </c>
      <c r="H74" s="6" t="n">
        <v>7</v>
      </c>
      <c r="I74" s="6" t="n">
        <v>55.5</v>
      </c>
      <c r="J74" s="6" t="n">
        <v>48.5</v>
      </c>
    </row>
    <row collapsed="false" customFormat="false" customHeight="false" hidden="false" ht="12.1" outlineLevel="0" r="75">
      <c r="A75" s="33" t="n">
        <v>45052</v>
      </c>
      <c r="B75" s="16" t="s">
        <v>149</v>
      </c>
      <c r="C75" s="16" t="s">
        <v>104</v>
      </c>
      <c r="D75" s="16" t="s">
        <v>152</v>
      </c>
      <c r="E75" s="6" t="n">
        <v>1000</v>
      </c>
      <c r="F75" s="7" t="n">
        <v>7</v>
      </c>
      <c r="G75" s="6" t="n">
        <v>9.86</v>
      </c>
      <c r="H75" s="6" t="n">
        <v>9</v>
      </c>
      <c r="I75" s="6" t="n">
        <v>69.02</v>
      </c>
      <c r="J75" s="6" t="n">
        <v>60.02</v>
      </c>
    </row>
    <row collapsed="false" customFormat="false" customHeight="false" hidden="false" ht="12.1" outlineLevel="0" r="76">
      <c r="A76" s="33" t="n">
        <v>45056</v>
      </c>
      <c r="B76" s="16" t="s">
        <v>149</v>
      </c>
      <c r="C76" s="16" t="s">
        <v>106</v>
      </c>
      <c r="D76" s="16" t="s">
        <v>153</v>
      </c>
      <c r="E76" s="6" t="n">
        <v>1000</v>
      </c>
      <c r="F76" s="7" t="n">
        <v>5</v>
      </c>
      <c r="G76" s="6" t="n">
        <v>29.92</v>
      </c>
      <c r="H76" s="6" t="n">
        <v>19</v>
      </c>
      <c r="I76" s="6" t="n">
        <v>149.6</v>
      </c>
      <c r="J76" s="6" t="n">
        <v>130.6</v>
      </c>
    </row>
    <row collapsed="false" customFormat="false" customHeight="false" hidden="false" ht="12.1" outlineLevel="0" r="77">
      <c r="A77" s="33" t="n">
        <v>45063</v>
      </c>
      <c r="B77" s="16" t="s">
        <v>149</v>
      </c>
      <c r="C77" s="16" t="s">
        <v>109</v>
      </c>
      <c r="D77" s="16" t="s">
        <v>154</v>
      </c>
      <c r="E77" s="6" t="n">
        <v>1000</v>
      </c>
      <c r="F77" s="7" t="n">
        <v>1</v>
      </c>
      <c r="G77" s="6" t="n">
        <v>27.42</v>
      </c>
      <c r="H77" s="6" t="n">
        <v>4</v>
      </c>
      <c r="I77" s="6" t="n">
        <v>27.42</v>
      </c>
      <c r="J77" s="6" t="n">
        <v>23.42</v>
      </c>
    </row>
    <row collapsed="false" customFormat="false" customHeight="false" hidden="false" ht="12.1" outlineLevel="0" r="78">
      <c r="A78" s="33" t="n">
        <v>45077</v>
      </c>
      <c r="B78" s="16" t="s">
        <v>149</v>
      </c>
      <c r="C78" s="16" t="s">
        <v>105</v>
      </c>
      <c r="D78" s="16" t="s">
        <v>151</v>
      </c>
      <c r="E78" s="6" t="n">
        <v>1000</v>
      </c>
      <c r="F78" s="7" t="n">
        <v>5</v>
      </c>
      <c r="G78" s="6" t="n">
        <v>11.1</v>
      </c>
      <c r="H78" s="6" t="n">
        <v>7</v>
      </c>
      <c r="I78" s="6" t="n">
        <v>55.5</v>
      </c>
      <c r="J78" s="6" t="n">
        <v>48.5</v>
      </c>
    </row>
    <row collapsed="false" customFormat="false" customHeight="false" hidden="false" ht="12.1" outlineLevel="0" r="79">
      <c r="A79" s="33" t="n">
        <v>45082</v>
      </c>
      <c r="B79" s="16" t="s">
        <v>149</v>
      </c>
      <c r="C79" s="16" t="s">
        <v>104</v>
      </c>
      <c r="D79" s="16" t="s">
        <v>152</v>
      </c>
      <c r="E79" s="6" t="n">
        <v>1000</v>
      </c>
      <c r="F79" s="7" t="n">
        <v>7</v>
      </c>
      <c r="G79" s="6" t="n">
        <v>9.86</v>
      </c>
      <c r="H79" s="6" t="n">
        <v>9</v>
      </c>
      <c r="I79" s="6" t="n">
        <v>69.02</v>
      </c>
      <c r="J79" s="6" t="n">
        <v>60.02</v>
      </c>
    </row>
    <row collapsed="false" customFormat="false" customHeight="false" hidden="false" ht="12.1" outlineLevel="0" r="80">
      <c r="A80" s="33" t="n">
        <v>45107</v>
      </c>
      <c r="B80" s="16" t="s">
        <v>149</v>
      </c>
      <c r="C80" s="16" t="s">
        <v>105</v>
      </c>
      <c r="D80" s="16" t="s">
        <v>151</v>
      </c>
      <c r="E80" s="6" t="n">
        <v>1000</v>
      </c>
      <c r="F80" s="7" t="n">
        <v>5</v>
      </c>
      <c r="G80" s="6" t="n">
        <v>11.1</v>
      </c>
      <c r="H80" s="6" t="n">
        <v>7</v>
      </c>
      <c r="I80" s="6" t="n">
        <v>55.5</v>
      </c>
      <c r="J80" s="6" t="n">
        <v>48.5</v>
      </c>
    </row>
    <row collapsed="false" customFormat="false" customHeight="false" hidden="false" ht="12.1" outlineLevel="0" r="81">
      <c r="A81" s="33" t="n">
        <v>45112</v>
      </c>
      <c r="B81" s="16" t="s">
        <v>149</v>
      </c>
      <c r="C81" s="16" t="s">
        <v>104</v>
      </c>
      <c r="D81" s="16" t="s">
        <v>152</v>
      </c>
      <c r="E81" s="6" t="n">
        <v>1000</v>
      </c>
      <c r="F81" s="7" t="n">
        <v>7</v>
      </c>
      <c r="G81" s="6" t="n">
        <v>9.86</v>
      </c>
      <c r="H81" s="6" t="n">
        <v>9</v>
      </c>
      <c r="I81" s="6" t="n">
        <v>69.02</v>
      </c>
      <c r="J81" s="6" t="n">
        <v>60.02</v>
      </c>
    </row>
    <row collapsed="false" customFormat="false" customHeight="false" hidden="false" ht="12.1" outlineLevel="0" r="82">
      <c r="A82" s="33" t="n">
        <v>45137</v>
      </c>
      <c r="B82" s="16" t="s">
        <v>149</v>
      </c>
      <c r="C82" s="16" t="s">
        <v>105</v>
      </c>
      <c r="D82" s="16" t="s">
        <v>151</v>
      </c>
      <c r="E82" s="6" t="n">
        <v>1000</v>
      </c>
      <c r="F82" s="7" t="n">
        <v>5</v>
      </c>
      <c r="G82" s="6" t="n">
        <v>11.1</v>
      </c>
      <c r="H82" s="6" t="n">
        <v>7</v>
      </c>
      <c r="I82" s="6" t="n">
        <v>55.5</v>
      </c>
      <c r="J82" s="6" t="n">
        <v>48.5</v>
      </c>
    </row>
    <row collapsed="false" customFormat="false" customHeight="false" hidden="false" ht="12.1" outlineLevel="0" r="83">
      <c r="A83" s="33" t="n">
        <v>45142</v>
      </c>
      <c r="B83" s="16" t="s">
        <v>149</v>
      </c>
      <c r="C83" s="16" t="s">
        <v>104</v>
      </c>
      <c r="D83" s="16" t="s">
        <v>152</v>
      </c>
      <c r="E83" s="6" t="n">
        <v>1000</v>
      </c>
      <c r="F83" s="7" t="n">
        <v>7</v>
      </c>
      <c r="G83" s="6" t="n">
        <v>9.86</v>
      </c>
      <c r="H83" s="6" t="n">
        <v>9</v>
      </c>
      <c r="I83" s="6" t="n">
        <v>69.02</v>
      </c>
      <c r="J83" s="6" t="n">
        <v>60.02</v>
      </c>
    </row>
    <row collapsed="false" customFormat="false" customHeight="false" hidden="false" ht="12.1" outlineLevel="0" r="84">
      <c r="A84" s="33" t="n">
        <v>45147</v>
      </c>
      <c r="B84" s="16" t="s">
        <v>149</v>
      </c>
      <c r="C84" s="16" t="s">
        <v>106</v>
      </c>
      <c r="D84" s="16" t="s">
        <v>153</v>
      </c>
      <c r="E84" s="6" t="n">
        <v>1000</v>
      </c>
      <c r="F84" s="7" t="n">
        <v>5</v>
      </c>
      <c r="G84" s="6" t="n">
        <v>29.92</v>
      </c>
      <c r="H84" s="6" t="n">
        <v>19</v>
      </c>
      <c r="I84" s="6" t="n">
        <v>149.6</v>
      </c>
      <c r="J84" s="6" t="n">
        <v>130.6</v>
      </c>
    </row>
    <row collapsed="false" customFormat="false" customHeight="false" hidden="false" ht="12.1" outlineLevel="0" r="85">
      <c r="A85" s="33" t="n">
        <v>45154</v>
      </c>
      <c r="B85" s="16" t="s">
        <v>149</v>
      </c>
      <c r="C85" s="16" t="s">
        <v>109</v>
      </c>
      <c r="D85" s="16" t="s">
        <v>154</v>
      </c>
      <c r="E85" s="6" t="n">
        <v>1000</v>
      </c>
      <c r="F85" s="7" t="n">
        <v>1</v>
      </c>
      <c r="G85" s="6" t="n">
        <v>27.42</v>
      </c>
      <c r="H85" s="6" t="n">
        <v>4</v>
      </c>
      <c r="I85" s="6" t="n">
        <v>27.42</v>
      </c>
      <c r="J85" s="6" t="n">
        <v>23.42</v>
      </c>
    </row>
    <row collapsed="false" customFormat="false" customHeight="false" hidden="false" ht="12.1" outlineLevel="0" r="86">
      <c r="A86" s="33" t="n">
        <v>45167</v>
      </c>
      <c r="B86" s="16" t="s">
        <v>149</v>
      </c>
      <c r="C86" s="16" t="s">
        <v>105</v>
      </c>
      <c r="D86" s="16" t="s">
        <v>151</v>
      </c>
      <c r="E86" s="6" t="n">
        <v>1000</v>
      </c>
      <c r="F86" s="7" t="n">
        <v>5</v>
      </c>
      <c r="G86" s="6" t="n">
        <v>11.1</v>
      </c>
      <c r="H86" s="6" t="n">
        <v>7</v>
      </c>
      <c r="I86" s="6" t="n">
        <v>55.5</v>
      </c>
      <c r="J86" s="6" t="n">
        <v>48.5</v>
      </c>
    </row>
    <row collapsed="false" customFormat="false" customHeight="false" hidden="false" ht="12.1" outlineLevel="0" r="87">
      <c r="A87" s="33" t="n">
        <v>45172</v>
      </c>
      <c r="B87" s="16" t="s">
        <v>149</v>
      </c>
      <c r="C87" s="16" t="s">
        <v>104</v>
      </c>
      <c r="D87" s="16" t="s">
        <v>152</v>
      </c>
      <c r="E87" s="6" t="n">
        <v>1000</v>
      </c>
      <c r="F87" s="7" t="n">
        <v>7</v>
      </c>
      <c r="G87" s="6" t="n">
        <v>9.86</v>
      </c>
      <c r="H87" s="6" t="n">
        <v>9</v>
      </c>
      <c r="I87" s="6" t="n">
        <v>69.02</v>
      </c>
      <c r="J87" s="6" t="n">
        <v>60.02</v>
      </c>
    </row>
    <row collapsed="false" customFormat="false" customHeight="false" hidden="false" ht="12.1" outlineLevel="0" r="88">
      <c r="A88" s="33" t="n">
        <v>45191</v>
      </c>
      <c r="B88" s="16" t="s">
        <v>149</v>
      </c>
      <c r="C88" s="16" t="s">
        <v>108</v>
      </c>
      <c r="D88" s="16" t="s">
        <v>150</v>
      </c>
      <c r="E88" s="6" t="n">
        <v>1000</v>
      </c>
      <c r="F88" s="7" t="n">
        <v>2</v>
      </c>
      <c r="G88" s="6" t="n">
        <v>10.68</v>
      </c>
      <c r="H88" s="6" t="n">
        <v>3</v>
      </c>
      <c r="I88" s="6" t="n">
        <v>21.36</v>
      </c>
      <c r="J88" s="6" t="n">
        <v>18.36</v>
      </c>
    </row>
    <row collapsed="false" customFormat="false" customHeight="false" hidden="false" ht="12.1" outlineLevel="0" r="89">
      <c r="A89" s="33" t="n">
        <v>45197</v>
      </c>
      <c r="B89" s="16" t="s">
        <v>149</v>
      </c>
      <c r="C89" s="16" t="s">
        <v>105</v>
      </c>
      <c r="D89" s="16" t="s">
        <v>151</v>
      </c>
      <c r="E89" s="6" t="n">
        <v>1000</v>
      </c>
      <c r="F89" s="7" t="n">
        <v>5</v>
      </c>
      <c r="G89" s="6" t="n">
        <v>11.1</v>
      </c>
      <c r="H89" s="6" t="n">
        <v>7</v>
      </c>
      <c r="I89" s="6" t="n">
        <v>55.5</v>
      </c>
      <c r="J89" s="6" t="n">
        <v>48.5</v>
      </c>
    </row>
    <row collapsed="false" customFormat="false" customHeight="false" hidden="false" ht="12.1" outlineLevel="0" r="90">
      <c r="A90" s="33" t="n">
        <v>45202</v>
      </c>
      <c r="B90" s="16" t="s">
        <v>149</v>
      </c>
      <c r="C90" s="16" t="s">
        <v>104</v>
      </c>
      <c r="D90" s="16" t="s">
        <v>152</v>
      </c>
      <c r="E90" s="6" t="n">
        <v>1000</v>
      </c>
      <c r="F90" s="7" t="n">
        <v>7</v>
      </c>
      <c r="G90" s="6" t="n">
        <v>9.86</v>
      </c>
      <c r="H90" s="6" t="n">
        <v>9</v>
      </c>
      <c r="I90" s="6" t="n">
        <v>69.02</v>
      </c>
      <c r="J90" s="6" t="n">
        <v>60.02</v>
      </c>
    </row>
    <row collapsed="false" customFormat="false" customHeight="false" hidden="false" ht="12.1" outlineLevel="0" r="91">
      <c r="A91" s="33" t="n">
        <v>45221</v>
      </c>
      <c r="B91" s="16" t="s">
        <v>149</v>
      </c>
      <c r="C91" s="16" t="s">
        <v>108</v>
      </c>
      <c r="D91" s="16" t="s">
        <v>150</v>
      </c>
      <c r="E91" s="6" t="n">
        <v>916.7</v>
      </c>
      <c r="F91" s="7" t="n">
        <v>2</v>
      </c>
      <c r="G91" s="6" t="n">
        <v>9.79</v>
      </c>
      <c r="H91" s="6" t="n">
        <v>3</v>
      </c>
      <c r="I91" s="6" t="n">
        <v>19.58</v>
      </c>
      <c r="J91" s="6" t="n">
        <v>16.58</v>
      </c>
    </row>
    <row collapsed="false" customFormat="false" customHeight="false" hidden="false" ht="12.1" outlineLevel="0" r="92">
      <c r="A92" s="33" t="n">
        <v>45227</v>
      </c>
      <c r="B92" s="16" t="s">
        <v>149</v>
      </c>
      <c r="C92" s="16" t="s">
        <v>105</v>
      </c>
      <c r="D92" s="16" t="s">
        <v>151</v>
      </c>
      <c r="E92" s="6" t="n">
        <v>1000</v>
      </c>
      <c r="F92" s="7" t="n">
        <v>5</v>
      </c>
      <c r="G92" s="6" t="n">
        <v>11.1</v>
      </c>
      <c r="H92" s="6" t="n">
        <v>7</v>
      </c>
      <c r="I92" s="6" t="n">
        <v>55.5</v>
      </c>
      <c r="J92" s="6" t="n">
        <v>48.5</v>
      </c>
    </row>
    <row collapsed="false" customFormat="false" customHeight="false" hidden="false" ht="12.1" outlineLevel="0" r="93">
      <c r="A93" s="33" t="n">
        <v>45232</v>
      </c>
      <c r="B93" s="16" t="s">
        <v>149</v>
      </c>
      <c r="C93" s="16" t="s">
        <v>104</v>
      </c>
      <c r="D93" s="16" t="s">
        <v>152</v>
      </c>
      <c r="E93" s="6" t="n">
        <v>1000</v>
      </c>
      <c r="F93" s="7" t="n">
        <v>7</v>
      </c>
      <c r="G93" s="6" t="n">
        <v>9.86</v>
      </c>
      <c r="H93" s="6" t="n">
        <v>9</v>
      </c>
      <c r="I93" s="6" t="n">
        <v>69.02</v>
      </c>
      <c r="J93" s="6" t="n">
        <v>60.02</v>
      </c>
    </row>
    <row collapsed="false" customFormat="false" customHeight="false" hidden="false" ht="12.1" outlineLevel="0" r="94">
      <c r="A94" s="33" t="n">
        <v>45238</v>
      </c>
      <c r="B94" s="16" t="s">
        <v>149</v>
      </c>
      <c r="C94" s="16" t="s">
        <v>106</v>
      </c>
      <c r="D94" s="16" t="s">
        <v>153</v>
      </c>
      <c r="E94" s="6" t="n">
        <v>1000</v>
      </c>
      <c r="F94" s="7" t="n">
        <v>5</v>
      </c>
      <c r="G94" s="6" t="n">
        <v>29.92</v>
      </c>
      <c r="H94" s="6" t="n">
        <v>19</v>
      </c>
      <c r="I94" s="6" t="n">
        <v>149.6</v>
      </c>
      <c r="J94" s="6" t="n">
        <v>130.6</v>
      </c>
    </row>
    <row collapsed="false" customFormat="false" customHeight="false" hidden="false" ht="12.1" outlineLevel="0" r="95">
      <c r="A95" s="33" t="n">
        <v>45245</v>
      </c>
      <c r="B95" s="16" t="s">
        <v>149</v>
      </c>
      <c r="C95" s="16" t="s">
        <v>109</v>
      </c>
      <c r="D95" s="16" t="s">
        <v>154</v>
      </c>
      <c r="E95" s="6" t="n">
        <v>1000</v>
      </c>
      <c r="F95" s="7" t="n">
        <v>1</v>
      </c>
      <c r="G95" s="6" t="n">
        <v>27.42</v>
      </c>
      <c r="H95" s="6" t="n">
        <v>4</v>
      </c>
      <c r="I95" s="6" t="n">
        <v>27.42</v>
      </c>
      <c r="J95" s="6" t="n">
        <v>23.42</v>
      </c>
    </row>
    <row collapsed="false" customFormat="false" customHeight="false" hidden="false" ht="12.1" outlineLevel="0" r="96">
      <c r="A96" s="33" t="n">
        <v>45251</v>
      </c>
      <c r="B96" s="16" t="s">
        <v>149</v>
      </c>
      <c r="C96" s="16" t="s">
        <v>108</v>
      </c>
      <c r="D96" s="16" t="s">
        <v>150</v>
      </c>
      <c r="E96" s="6" t="n">
        <v>833.4000000000001</v>
      </c>
      <c r="F96" s="7" t="n">
        <v>2</v>
      </c>
      <c r="G96" s="6" t="n">
        <v>8.9</v>
      </c>
      <c r="H96" s="6" t="n">
        <v>2</v>
      </c>
      <c r="I96" s="6" t="n">
        <v>17.8</v>
      </c>
      <c r="J96" s="6" t="n">
        <v>15.8</v>
      </c>
    </row>
    <row collapsed="false" customFormat="false" customHeight="false" hidden="false" ht="12.1" outlineLevel="0" r="97">
      <c r="A97" s="33" t="n">
        <v>45257</v>
      </c>
      <c r="B97" s="16" t="s">
        <v>149</v>
      </c>
      <c r="C97" s="16" t="s">
        <v>105</v>
      </c>
      <c r="D97" s="16" t="s">
        <v>151</v>
      </c>
      <c r="E97" s="6" t="n">
        <v>833.3</v>
      </c>
      <c r="F97" s="7" t="n">
        <v>5</v>
      </c>
      <c r="G97" s="6" t="n">
        <v>9.25</v>
      </c>
      <c r="H97" s="6" t="n">
        <v>6</v>
      </c>
      <c r="I97" s="6" t="n">
        <v>46.25</v>
      </c>
      <c r="J97" s="6" t="n">
        <v>40.25</v>
      </c>
    </row>
    <row collapsed="false" customFormat="false" customHeight="false" hidden="false" ht="12.1" outlineLevel="0" r="98">
      <c r="A98" s="33" t="n">
        <v>45262</v>
      </c>
      <c r="B98" s="16" t="s">
        <v>149</v>
      </c>
      <c r="C98" s="16" t="s">
        <v>104</v>
      </c>
      <c r="D98" s="16" t="s">
        <v>152</v>
      </c>
      <c r="E98" s="6" t="n">
        <v>1000</v>
      </c>
      <c r="F98" s="7" t="n">
        <v>7</v>
      </c>
      <c r="G98" s="6" t="n">
        <v>9.86</v>
      </c>
      <c r="H98" s="6" t="n">
        <v>9</v>
      </c>
      <c r="I98" s="6" t="n">
        <v>69.02</v>
      </c>
      <c r="J98" s="6" t="n">
        <v>60.02</v>
      </c>
    </row>
    <row collapsed="false" customFormat="false" customHeight="false" hidden="false" ht="12.1" outlineLevel="0" r="99">
      <c r="A99" s="33" t="n">
        <v>45281</v>
      </c>
      <c r="B99" s="16" t="s">
        <v>149</v>
      </c>
      <c r="C99" s="16" t="s">
        <v>108</v>
      </c>
      <c r="D99" s="16" t="s">
        <v>150</v>
      </c>
      <c r="E99" s="6" t="n">
        <v>750.1</v>
      </c>
      <c r="F99" s="7" t="n">
        <v>2</v>
      </c>
      <c r="G99" s="6" t="n">
        <v>8.01</v>
      </c>
      <c r="H99" s="6" t="n">
        <v>2</v>
      </c>
      <c r="I99" s="6" t="n">
        <v>16.02</v>
      </c>
      <c r="J99" s="6" t="n">
        <v>14.02</v>
      </c>
    </row>
    <row collapsed="false" customFormat="false" customHeight="false" hidden="false" ht="12.1" outlineLevel="0" r="100">
      <c r="A100" s="33" t="n">
        <v>45287</v>
      </c>
      <c r="B100" s="16" t="s">
        <v>149</v>
      </c>
      <c r="C100" s="16" t="s">
        <v>105</v>
      </c>
      <c r="D100" s="16" t="s">
        <v>151</v>
      </c>
      <c r="E100" s="6" t="n">
        <v>666.5999999999999</v>
      </c>
      <c r="F100" s="7" t="n">
        <v>5</v>
      </c>
      <c r="G100" s="6" t="n">
        <v>7.4</v>
      </c>
      <c r="H100" s="6" t="n">
        <v>5</v>
      </c>
      <c r="I100" s="6" t="n">
        <v>37</v>
      </c>
      <c r="J100" s="6" t="n">
        <v>32</v>
      </c>
    </row>
    <row collapsed="false" customFormat="false" customHeight="false" hidden="false" ht="12.1" outlineLevel="0" r="101">
      <c r="A101" s="33" t="n">
        <v>45292</v>
      </c>
      <c r="B101" s="16" t="s">
        <v>149</v>
      </c>
      <c r="C101" s="16" t="s">
        <v>104</v>
      </c>
      <c r="D101" s="16" t="s">
        <v>152</v>
      </c>
      <c r="E101" s="6" t="n">
        <v>1000</v>
      </c>
      <c r="F101" s="7" t="n">
        <v>7</v>
      </c>
      <c r="G101" s="6" t="n">
        <v>9.86</v>
      </c>
      <c r="H101" s="6" t="n">
        <v>9</v>
      </c>
      <c r="I101" s="6" t="n">
        <v>69.02</v>
      </c>
      <c r="J101" s="6" t="n">
        <v>60.02</v>
      </c>
    </row>
    <row collapsed="false" customFormat="false" customHeight="false" hidden="false" ht="12.1" outlineLevel="0" r="102">
      <c r="A102" s="33" t="n">
        <v>45311</v>
      </c>
      <c r="B102" s="16" t="s">
        <v>149</v>
      </c>
      <c r="C102" s="16" t="s">
        <v>108</v>
      </c>
      <c r="D102" s="16" t="s">
        <v>150</v>
      </c>
      <c r="E102" s="6" t="n">
        <v>666.8000000000001</v>
      </c>
      <c r="F102" s="7" t="n">
        <v>2</v>
      </c>
      <c r="G102" s="6" t="n">
        <v>7.12</v>
      </c>
      <c r="H102" s="6" t="n">
        <v>2</v>
      </c>
      <c r="I102" s="6" t="n">
        <v>14.24</v>
      </c>
      <c r="J102" s="6" t="n">
        <v>12.24</v>
      </c>
    </row>
    <row collapsed="false" customFormat="false" customHeight="false" hidden="false" ht="12.1" outlineLevel="0" r="103">
      <c r="A103" s="33" t="n">
        <v>45317</v>
      </c>
      <c r="B103" s="16" t="s">
        <v>149</v>
      </c>
      <c r="C103" s="16" t="s">
        <v>105</v>
      </c>
      <c r="D103" s="16" t="s">
        <v>151</v>
      </c>
      <c r="E103" s="6" t="n">
        <v>499.90000000000003</v>
      </c>
      <c r="F103" s="7" t="n">
        <v>5</v>
      </c>
      <c r="G103" s="6" t="n">
        <v>5.55</v>
      </c>
      <c r="H103" s="6" t="n">
        <v>4</v>
      </c>
      <c r="I103" s="6" t="n">
        <v>27.75</v>
      </c>
      <c r="J103" s="6" t="n">
        <v>23.75</v>
      </c>
    </row>
    <row collapsed="false" customFormat="false" customHeight="false" hidden="false" ht="12.1" outlineLevel="0" r="104">
      <c r="A104" s="33" t="n">
        <v>45322</v>
      </c>
      <c r="B104" s="16" t="s">
        <v>149</v>
      </c>
      <c r="C104" s="16" t="s">
        <v>104</v>
      </c>
      <c r="D104" s="16" t="s">
        <v>152</v>
      </c>
      <c r="E104" s="6" t="n">
        <v>1000</v>
      </c>
      <c r="F104" s="7" t="n">
        <v>7</v>
      </c>
      <c r="G104" s="6" t="n">
        <v>9.86</v>
      </c>
      <c r="H104" s="6" t="n">
        <v>9</v>
      </c>
      <c r="I104" s="6" t="n">
        <v>69.02</v>
      </c>
      <c r="J104" s="6" t="n">
        <v>60.02</v>
      </c>
    </row>
    <row collapsed="false" customFormat="false" customHeight="false" hidden="false" ht="12.1" outlineLevel="0" r="105">
      <c r="A105" s="33" t="n">
        <v>45329</v>
      </c>
      <c r="B105" s="16" t="s">
        <v>149</v>
      </c>
      <c r="C105" s="16" t="s">
        <v>106</v>
      </c>
      <c r="D105" s="16" t="s">
        <v>153</v>
      </c>
      <c r="E105" s="6" t="n">
        <v>1000</v>
      </c>
      <c r="F105" s="7" t="n">
        <v>5</v>
      </c>
      <c r="G105" s="6" t="n">
        <v>29.92</v>
      </c>
      <c r="H105" s="6" t="n">
        <v>19</v>
      </c>
      <c r="I105" s="6" t="n">
        <v>149.6</v>
      </c>
      <c r="J105" s="6" t="n">
        <v>130.6</v>
      </c>
    </row>
    <row collapsed="false" customFormat="false" customHeight="false" hidden="false" ht="12.1" outlineLevel="0" r="106">
      <c r="A106" s="33" t="n">
        <v>45336</v>
      </c>
      <c r="B106" s="16" t="s">
        <v>149</v>
      </c>
      <c r="C106" s="16" t="s">
        <v>109</v>
      </c>
      <c r="D106" s="16" t="s">
        <v>154</v>
      </c>
      <c r="E106" s="6" t="n">
        <v>1000</v>
      </c>
      <c r="F106" s="7" t="n">
        <v>1</v>
      </c>
      <c r="G106" s="6" t="n">
        <v>27.42</v>
      </c>
      <c r="H106" s="6" t="n">
        <v>4</v>
      </c>
      <c r="I106" s="6" t="n">
        <v>27.42</v>
      </c>
      <c r="J106" s="6" t="n">
        <v>23.42</v>
      </c>
    </row>
    <row collapsed="false" customFormat="false" customHeight="false" hidden="false" ht="12.1" outlineLevel="0" r="107">
      <c r="A107" s="33" t="n">
        <v>45341</v>
      </c>
      <c r="B107" s="16" t="s">
        <v>149</v>
      </c>
      <c r="C107" s="16" t="s">
        <v>108</v>
      </c>
      <c r="D107" s="16" t="s">
        <v>150</v>
      </c>
      <c r="E107" s="6" t="n">
        <v>583.5</v>
      </c>
      <c r="F107" s="7" t="n">
        <v>2</v>
      </c>
      <c r="G107" s="6" t="n">
        <v>6.23</v>
      </c>
      <c r="H107" s="6" t="n">
        <v>2</v>
      </c>
      <c r="I107" s="6" t="n">
        <v>12.46</v>
      </c>
      <c r="J107" s="6" t="n">
        <v>10.46</v>
      </c>
    </row>
    <row collapsed="false" customFormat="false" customHeight="false" hidden="false" ht="12.1" outlineLevel="0" r="108">
      <c r="A108" s="33" t="n">
        <v>45347</v>
      </c>
      <c r="B108" s="16" t="s">
        <v>149</v>
      </c>
      <c r="C108" s="16" t="s">
        <v>105</v>
      </c>
      <c r="D108" s="16" t="s">
        <v>151</v>
      </c>
      <c r="E108" s="6" t="n">
        <v>333.2</v>
      </c>
      <c r="F108" s="7" t="n">
        <v>5</v>
      </c>
      <c r="G108" s="6" t="n">
        <v>3.7</v>
      </c>
      <c r="H108" s="6" t="n">
        <v>2</v>
      </c>
      <c r="I108" s="6" t="n">
        <v>18.5</v>
      </c>
      <c r="J108" s="6" t="n">
        <v>16.5</v>
      </c>
    </row>
    <row collapsed="false" customFormat="false" customHeight="false" hidden="false" ht="12.1" outlineLevel="0" r="109">
      <c r="A109" s="33" t="n">
        <v>45352</v>
      </c>
      <c r="B109" s="16" t="s">
        <v>149</v>
      </c>
      <c r="C109" s="16" t="s">
        <v>104</v>
      </c>
      <c r="D109" s="16" t="s">
        <v>152</v>
      </c>
      <c r="E109" s="6" t="n">
        <v>1000</v>
      </c>
      <c r="F109" s="7" t="n">
        <v>7</v>
      </c>
      <c r="G109" s="6" t="n">
        <v>9.86</v>
      </c>
      <c r="H109" s="6" t="n">
        <v>9</v>
      </c>
      <c r="I109" s="6" t="n">
        <v>69.02</v>
      </c>
      <c r="J109" s="6" t="n">
        <v>60.02</v>
      </c>
    </row>
    <row collapsed="false" customFormat="false" customHeight="false" hidden="false" ht="12.1" outlineLevel="0" r="110">
      <c r="A110" s="33" t="n">
        <v>45371</v>
      </c>
      <c r="B110" s="16" t="s">
        <v>149</v>
      </c>
      <c r="C110" s="16" t="s">
        <v>108</v>
      </c>
      <c r="D110" s="16" t="s">
        <v>150</v>
      </c>
      <c r="E110" s="6" t="n">
        <v>500.2</v>
      </c>
      <c r="F110" s="7" t="n">
        <v>2</v>
      </c>
      <c r="G110" s="6" t="n">
        <v>5.34</v>
      </c>
      <c r="H110" s="6" t="n">
        <v>1</v>
      </c>
      <c r="I110" s="6" t="n">
        <v>10.68</v>
      </c>
      <c r="J110" s="6" t="n">
        <v>9.68</v>
      </c>
    </row>
    <row collapsed="false" customFormat="false" customHeight="false" hidden="false" ht="12.1" outlineLevel="0" r="111">
      <c r="A111" s="33" t="n">
        <v>45377</v>
      </c>
      <c r="B111" s="16" t="s">
        <v>149</v>
      </c>
      <c r="C111" s="16" t="s">
        <v>105</v>
      </c>
      <c r="D111" s="16" t="s">
        <v>151</v>
      </c>
      <c r="E111" s="6" t="n">
        <v>166.5</v>
      </c>
      <c r="F111" s="7" t="n">
        <v>5</v>
      </c>
      <c r="G111" s="6" t="n">
        <v>1.85</v>
      </c>
      <c r="H111" s="6" t="n">
        <v>1</v>
      </c>
      <c r="I111" s="6" t="n">
        <v>9.25</v>
      </c>
      <c r="J111" s="6" t="n">
        <v>8.25</v>
      </c>
    </row>
    <row collapsed="false" customFormat="false" customHeight="false" hidden="false" ht="12.1" outlineLevel="0" r="112">
      <c r="A112" s="33" t="n">
        <v>45382</v>
      </c>
      <c r="B112" s="16" t="s">
        <v>149</v>
      </c>
      <c r="C112" s="16" t="s">
        <v>104</v>
      </c>
      <c r="D112" s="16" t="s">
        <v>152</v>
      </c>
      <c r="E112" s="6" t="n">
        <v>1000</v>
      </c>
      <c r="F112" s="7" t="n">
        <v>7</v>
      </c>
      <c r="G112" s="6" t="n">
        <v>9.86</v>
      </c>
      <c r="H112" s="6" t="n">
        <v>9</v>
      </c>
      <c r="I112" s="6" t="n">
        <v>69.02</v>
      </c>
      <c r="J112" s="6" t="n">
        <v>60.02</v>
      </c>
    </row>
    <row collapsed="false" customFormat="false" customHeight="false" hidden="false" ht="12.1" outlineLevel="0" r="113">
      <c r="A113" s="33" t="n">
        <v>45401</v>
      </c>
      <c r="B113" s="16" t="s">
        <v>149</v>
      </c>
      <c r="C113" s="16" t="s">
        <v>108</v>
      </c>
      <c r="D113" s="16" t="s">
        <v>150</v>
      </c>
      <c r="E113" s="6" t="n">
        <v>416.9</v>
      </c>
      <c r="F113" s="7" t="n">
        <v>2</v>
      </c>
      <c r="G113" s="6" t="n">
        <v>4.45</v>
      </c>
      <c r="H113" s="6" t="n">
        <v>1</v>
      </c>
      <c r="I113" s="6" t="n">
        <v>8.9</v>
      </c>
      <c r="J113" s="6" t="n">
        <v>7.9</v>
      </c>
    </row>
    <row collapsed="false" customFormat="false" customHeight="false" hidden="false" ht="12.1" outlineLevel="0" r="114">
      <c r="A114" s="33" t="n">
        <v>45412</v>
      </c>
      <c r="B114" s="16" t="s">
        <v>149</v>
      </c>
      <c r="C114" s="16" t="s">
        <v>104</v>
      </c>
      <c r="D114" s="16" t="s">
        <v>152</v>
      </c>
      <c r="E114" s="6" t="n">
        <v>1000</v>
      </c>
      <c r="F114" s="7" t="n">
        <v>7</v>
      </c>
      <c r="G114" s="6" t="n">
        <v>9.86</v>
      </c>
      <c r="H114" s="6" t="n">
        <v>9</v>
      </c>
      <c r="I114" s="6" t="n">
        <v>69.02</v>
      </c>
      <c r="J114" s="6" t="n">
        <v>60.02</v>
      </c>
    </row>
    <row collapsed="false" customFormat="false" customHeight="false" hidden="false" ht="12.1" outlineLevel="0" r="115">
      <c r="A115" s="33" t="n">
        <v>45420</v>
      </c>
      <c r="B115" s="16" t="s">
        <v>149</v>
      </c>
      <c r="C115" s="16" t="s">
        <v>106</v>
      </c>
      <c r="D115" s="16" t="s">
        <v>153</v>
      </c>
      <c r="E115" s="6" t="n">
        <v>1000</v>
      </c>
      <c r="F115" s="7" t="n">
        <v>5</v>
      </c>
      <c r="G115" s="6" t="n">
        <v>29.92</v>
      </c>
      <c r="H115" s="6" t="n">
        <v>19</v>
      </c>
      <c r="I115" s="6" t="n">
        <v>149.6</v>
      </c>
      <c r="J115" s="6" t="n">
        <v>130.6</v>
      </c>
    </row>
    <row collapsed="false" customFormat="false" customHeight="false" hidden="false" ht="12.1" outlineLevel="0" r="116">
      <c r="A116" s="33" t="n">
        <v>45427</v>
      </c>
      <c r="B116" s="16" t="s">
        <v>149</v>
      </c>
      <c r="C116" s="16" t="s">
        <v>109</v>
      </c>
      <c r="D116" s="16" t="s">
        <v>154</v>
      </c>
      <c r="E116" s="6" t="n">
        <v>1000</v>
      </c>
      <c r="F116" s="7" t="n">
        <v>1</v>
      </c>
      <c r="G116" s="6" t="n">
        <v>27.42</v>
      </c>
      <c r="H116" s="6" t="n">
        <v>4</v>
      </c>
      <c r="I116" s="6" t="n">
        <v>27.42</v>
      </c>
      <c r="J116" s="6" t="n">
        <v>23.42</v>
      </c>
    </row>
    <row collapsed="false" customFormat="false" customHeight="false" hidden="false" ht="12.1" outlineLevel="0" r="117">
      <c r="A117" s="33" t="n">
        <v>45431</v>
      </c>
      <c r="B117" s="16" t="s">
        <v>149</v>
      </c>
      <c r="C117" s="16" t="s">
        <v>108</v>
      </c>
      <c r="D117" s="16" t="s">
        <v>150</v>
      </c>
      <c r="E117" s="6" t="n">
        <v>333.59999999999997</v>
      </c>
      <c r="F117" s="7" t="n">
        <v>2</v>
      </c>
      <c r="G117" s="6" t="n">
        <v>3.56</v>
      </c>
      <c r="H117" s="6" t="n">
        <v>1</v>
      </c>
      <c r="I117" s="6" t="n">
        <v>7.12</v>
      </c>
      <c r="J117" s="6" t="n">
        <v>6.12</v>
      </c>
    </row>
    <row collapsed="false" customFormat="false" customHeight="false" hidden="false" ht="12.1" outlineLevel="0" r="118">
      <c r="A118" s="33" t="n">
        <v>45442</v>
      </c>
      <c r="B118" s="16" t="s">
        <v>149</v>
      </c>
      <c r="C118" s="16" t="s">
        <v>104</v>
      </c>
      <c r="D118" s="16" t="s">
        <v>152</v>
      </c>
      <c r="E118" s="6" t="n">
        <v>1000</v>
      </c>
      <c r="F118" s="7" t="n">
        <v>7</v>
      </c>
      <c r="G118" s="6" t="n">
        <v>9.86</v>
      </c>
      <c r="H118" s="6" t="n">
        <v>9</v>
      </c>
      <c r="I118" s="6" t="n">
        <v>69.02</v>
      </c>
      <c r="J118" s="6" t="n">
        <v>60.02</v>
      </c>
    </row>
    <row collapsed="false" customFormat="false" customHeight="false" hidden="false" ht="12.1" outlineLevel="0" r="119">
      <c r="A119" s="33" t="n">
        <v>45461</v>
      </c>
      <c r="B119" s="16" t="s">
        <v>149</v>
      </c>
      <c r="C119" s="16" t="s">
        <v>108</v>
      </c>
      <c r="D119" s="16" t="s">
        <v>150</v>
      </c>
      <c r="E119" s="6" t="n">
        <v>250.3</v>
      </c>
      <c r="F119" s="7" t="n">
        <v>2</v>
      </c>
      <c r="G119" s="6" t="n">
        <v>2.67</v>
      </c>
      <c r="H119" s="6" t="n">
        <v>1</v>
      </c>
      <c r="I119" s="6" t="n">
        <v>5.34</v>
      </c>
      <c r="J119" s="6" t="n">
        <v>4.34</v>
      </c>
    </row>
    <row collapsed="false" customFormat="false" customHeight="false" hidden="false" ht="12.1" outlineLevel="0" r="120">
      <c r="A120" s="33" t="n">
        <v>45472</v>
      </c>
      <c r="B120" s="16" t="s">
        <v>149</v>
      </c>
      <c r="C120" s="16" t="s">
        <v>104</v>
      </c>
      <c r="D120" s="16" t="s">
        <v>152</v>
      </c>
      <c r="E120" s="6" t="n">
        <v>1000</v>
      </c>
      <c r="F120" s="7" t="n">
        <v>7</v>
      </c>
      <c r="G120" s="6" t="n">
        <v>9.86</v>
      </c>
      <c r="H120" s="6" t="n">
        <v>9</v>
      </c>
      <c r="I120" s="6" t="n">
        <v>69.02</v>
      </c>
      <c r="J120" s="6" t="n">
        <v>60.02</v>
      </c>
    </row>
    <row collapsed="false" customFormat="false" customHeight="false" hidden="false" ht="12.1" outlineLevel="0" r="121">
      <c r="A121" s="33" t="n">
        <v>45491</v>
      </c>
      <c r="B121" s="16" t="s">
        <v>149</v>
      </c>
      <c r="C121" s="16" t="s">
        <v>108</v>
      </c>
      <c r="D121" s="16" t="s">
        <v>150</v>
      </c>
      <c r="E121" s="6" t="n">
        <v>167</v>
      </c>
      <c r="F121" s="7" t="n">
        <v>2</v>
      </c>
      <c r="G121" s="6" t="n">
        <v>1.78</v>
      </c>
      <c r="H121" s="6" t="n">
        <v>0</v>
      </c>
      <c r="I121" s="6" t="n">
        <v>3.56</v>
      </c>
      <c r="J121" s="6" t="n">
        <v>3.56</v>
      </c>
    </row>
    <row collapsed="false" customFormat="false" customHeight="false" hidden="false" ht="12.1" outlineLevel="0" r="122">
      <c r="A122" s="33" t="n">
        <v>45502</v>
      </c>
      <c r="B122" s="16" t="s">
        <v>149</v>
      </c>
      <c r="C122" s="16" t="s">
        <v>104</v>
      </c>
      <c r="D122" s="16" t="s">
        <v>152</v>
      </c>
      <c r="E122" s="6" t="n">
        <v>1000</v>
      </c>
      <c r="F122" s="7" t="n">
        <v>7</v>
      </c>
      <c r="G122" s="6" t="n">
        <v>9.86</v>
      </c>
      <c r="H122" s="6" t="n">
        <v>9</v>
      </c>
      <c r="I122" s="6" t="n">
        <v>69.02</v>
      </c>
      <c r="J122" s="6" t="n">
        <v>60.02</v>
      </c>
    </row>
    <row collapsed="false" customFormat="false" customHeight="false" hidden="false" ht="12.1" outlineLevel="0" r="123">
      <c r="A123" s="33" t="n">
        <v>45511</v>
      </c>
      <c r="B123" s="16" t="s">
        <v>149</v>
      </c>
      <c r="C123" s="16" t="s">
        <v>106</v>
      </c>
      <c r="D123" s="16" t="s">
        <v>153</v>
      </c>
      <c r="E123" s="6" t="n">
        <v>1000</v>
      </c>
      <c r="F123" s="7" t="n">
        <v>5</v>
      </c>
      <c r="G123" s="6" t="n">
        <v>29.92</v>
      </c>
      <c r="H123" s="6" t="n">
        <v>19</v>
      </c>
      <c r="I123" s="6" t="n">
        <v>149.6</v>
      </c>
      <c r="J123" s="6" t="n">
        <v>130.6</v>
      </c>
    </row>
    <row collapsed="false" customFormat="false" customHeight="false" hidden="false" ht="12.1" outlineLevel="0" r="124">
      <c r="A124" s="33" t="n">
        <v>45521</v>
      </c>
      <c r="B124" s="16" t="s">
        <v>149</v>
      </c>
      <c r="C124" s="16" t="s">
        <v>108</v>
      </c>
      <c r="D124" s="16" t="s">
        <v>150</v>
      </c>
      <c r="E124" s="6" t="n">
        <v>83.7</v>
      </c>
      <c r="F124" s="7" t="n">
        <v>2</v>
      </c>
      <c r="G124" s="6" t="n">
        <v>0.89</v>
      </c>
      <c r="H124" s="6" t="n">
        <v>0</v>
      </c>
      <c r="I124" s="6" t="n">
        <v>1.78</v>
      </c>
      <c r="J124" s="6" t="n">
        <v>1.78</v>
      </c>
    </row>
    <row collapsed="false" customFormat="false" customHeight="false" hidden="false" ht="12.1" outlineLevel="0" r="125">
      <c r="A125" s="33" t="n">
        <v>45532</v>
      </c>
      <c r="B125" s="16" t="s">
        <v>149</v>
      </c>
      <c r="C125" s="16" t="s">
        <v>104</v>
      </c>
      <c r="D125" s="16" t="s">
        <v>152</v>
      </c>
      <c r="E125" s="6" t="n">
        <v>1000</v>
      </c>
      <c r="F125" s="7" t="n">
        <v>7</v>
      </c>
      <c r="G125" s="6" t="n">
        <v>9.86</v>
      </c>
      <c r="H125" s="6" t="n">
        <v>9</v>
      </c>
      <c r="I125" s="6" t="n">
        <v>69.02</v>
      </c>
      <c r="J125" s="6" t="n">
        <v>60.02</v>
      </c>
    </row>
    <row collapsed="false" customFormat="false" customHeight="false" hidden="false" ht="12.1" outlineLevel="0" r="126">
      <c r="A126" s="33" t="n">
        <v>45562</v>
      </c>
      <c r="B126" s="16" t="s">
        <v>149</v>
      </c>
      <c r="C126" s="16" t="s">
        <v>104</v>
      </c>
      <c r="D126" s="16" t="s">
        <v>152</v>
      </c>
      <c r="E126" s="6" t="n">
        <v>1000</v>
      </c>
      <c r="F126" s="7" t="n">
        <v>7</v>
      </c>
      <c r="G126" s="6" t="n">
        <v>9.86</v>
      </c>
      <c r="H126" s="6" t="n">
        <v>9</v>
      </c>
      <c r="I126" s="6" t="n">
        <v>69.02</v>
      </c>
      <c r="J126" s="6" t="n">
        <v>60.02</v>
      </c>
    </row>
    <row collapsed="false" customFormat="false" customHeight="false" hidden="false" ht="12.1" outlineLevel="0" r="127">
      <c r="A127" s="33" t="n">
        <v>45592</v>
      </c>
      <c r="B127" s="16" t="s">
        <v>149</v>
      </c>
      <c r="C127" s="16" t="s">
        <v>104</v>
      </c>
      <c r="D127" s="16" t="s">
        <v>152</v>
      </c>
      <c r="E127" s="6" t="n">
        <v>1000</v>
      </c>
      <c r="F127" s="7" t="n">
        <v>7</v>
      </c>
      <c r="G127" s="6" t="n">
        <v>9.86</v>
      </c>
      <c r="H127" s="6" t="n">
        <v>9</v>
      </c>
      <c r="I127" s="6" t="n">
        <v>69.02</v>
      </c>
      <c r="J127" s="6" t="n">
        <v>60.02</v>
      </c>
    </row>
    <row collapsed="false" customFormat="false" customHeight="false" hidden="false" ht="12.1" outlineLevel="0" r="128">
      <c r="A128" s="33" t="n">
        <v>45602</v>
      </c>
      <c r="B128" s="16" t="s">
        <v>149</v>
      </c>
      <c r="C128" s="16" t="s">
        <v>106</v>
      </c>
      <c r="D128" s="16" t="s">
        <v>153</v>
      </c>
      <c r="E128" s="6" t="n">
        <v>1000</v>
      </c>
      <c r="F128" s="7" t="n">
        <v>5</v>
      </c>
      <c r="G128" s="6" t="n">
        <v>29.92</v>
      </c>
      <c r="H128" s="6" t="n">
        <v>19</v>
      </c>
      <c r="I128" s="6" t="n">
        <v>149.6</v>
      </c>
      <c r="J128" s="6" t="n">
        <v>130.6</v>
      </c>
    </row>
    <row collapsed="false" customFormat="false" customHeight="false" hidden="false" ht="12.1" outlineLevel="0" r="129">
      <c r="A129" s="33" t="n">
        <v>45622</v>
      </c>
      <c r="B129" s="16" t="s">
        <v>149</v>
      </c>
      <c r="C129" s="16" t="s">
        <v>104</v>
      </c>
      <c r="D129" s="16" t="s">
        <v>152</v>
      </c>
      <c r="E129" s="6" t="n">
        <v>1000</v>
      </c>
      <c r="F129" s="7" t="n">
        <v>7</v>
      </c>
      <c r="G129" s="6" t="n">
        <v>9.86</v>
      </c>
      <c r="H129" s="6" t="n">
        <v>9</v>
      </c>
      <c r="I129" s="6" t="n">
        <v>69.02</v>
      </c>
      <c r="J129" s="6" t="n">
        <v>60.02</v>
      </c>
    </row>
    <row collapsed="false" customFormat="false" customHeight="false" hidden="false" ht="12.1" outlineLevel="0" r="130">
      <c r="A130" s="33" t="n">
        <v>45652</v>
      </c>
      <c r="B130" s="16" t="s">
        <v>149</v>
      </c>
      <c r="C130" s="16" t="s">
        <v>104</v>
      </c>
      <c r="D130" s="16" t="s">
        <v>152</v>
      </c>
      <c r="E130" s="6" t="n">
        <v>1000</v>
      </c>
      <c r="F130" s="7" t="n">
        <v>7</v>
      </c>
      <c r="G130" s="6" t="n">
        <v>9.86</v>
      </c>
      <c r="H130" s="6" t="n">
        <v>9</v>
      </c>
      <c r="I130" s="6" t="n">
        <v>69.02</v>
      </c>
      <c r="J130" s="6" t="n">
        <v>60.02</v>
      </c>
    </row>
    <row collapsed="false" customFormat="false" customHeight="false" hidden="false" ht="12.1" outlineLevel="0" r="131">
      <c r="A131" s="33" t="n">
        <v>45682</v>
      </c>
      <c r="B131" s="16" t="s">
        <v>149</v>
      </c>
      <c r="C131" s="16" t="s">
        <v>104</v>
      </c>
      <c r="D131" s="16" t="s">
        <v>152</v>
      </c>
      <c r="E131" s="6" t="n">
        <v>1000</v>
      </c>
      <c r="F131" s="7" t="n">
        <v>7</v>
      </c>
      <c r="G131" s="6" t="n">
        <v>9.86</v>
      </c>
      <c r="H131" s="6" t="n">
        <v>9</v>
      </c>
      <c r="I131" s="6" t="n">
        <v>69.02</v>
      </c>
      <c r="J131" s="6" t="n">
        <v>60.02</v>
      </c>
    </row>
    <row collapsed="false" customFormat="false" customHeight="false" hidden="false" ht="12.1" outlineLevel="0" r="132">
      <c r="A132" s="33" t="n">
        <v>45693</v>
      </c>
      <c r="B132" s="16" t="s">
        <v>149</v>
      </c>
      <c r="C132" s="16" t="s">
        <v>106</v>
      </c>
      <c r="D132" s="16" t="s">
        <v>153</v>
      </c>
      <c r="E132" s="6" t="n">
        <v>1000</v>
      </c>
      <c r="F132" s="7" t="n">
        <v>5</v>
      </c>
      <c r="G132" s="6" t="n">
        <v>29.92</v>
      </c>
      <c r="H132" s="6" t="n">
        <v>19</v>
      </c>
      <c r="I132" s="6" t="n">
        <v>149.6</v>
      </c>
      <c r="J132" s="6" t="n">
        <v>130.6</v>
      </c>
    </row>
    <row collapsed="false" customFormat="false" customHeight="false" hidden="false" ht="12.1" outlineLevel="0" r="133">
      <c r="A133" s="33" t="n">
        <v>45712</v>
      </c>
      <c r="B133" s="16" t="s">
        <v>149</v>
      </c>
      <c r="C133" s="16" t="s">
        <v>104</v>
      </c>
      <c r="D133" s="16" t="s">
        <v>152</v>
      </c>
      <c r="E133" s="6" t="n">
        <v>1000</v>
      </c>
      <c r="F133" s="7" t="n">
        <v>7</v>
      </c>
      <c r="G133" s="6" t="n">
        <v>9.86</v>
      </c>
      <c r="H133" s="6" t="n">
        <v>9</v>
      </c>
      <c r="I133" s="6" t="n">
        <v>69.02</v>
      </c>
      <c r="J133" s="6" t="n">
        <v>60.02</v>
      </c>
    </row>
    <row collapsed="false" customFormat="false" customHeight="false" hidden="false" ht="12.1" outlineLevel="0" r="134">
      <c r="A134" s="33" t="n">
        <v>45742</v>
      </c>
      <c r="B134" s="16" t="s">
        <v>149</v>
      </c>
      <c r="C134" s="16" t="s">
        <v>104</v>
      </c>
      <c r="D134" s="16" t="s">
        <v>152</v>
      </c>
      <c r="E134" s="6" t="n">
        <v>1000</v>
      </c>
      <c r="F134" s="7" t="n">
        <v>7</v>
      </c>
      <c r="G134" s="6" t="n">
        <v>9.86</v>
      </c>
      <c r="H134" s="6" t="n">
        <v>9</v>
      </c>
      <c r="I134" s="6" t="n">
        <v>69.02</v>
      </c>
      <c r="J134" s="6" t="n">
        <v>60.02</v>
      </c>
    </row>
    <row collapsed="false" customFormat="false" customHeight="false" hidden="false" ht="12.1" outlineLevel="0" r="135">
      <c r="A135" s="33" t="n">
        <v>45772</v>
      </c>
      <c r="B135" s="16" t="s">
        <v>149</v>
      </c>
      <c r="C135" s="16" t="s">
        <v>104</v>
      </c>
      <c r="D135" s="16" t="s">
        <v>152</v>
      </c>
      <c r="E135" s="6" t="n">
        <v>916.7</v>
      </c>
      <c r="F135" s="7" t="n">
        <v>7</v>
      </c>
      <c r="G135" s="6" t="n">
        <v>9.04</v>
      </c>
      <c r="H135" s="6" t="n">
        <v>8</v>
      </c>
      <c r="I135" s="6" t="n">
        <v>63.28</v>
      </c>
      <c r="J135" s="6" t="n">
        <v>55.28</v>
      </c>
    </row>
    <row collapsed="false" customFormat="false" customHeight="false" hidden="false" ht="12.1" outlineLevel="0" r="136">
      <c r="A136" s="33" t="n">
        <v>45784</v>
      </c>
      <c r="B136" s="16" t="s">
        <v>149</v>
      </c>
      <c r="C136" s="16" t="s">
        <v>106</v>
      </c>
      <c r="D136" s="16" t="s">
        <v>153</v>
      </c>
      <c r="E136" s="6" t="n">
        <v>1000</v>
      </c>
      <c r="F136" s="7" t="n">
        <v>5</v>
      </c>
      <c r="G136" s="6" t="n">
        <v>29.92</v>
      </c>
      <c r="H136" s="6" t="n">
        <v>19</v>
      </c>
      <c r="I136" s="6" t="n">
        <v>149.6</v>
      </c>
      <c r="J136" s="6" t="n">
        <v>130.6</v>
      </c>
    </row>
    <row collapsed="false" customFormat="false" customHeight="false" hidden="false" ht="12.1" outlineLevel="0" r="137">
      <c r="A137" s="33" t="n">
        <v>45802</v>
      </c>
      <c r="B137" s="16" t="s">
        <v>149</v>
      </c>
      <c r="C137" s="16" t="s">
        <v>104</v>
      </c>
      <c r="D137" s="16" t="s">
        <v>152</v>
      </c>
      <c r="E137" s="6" t="n">
        <v>833.4000000000001</v>
      </c>
      <c r="F137" s="7" t="n">
        <v>7</v>
      </c>
      <c r="G137" s="6" t="n">
        <v>8.22</v>
      </c>
      <c r="H137" s="6" t="n">
        <v>7</v>
      </c>
      <c r="I137" s="6" t="n">
        <v>57.54</v>
      </c>
      <c r="J137" s="6" t="n">
        <v>50.54</v>
      </c>
    </row>
    <row collapsed="false" customFormat="false" customHeight="false" hidden="false" ht="12.1" outlineLevel="0" r="138">
      <c r="A138" s="33" t="n">
        <v>45832</v>
      </c>
      <c r="B138" s="16" t="s">
        <v>149</v>
      </c>
      <c r="C138" s="16" t="s">
        <v>104</v>
      </c>
      <c r="D138" s="16" t="s">
        <v>152</v>
      </c>
      <c r="E138" s="6" t="n">
        <v>750.1</v>
      </c>
      <c r="F138" s="7" t="n">
        <v>7</v>
      </c>
      <c r="G138" s="6" t="n">
        <v>7.4</v>
      </c>
      <c r="H138" s="6" t="n">
        <v>7</v>
      </c>
      <c r="I138" s="6" t="n">
        <v>51.8</v>
      </c>
      <c r="J138" s="6" t="n">
        <v>44.8</v>
      </c>
    </row>
    <row collapsed="false" customFormat="false" customHeight="false" hidden="false" ht="12.1" outlineLevel="0" r="139">
      <c r="A139" s="33" t="n">
        <v>45862</v>
      </c>
      <c r="B139" s="16" t="s">
        <v>149</v>
      </c>
      <c r="C139" s="16" t="s">
        <v>104</v>
      </c>
      <c r="D139" s="16" t="s">
        <v>152</v>
      </c>
      <c r="E139" s="6" t="n">
        <v>666.8000000000001</v>
      </c>
      <c r="F139" s="7" t="n">
        <v>7</v>
      </c>
      <c r="G139" s="6" t="n">
        <v>6.58</v>
      </c>
      <c r="H139" s="6" t="n">
        <v>6</v>
      </c>
      <c r="I139" s="6" t="n">
        <v>46.06</v>
      </c>
      <c r="J139" s="6" t="n">
        <v>40.06</v>
      </c>
    </row>
    <row collapsed="false" customFormat="false" customHeight="false" hidden="false" ht="12.1" outlineLevel="0" r="140">
      <c r="A140" s="33" t="n">
        <v>45892</v>
      </c>
      <c r="B140" s="16" t="s">
        <v>149</v>
      </c>
      <c r="C140" s="16" t="s">
        <v>104</v>
      </c>
      <c r="D140" s="16" t="s">
        <v>152</v>
      </c>
      <c r="E140" s="6" t="n">
        <v>583.5</v>
      </c>
      <c r="F140" s="7" t="n">
        <v>7</v>
      </c>
      <c r="G140" s="6" t="n">
        <v>5.76</v>
      </c>
      <c r="H140" s="6" t="n">
        <v>5</v>
      </c>
      <c r="I140" s="6" t="n">
        <v>40.32</v>
      </c>
      <c r="J140" s="6" t="n">
        <v>35.32</v>
      </c>
    </row>
    <row collapsed="false" customFormat="false" customHeight="false" hidden="false" ht="12.1" outlineLevel="0" r="141">
      <c r="A141" s="33" t="n">
        <v>45922</v>
      </c>
      <c r="B141" s="16" t="s">
        <v>149</v>
      </c>
      <c r="C141" s="16" t="s">
        <v>104</v>
      </c>
      <c r="D141" s="16" t="s">
        <v>152</v>
      </c>
      <c r="E141" s="6" t="n">
        <v>500.2</v>
      </c>
      <c r="F141" s="7" t="n">
        <v>7</v>
      </c>
      <c r="G141" s="6" t="n">
        <v>4.93</v>
      </c>
      <c r="H141" s="6" t="n">
        <v>4</v>
      </c>
      <c r="I141" s="6" t="n">
        <v>34.51</v>
      </c>
      <c r="J141" s="6" t="n">
        <v>30.51</v>
      </c>
    </row>
    <row collapsed="false" customFormat="false" customHeight="false" hidden="false" ht="12.1" outlineLevel="0" r="142">
      <c r="A142" s="33" t="n">
        <v>45952</v>
      </c>
      <c r="B142" s="16" t="s">
        <v>149</v>
      </c>
      <c r="C142" s="16" t="s">
        <v>104</v>
      </c>
      <c r="D142" s="16" t="s">
        <v>152</v>
      </c>
      <c r="E142" s="6" t="n">
        <v>416.9</v>
      </c>
      <c r="F142" s="7" t="n">
        <v>7</v>
      </c>
      <c r="G142" s="6" t="n">
        <v>4.11</v>
      </c>
      <c r="H142" s="6" t="n">
        <v>4</v>
      </c>
      <c r="I142" s="6" t="n">
        <v>28.77</v>
      </c>
      <c r="J142" s="6" t="n">
        <v>24.77</v>
      </c>
    </row>
    <row collapsed="false" customFormat="false" customHeight="false" hidden="false" ht="12.1" outlineLevel="0" r="143">
      <c r="A143" s="33" t="n">
        <v>45982</v>
      </c>
      <c r="B143" s="16" t="s">
        <v>149</v>
      </c>
      <c r="C143" s="16" t="s">
        <v>104</v>
      </c>
      <c r="D143" s="16" t="s">
        <v>152</v>
      </c>
      <c r="E143" s="6" t="n">
        <v>333.59999999999997</v>
      </c>
      <c r="F143" s="7" t="n">
        <v>7</v>
      </c>
      <c r="G143" s="6" t="n">
        <v>3.29</v>
      </c>
      <c r="H143" s="6" t="n">
        <v>3</v>
      </c>
      <c r="I143" s="6" t="n">
        <v>23.03</v>
      </c>
      <c r="J143" s="6" t="n">
        <v>20.03</v>
      </c>
    </row>
    <row collapsed="false" customFormat="false" customHeight="false" hidden="false" ht="12.1" outlineLevel="0" r="144">
      <c r="A144" s="33" t="n">
        <v>46012</v>
      </c>
      <c r="B144" s="16" t="s">
        <v>149</v>
      </c>
      <c r="C144" s="16" t="s">
        <v>104</v>
      </c>
      <c r="D144" s="16" t="s">
        <v>152</v>
      </c>
      <c r="E144" s="6" t="n">
        <v>250.3</v>
      </c>
      <c r="F144" s="7" t="n">
        <v>7</v>
      </c>
      <c r="G144" s="6" t="n">
        <v>2.47</v>
      </c>
      <c r="H144" s="6" t="n">
        <v>2</v>
      </c>
      <c r="I144" s="6" t="n">
        <v>17.29</v>
      </c>
      <c r="J144" s="6" t="n">
        <v>15.29</v>
      </c>
    </row>
    <row collapsed="false" customFormat="false" customHeight="false" hidden="false" ht="12.1" outlineLevel="0" r="145">
      <c r="A145" s="33" t="n">
        <v>46042</v>
      </c>
      <c r="B145" s="16" t="s">
        <v>149</v>
      </c>
      <c r="C145" s="16" t="s">
        <v>104</v>
      </c>
      <c r="D145" s="16" t="s">
        <v>152</v>
      </c>
      <c r="E145" s="6" t="n">
        <v>167</v>
      </c>
      <c r="F145" s="7" t="n">
        <v>7</v>
      </c>
      <c r="G145" s="6" t="n">
        <v>1.65</v>
      </c>
      <c r="H145" s="6" t="n">
        <v>2</v>
      </c>
      <c r="I145" s="6" t="n">
        <v>11.55</v>
      </c>
      <c r="J145" s="6" t="n">
        <v>9.55</v>
      </c>
    </row>
    <row collapsed="false" customFormat="false" customHeight="false" hidden="false" ht="12.1" outlineLevel="0" r="146">
      <c r="A146" s="33" t="n">
        <v>46072</v>
      </c>
      <c r="B146" s="16" t="s">
        <v>149</v>
      </c>
      <c r="C146" s="16" t="s">
        <v>104</v>
      </c>
      <c r="D146" s="16" t="s">
        <v>152</v>
      </c>
      <c r="E146" s="6" t="n">
        <v>83.7</v>
      </c>
      <c r="F146" s="7" t="n">
        <v>7</v>
      </c>
      <c r="G146" s="6" t="n">
        <v>0.83</v>
      </c>
      <c r="H146" s="6" t="n">
        <v>1</v>
      </c>
      <c r="I146" s="6" t="n">
        <v>5.81</v>
      </c>
      <c r="J146" s="6" t="n">
        <v>4.81</v>
      </c>
    </row>
  </sheetData>
  <autoFilter ref="A1:J14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39</v>
      </c>
      <c r="B1" s="34" t="s">
        <v>143</v>
      </c>
      <c r="C1" s="34" t="s">
        <v>0</v>
      </c>
      <c r="D1" s="34" t="s">
        <v>2</v>
      </c>
      <c r="E1" s="34" t="s">
        <v>144</v>
      </c>
      <c r="F1" s="34" t="s">
        <v>155</v>
      </c>
      <c r="G1" s="34" t="s">
        <v>156</v>
      </c>
      <c r="H1" s="34" t="s">
        <v>43</v>
      </c>
      <c r="I1" s="34" t="s">
        <v>157</v>
      </c>
      <c r="J1" s="34" t="s">
        <v>158</v>
      </c>
      <c r="K1" s="34" t="s">
        <v>159</v>
      </c>
      <c r="L1" s="34" t="s">
        <v>160</v>
      </c>
      <c r="M1" s="34" t="s">
        <v>161</v>
      </c>
      <c r="N1" s="34" t="s">
        <v>162</v>
      </c>
      <c r="O1" s="34" t="s">
        <v>163</v>
      </c>
    </row>
    <row collapsed="false" customFormat="false" customHeight="false" hidden="false" ht="12.1" outlineLevel="0" r="2">
      <c r="A2" s="35" t="n">
        <v>44426</v>
      </c>
      <c r="B2" s="16" t="s">
        <v>149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1742</v>
      </c>
      <c r="J2" s="17" t="n">
        <v>1.0703045685279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5" t="n">
        <v>44449</v>
      </c>
      <c r="B3" s="16" t="s">
        <v>149</v>
      </c>
      <c r="C3" s="16" t="s">
        <v>16</v>
      </c>
      <c r="D3" s="16" t="s">
        <v>18</v>
      </c>
      <c r="E3" s="17" t="n">
        <v>90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1719</v>
      </c>
      <c r="J3" s="17" t="n">
        <v>1.0748888888889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5" t="n">
        <v>44453</v>
      </c>
      <c r="B4" s="16" t="s">
        <v>149</v>
      </c>
      <c r="C4" s="16" t="s">
        <v>16</v>
      </c>
      <c r="D4" s="16" t="s">
        <v>18</v>
      </c>
      <c r="E4" s="17" t="n">
        <v>56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1715</v>
      </c>
      <c r="J4" s="17" t="n">
        <v>1.0751785714286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5" t="n">
        <v>44476</v>
      </c>
      <c r="B5" s="16" t="s">
        <v>149</v>
      </c>
      <c r="C5" s="16" t="s">
        <v>16</v>
      </c>
      <c r="D5" s="16" t="s">
        <v>18</v>
      </c>
      <c r="E5" s="17" t="n">
        <v>15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1693</v>
      </c>
      <c r="J5" s="17" t="n">
        <v>1.08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5" t="n">
        <v>44480</v>
      </c>
      <c r="B6" s="16" t="s">
        <v>149</v>
      </c>
      <c r="C6" s="16" t="s">
        <v>16</v>
      </c>
      <c r="D6" s="16" t="s">
        <v>18</v>
      </c>
      <c r="E6" s="17" t="n">
        <v>42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1689</v>
      </c>
      <c r="J6" s="17" t="n">
        <v>1.0802380952381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5" t="n">
        <v>44489</v>
      </c>
      <c r="B7" s="16" t="s">
        <v>149</v>
      </c>
      <c r="C7" s="16" t="s">
        <v>16</v>
      </c>
      <c r="D7" s="16" t="s">
        <v>18</v>
      </c>
      <c r="E7" s="17" t="n">
        <v>50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1680</v>
      </c>
      <c r="J7" s="17" t="n">
        <v>1.0818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5" t="n">
        <v>44510</v>
      </c>
      <c r="B8" s="16" t="s">
        <v>149</v>
      </c>
      <c r="C8" s="16" t="s">
        <v>16</v>
      </c>
      <c r="D8" s="16" t="s">
        <v>18</v>
      </c>
      <c r="E8" s="17" t="n">
        <v>70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1659</v>
      </c>
      <c r="J8" s="17" t="n">
        <v>1.0861428571429</v>
      </c>
      <c r="K8" s="6" t="s">
        <f>=Портфель!F2*Портфель!$Q$13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5" t="n">
        <v>44516</v>
      </c>
      <c r="B9" s="16" t="s">
        <v>149</v>
      </c>
      <c r="C9" s="16" t="s">
        <v>16</v>
      </c>
      <c r="D9" s="16" t="s">
        <v>18</v>
      </c>
      <c r="E9" s="17" t="n">
        <v>176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1652</v>
      </c>
      <c r="J9" s="17" t="n">
        <v>1.0874431818182</v>
      </c>
      <c r="K9" s="6" t="s">
        <f>=Портфель!F2*Портфель!$Q$13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5" t="n">
        <v>44538</v>
      </c>
      <c r="B10" s="16" t="s">
        <v>149</v>
      </c>
      <c r="C10" s="16" t="s">
        <v>16</v>
      </c>
      <c r="D10" s="16" t="s">
        <v>18</v>
      </c>
      <c r="E10" s="17" t="n">
        <v>80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1630</v>
      </c>
      <c r="J10" s="17" t="n">
        <v>1.09175</v>
      </c>
      <c r="K10" s="6" t="s">
        <f>=Портфель!F2*Портфель!$Q$13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5" t="n">
        <v>44575</v>
      </c>
      <c r="B11" s="16" t="s">
        <v>149</v>
      </c>
      <c r="C11" s="16" t="s">
        <v>16</v>
      </c>
      <c r="D11" s="16" t="s">
        <v>18</v>
      </c>
      <c r="E11" s="17" t="n">
        <v>150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1593</v>
      </c>
      <c r="J11" s="17" t="n">
        <v>1.1014</v>
      </c>
      <c r="K11" s="6" t="s">
        <f>=Портфель!F2*Портфель!$Q$13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5"/>
      <c r="B12" s="16"/>
      <c r="C12" s="16"/>
      <c r="D12" s="16"/>
      <c r="E12" s="17"/>
      <c r="F12" s="7"/>
      <c r="G12" s="17"/>
      <c r="H12" s="16"/>
      <c r="I12" s="7"/>
      <c r="J12" s="17"/>
      <c r="K12" s="4" t="s">
        <v>27</v>
      </c>
      <c r="L12" s="8" t="s">
        <f>=SUBTOTAL(109,L2:L11)</f>
      </c>
      <c r="M12" s="8" t="s">
        <f>=SUBTOTAL(109,M2:M11)</f>
      </c>
      <c r="N12" s="8" t="s">
        <f>=MAX(0,M12*0.13)</f>
      </c>
    </row>
  </sheetData>
  <autoFilter ref="A1:O1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164</v>
      </c>
      <c r="D1" s="34" t="s">
        <v>165</v>
      </c>
      <c r="E1" s="34" t="s">
        <v>166</v>
      </c>
      <c r="F1" s="34" t="s">
        <v>167</v>
      </c>
      <c r="G1" s="34" t="s">
        <v>144</v>
      </c>
      <c r="H1" s="34" t="s">
        <v>168</v>
      </c>
      <c r="I1" s="34" t="s">
        <v>169</v>
      </c>
      <c r="J1" s="34" t="s">
        <v>170</v>
      </c>
      <c r="K1" s="34" t="s">
        <v>171</v>
      </c>
    </row>
    <row collapsed="false" customFormat="false" customHeight="false" hidden="false" ht="12.1" outlineLevel="0" r="2">
      <c r="A2" s="16" t="s">
        <v>102</v>
      </c>
      <c r="B2" s="16" t="s">
        <v>172</v>
      </c>
      <c r="C2" s="36" t="n">
        <v>44344</v>
      </c>
      <c r="D2" s="37" t="n">
        <v>44348</v>
      </c>
      <c r="E2" s="17" t="n">
        <v>312.905</v>
      </c>
      <c r="F2" s="17" t="n">
        <v>312.9375</v>
      </c>
      <c r="G2" s="17" t="n">
        <v>40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103</v>
      </c>
      <c r="B3" s="16" t="s">
        <v>173</v>
      </c>
      <c r="C3" s="36" t="n">
        <v>44344</v>
      </c>
      <c r="D3" s="37" t="n">
        <v>44348</v>
      </c>
      <c r="E3" s="17" t="n">
        <v>70.8025</v>
      </c>
      <c r="F3" s="17" t="n">
        <v>70.9575</v>
      </c>
      <c r="G3" s="17" t="n">
        <v>20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104</v>
      </c>
      <c r="B4" s="16" t="s">
        <v>152</v>
      </c>
      <c r="C4" s="36" t="n">
        <v>44344</v>
      </c>
      <c r="D4" s="37" t="n">
        <v>46072</v>
      </c>
      <c r="E4" s="17" t="n">
        <v>1013.6</v>
      </c>
      <c r="F4" s="17" t="n">
        <v>83.7</v>
      </c>
      <c r="G4" s="17" t="n">
        <v>2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104</v>
      </c>
      <c r="B5" s="16" t="s">
        <v>152</v>
      </c>
      <c r="C5" s="36" t="n">
        <v>44348</v>
      </c>
      <c r="D5" s="37" t="n">
        <v>46072</v>
      </c>
      <c r="E5" s="17" t="n">
        <v>1014.37</v>
      </c>
      <c r="F5" s="17" t="n">
        <v>83.7</v>
      </c>
      <c r="G5" s="17" t="n">
        <v>2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104</v>
      </c>
      <c r="B6" s="16" t="s">
        <v>152</v>
      </c>
      <c r="C6" s="36" t="n">
        <v>44349</v>
      </c>
      <c r="D6" s="37" t="n">
        <v>46072</v>
      </c>
      <c r="E6" s="17" t="n">
        <v>1014.69</v>
      </c>
      <c r="F6" s="17" t="n">
        <v>83.7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104</v>
      </c>
      <c r="B7" s="16" t="s">
        <v>152</v>
      </c>
      <c r="C7" s="36" t="n">
        <v>44354</v>
      </c>
      <c r="D7" s="37" t="n">
        <v>46072</v>
      </c>
      <c r="E7" s="17" t="n">
        <v>1015.24</v>
      </c>
      <c r="F7" s="17" t="n">
        <v>83.7</v>
      </c>
      <c r="G7" s="17" t="n">
        <v>2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105</v>
      </c>
      <c r="B8" s="16" t="s">
        <v>151</v>
      </c>
      <c r="C8" s="36" t="n">
        <v>44344</v>
      </c>
      <c r="D8" s="37" t="n">
        <v>45377</v>
      </c>
      <c r="E8" s="17" t="n">
        <v>1043.4</v>
      </c>
      <c r="F8" s="17" t="n">
        <v>166.5</v>
      </c>
      <c r="G8" s="17" t="n">
        <v>2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105</v>
      </c>
      <c r="B9" s="16" t="s">
        <v>151</v>
      </c>
      <c r="C9" s="36" t="n">
        <v>44348</v>
      </c>
      <c r="D9" s="37" t="n">
        <v>45377</v>
      </c>
      <c r="E9" s="17" t="n">
        <v>1043.0267</v>
      </c>
      <c r="F9" s="17" t="n">
        <v>166.5</v>
      </c>
      <c r="G9" s="17" t="n">
        <v>3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106</v>
      </c>
      <c r="B10" s="16" t="s">
        <v>153</v>
      </c>
      <c r="C10" s="36" t="n">
        <v>44344</v>
      </c>
      <c r="D10" s="37" t="n">
        <v>45784</v>
      </c>
      <c r="E10" s="17" t="n">
        <v>1013.72</v>
      </c>
      <c r="F10" s="17" t="n">
        <v>1000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106</v>
      </c>
      <c r="B11" s="16" t="s">
        <v>153</v>
      </c>
      <c r="C11" s="36" t="n">
        <v>44348</v>
      </c>
      <c r="D11" s="37" t="n">
        <v>45784</v>
      </c>
      <c r="E11" s="17" t="n">
        <v>1014.99</v>
      </c>
      <c r="F11" s="17" t="n">
        <v>1000</v>
      </c>
      <c r="G11" s="17" t="n">
        <v>4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107</v>
      </c>
      <c r="B12" s="16" t="s">
        <v>174</v>
      </c>
      <c r="C12" s="36" t="n">
        <v>44344</v>
      </c>
      <c r="D12" s="37" t="n">
        <v>44348</v>
      </c>
      <c r="E12" s="17" t="n">
        <v>143.415</v>
      </c>
      <c r="F12" s="17" t="n">
        <v>145.255</v>
      </c>
      <c r="G12" s="17" t="n">
        <v>2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108</v>
      </c>
      <c r="B13" s="16" t="s">
        <v>150</v>
      </c>
      <c r="C13" s="36" t="n">
        <v>44349</v>
      </c>
      <c r="D13" s="37" t="n">
        <v>45521</v>
      </c>
      <c r="E13" s="17" t="n">
        <v>1036.09</v>
      </c>
      <c r="F13" s="17" t="n">
        <v>83.7</v>
      </c>
      <c r="G13" s="17" t="n">
        <v>2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16</v>
      </c>
      <c r="B14" s="16" t="s">
        <v>18</v>
      </c>
      <c r="C14" s="36" t="n">
        <v>44356</v>
      </c>
      <c r="D14" s="37" t="n">
        <v>44426</v>
      </c>
      <c r="E14" s="17" t="n">
        <v>1.0596</v>
      </c>
      <c r="F14" s="17" t="n">
        <v>1.0702</v>
      </c>
      <c r="G14" s="17" t="n">
        <v>525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16</v>
      </c>
      <c r="B15" s="16" t="s">
        <v>18</v>
      </c>
      <c r="C15" s="36" t="n">
        <v>44364</v>
      </c>
      <c r="D15" s="37" t="n">
        <v>44426</v>
      </c>
      <c r="E15" s="17" t="n">
        <v>1.0609</v>
      </c>
      <c r="F15" s="17" t="n">
        <v>1.0702</v>
      </c>
      <c r="G15" s="17" t="n">
        <v>105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16</v>
      </c>
      <c r="B16" s="16" t="s">
        <v>18</v>
      </c>
      <c r="C16" s="36" t="n">
        <v>44396</v>
      </c>
      <c r="D16" s="37" t="n">
        <v>44426</v>
      </c>
      <c r="E16" s="17" t="n">
        <v>1.0653</v>
      </c>
      <c r="F16" s="17" t="n">
        <v>1.0702</v>
      </c>
      <c r="G16" s="17" t="n">
        <v>100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16</v>
      </c>
      <c r="B17" s="16" t="s">
        <v>18</v>
      </c>
      <c r="C17" s="36" t="n">
        <v>44404</v>
      </c>
      <c r="D17" s="37" t="n">
        <v>44426</v>
      </c>
      <c r="E17" s="17" t="n">
        <v>1.0669</v>
      </c>
      <c r="F17" s="17" t="n">
        <v>1.0702</v>
      </c>
      <c r="G17" s="17" t="n">
        <v>16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16</v>
      </c>
      <c r="B18" s="16" t="s">
        <v>18</v>
      </c>
      <c r="C18" s="36" t="n">
        <v>44426</v>
      </c>
      <c r="D18" s="37" t="n">
        <v>44432</v>
      </c>
      <c r="E18" s="17" t="n">
        <v>1.0703</v>
      </c>
      <c r="F18" s="17" t="n">
        <v>1.0713</v>
      </c>
      <c r="G18" s="17" t="n">
        <v>984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109</v>
      </c>
      <c r="B19" s="16" t="s">
        <v>154</v>
      </c>
      <c r="C19" s="36" t="n">
        <v>44433</v>
      </c>
      <c r="D19" s="37" t="n">
        <v>45427</v>
      </c>
      <c r="E19" s="17" t="n">
        <v>1027.32</v>
      </c>
      <c r="F19" s="17" t="n">
        <v>1000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2026-05-26T14:39:12.00Z</dcterms:created>
  <dc:creator>izi-invest.ru</dc:creator>
  <cp:revision>0</cp:revision>
</cp:coreProperties>
</file>