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<sst xmlns="http://schemas.openxmlformats.org/spreadsheetml/2006/main" count="950" uniqueCount="190">
  <si>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</si>
  <si>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</si>
  <si>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</si>
  <si>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</si>
  <si>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</si>
  <si>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</si>
  <si>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</si>
  <si>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</si>
  <si>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</si>
  <si>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</si>
  <si>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</si>
  <si>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</si>
  <si>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</si>
  <si>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</si>
  <si>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</si>
  <si>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</si>
  <si>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</si>
  <si>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</si>
  <si>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AT&amp;T Inc.</t>
  </si>
  <si>
    <t>USD</t>
  </si>
  <si>
    <t>AMD</t>
  </si>
  <si>
    <t>MTSS</t>
  </si>
  <si>
    <t>МТС-ао</t>
  </si>
  <si>
    <t>RUR</t>
  </si>
  <si>
    <t>BYN</t>
  </si>
  <si>
    <t>ABT</t>
  </si>
  <si>
    <t>Abbott Laboratories Common Stock</t>
  </si>
  <si>
    <t>CAD</t>
  </si>
  <si>
    <t>BABA</t>
  </si>
  <si>
    <t>Alibaba Group Holding Limited American Depositary Shares eac</t>
  </si>
  <si>
    <t>CHF</t>
  </si>
  <si>
    <t>WBD</t>
  </si>
  <si>
    <t>Warner Bros. Discovery, Inc.</t>
  </si>
  <si>
    <t>CNY</t>
  </si>
  <si>
    <t>BZUN</t>
  </si>
  <si>
    <t>Baozun Inc</t>
  </si>
  <si>
    <t>EUR</t>
  </si>
  <si>
    <t>Сумма по акциям:</t>
  </si>
  <si>
    <t>GBP</t>
  </si>
  <si>
    <t>Рубль</t>
  </si>
  <si>
    <t>GLD</t>
  </si>
  <si>
    <t>Доллар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</si>
  <si>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</si>
  <si>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</si>
  <si>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</si>
  <si>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</si>
  <si>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</si>
  <si>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</si>
  <si>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</si>
  <si>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</si>
  <si>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</si>
  <si>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</si>
  <si>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</si>
  <si>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</si>
  <si>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</si>
  <si>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</si>
  <si>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</si>
  <si>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</si>
  <si>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Куп. дох. по обл. ПАО ФСК ЕЭС 4B02-04-65018-D-001P. Размер куп. на 1 обл. 16.83 руб. Удержан налог в размере 110.00 руб. НДС не  (данные из сделок)</t>
  </si>
  <si>
    <t>Зачисление денежных средств</t>
  </si>
  <si>
    <t>Дивиденды по ценным бумагам Abbott Laboratories Дивиденды. НДС не обл. Эмитентом удержан налог 0.05 USD. (данные из сделок)</t>
  </si>
  <si>
    <t>Дивиденды по ценным бумагам Citibank N.A. Дивиденды. НДС не обл. Налог не удерживается. Эмитентом удержана комиссия 0.05 USD. (данные из сделок)</t>
  </si>
  <si>
    <t>Дивиденды по ценным бумагам BNY Mellon дивиденды. НДС не обл. Эмитентом удержаны налог 2.98 USD и комиссия 0.26 USD. (данные из сделок)</t>
  </si>
  <si>
    <t>Дивиденд по MTSS - МТС-ао 100шт. по 26.51 RUR - налог 345 RUR (данные из БД)</t>
  </si>
  <si>
    <t>Дивиденд по ABT - Abbott Laboratories Common Stock 2шт. по 0.45 USD - налог 0.09 USD, по курсу 74.0589 USD/RUR (данные из БД)</t>
  </si>
  <si>
    <t>Дивиденды по ценным бумагам ПАО МТС 2020 год. НДС не обл. Удержан налог в размере 323.00 руб. (данные из сделок)</t>
  </si>
  <si>
    <t>Куп. дох. по обл. ПАО ФСК ЕЭС 4B02-04-65018-D-001P. Размер куп. на 1 обл. 16.83 руб. Удержан налог в размере 109.00 руб. НДС не  (данные из сделок)</t>
  </si>
  <si>
    <t>Дивиденды по ценным бумагам Abbott Laboratories Дивиденды. НДС не обл. Эмитентом удержан налог 0.13 USD. (данные из сделок)</t>
  </si>
  <si>
    <t>Вывод денежных средств с брокерского счета /30601/ по распоряжению от 13.09.2021. НДС не облагается.</t>
  </si>
  <si>
    <t>Перевод денежных средств с ТС Основной рынок</t>
  </si>
  <si>
    <t>Перевод денежных средств на ТС Срочный рынок</t>
  </si>
  <si>
    <t>Вариационная маржа</t>
  </si>
  <si>
    <t>Дивиденд по T - AT&amp;T Inc. 15шт. по 0.52 USD - налог 0.78 USD, по курсу 72.2854 USD/RUR (данные из БД)</t>
  </si>
  <si>
    <t>Дивиденд по MTSS - МТС-ао 100шт. по 10.55 RUR - налог 137 RUR (данные из БД)</t>
  </si>
  <si>
    <t>Дивиденд по ABT - Abbott Laboratories Common Stock 2шт. по 0.45 USD - налог 0.09 USD, по курсу 71.8577 USD/RUR (данные из БД)</t>
  </si>
  <si>
    <t>Дивиденд по T - AT&amp;T Inc. 15шт. по 0.52 USD - налог 0.78 USD, по курсу 74.2926 USD/RUR (данные из БД)</t>
  </si>
  <si>
    <t>Дивиденд по ABT - Abbott Laboratories Common Stock 2шт. по 0.47 USD - налог 0.09 USD, по курсу 74.5277 USD/RUR (данные из БД)</t>
  </si>
  <si>
    <t>Дивиденд по ABT - Abbott Laboratories Common Stock 2шт. по 0.47 USD - налог 0.09 USD, по курсу 79.6274 USD/RUR (данные из БД)</t>
  </si>
  <si>
    <t>Дивиденд по T - AT&amp;T Inc. 15шт. по 0.28 USD - налог 0.42 USD, по курсу 79.6274 USD/RUR (данные из БД)</t>
  </si>
  <si>
    <t>Дивиденд по T - AT&amp;T Inc. 15шт. по 0.28 USD - налог 0.42 USD, по курсу 63.1427 USD/RUR (данные из БД)</t>
  </si>
  <si>
    <t>Дивиденд по MTSS - МТС-ао 100шт. по 33.85 RUR - налог 440 RUR (данные из БД)</t>
  </si>
  <si>
    <t>Дивиденд по ABT - Abbott Laboratories Common Stock 2шт. по 0.47 USD - налог 0.09 USD, по курсу 58.5322 USD/RUR (данные из БД)</t>
  </si>
  <si>
    <t>Дивиденд по T - AT&amp;T Inc. 15шт. по 0.28 USD - налог 0.42 USD, по курсу 59.4043 USD/RUR (данные из БД)</t>
  </si>
  <si>
    <t>Дивиденд по ABT - Abbott Laboratories Common Stock 2шт. по 0.47 USD - налог 0.09 USD, по курсу 63.7559 USD/RUR (данные из БД)</t>
  </si>
  <si>
    <t>Дивиденд по T - AT&amp;T Inc. 15шт. по 0.28 USD - налог 0.42 USD, по курсу 70.3375 USD/RUR (данные из БД)</t>
  </si>
  <si>
    <t>Дивиденд по ABT - Abbott Laboratories Common Stock 2шт. по 0.51 USD - налог 0.1 USD, по курсу 69.0202 USD/RUR (данные из БД)</t>
  </si>
  <si>
    <t>Дивиденд по T - AT&amp;T Inc. 15шт. по 0.28 USD - налог 0.42 USD, по курсу 79.4961 USD/RUR (данные из БД)</t>
  </si>
  <si>
    <t>Дивиденд по ABT - Abbott Laboratories Common Stock 2шт. по 0.51 USD - налог 0.1 USD, по курсу 82.0934 USD/RUR (данные из БД)</t>
  </si>
  <si>
    <t>Дивиденд по MTSS - МТС-ао 100шт. по 34.29 RUR - налог 446 RUR (данные из БД)</t>
  </si>
  <si>
    <t>Дивиденд по T - AT&amp;T Inc. 15шт. по 0.28 USD - налог 0.42 USD, по курсу 92.5695 USD/RUR (данные из БД)</t>
  </si>
  <si>
    <t>Дивиденд по ABT - Abbott Laboratories Common Stock 2шт. по 0.51 USD - налог 0.1 USD, по курсу 90.6253 USD/RUR (данные из БД)</t>
  </si>
  <si>
    <t>Дивиденд по T - AT&amp;T Inc. 15шт. по 0.28 USD - налог 0.42 USD, по курсу 99.6762 USD/RUR (данные из БД)</t>
  </si>
  <si>
    <t>Дивиденд по ABT - Abbott Laboratories Common Stock 2шт. по 0.51 USD - налог 0.1 USD, по курсу 99.9808 USD/RUR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</si>
  <si>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</si>
  <si>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T - AT&amp;T Inc. 15шт. по 0.28 USD - налог 0.42 USD, по курсу 89.6883 USD/RUR (данные из БД)</t>
  </si>
  <si>
    <t>Дивиденд по ABT - Abbott Laboratories Common Stock 2шт. по 0.55 USD - налог 0.11 USD, по курсу 89.3939 USD/RUR (данные из БД)</t>
  </si>
  <si>
    <t>Дивиденд по T - AT&amp;T Inc. 15шт. по 0.28 USD - налог 0.42 USD, по курсу 92.581 USD/RUR (данные из БД)</t>
  </si>
  <si>
    <t>Дивиденд по ABT - Abbott Laboratories Common Stock 2шт. по 0.55 USD - налог 0.11 USD, по курсу 93.7196 USD/RUR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</si>
  <si>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</si>
  <si>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T - AT&amp;T Inc. 15шт. по 0.28 USD - налог 0.42 USD, по курсу 88.0031 USD/RUR (данные из БД)</t>
  </si>
  <si>
    <t>Дивиденд по ABT - Abbott Laboratories Common Stock 2шт. по 0.55 USD - налог 0.11 USD, по курсу 87.7427 USD/RUR (данные из БД)</t>
  </si>
  <si>
    <t>Дивиденд по MTSS - МТС-ао 100шт. по 35 RUR - налог 455 RUR (данные из БД)</t>
  </si>
  <si>
    <t>Дивиденд по T - AT&amp;T Inc. 15шт. по 0.28 USD - налог 0.42 USD, по курсу 96.9483 USD/RUR (данные из БД)</t>
  </si>
  <si>
    <t>Дивиденд по ABT - Abbott Laboratories Common Stock 2шт. по 0.55 USD - налог 0.11 USD, по курсу 96.1021 USD/RUR (данные из БД)</t>
  </si>
  <si>
    <t>Дивиденд по T - AT&amp;T Inc. 15шт. по 0.28 USD - налог 0.42 USD, по курсу 102.2911 USD/RUR (данные из БД)</t>
  </si>
  <si>
    <t>Дивиденд по ABT - Abbott Laboratories Common Stock 2шт. по 0.59 USD - налог 0.12 USD, по курсу 103.438 USD/RUR (данные из БД)</t>
  </si>
  <si>
    <t>Дивиденд по T - AT&amp;T Inc. 15шт. по 0.28 USD - налог 0.42 USD, по курсу 86.0923 USD/RUR (данные из БД)</t>
  </si>
  <si>
    <t>Дивиденд по ABT - Abbott Laboratories Common Stock 2шт. по 0.59 USD - налог 0.12 USD, по курсу 82.7671 USD/RUR (данные из БД)</t>
  </si>
  <si>
    <t>Дивиденд по T - AT&amp;T Inc. 15шт. по 0.28 USD - налог 0.42 USD, по курсу 78.1727 USD/RUR (данные из БД)</t>
  </si>
  <si>
    <t>Дивиденд по ABT - Abbott Laboratories Common Stock 2шт. по 0.59 USD - налог 0.12 USD, по курсу 78.3722 USD/RUR (данные из БД)</t>
  </si>
  <si>
    <t>Дивиденд по T - AT&amp;T Inc. 15шт. по 0.28 USD - налог 0.42 USD, по курсу 81.4103 USD/RUR (данные из БД)</t>
  </si>
  <si>
    <t>Дивиденд по ABT - Abbott Laboratories Common Stock 2шт. по 0.59 USD - налог 0.12 USD, по курсу 79.9589 USD/RUR (данные из БД)</t>
  </si>
  <si>
    <t>Дивиденд по T - AT&amp;T Inc. 15шт. по 0.28 USD - налог 0.42 USD, по курсу 78.2267 USD/RUR (данные из БД)</t>
  </si>
  <si>
    <t>Дивиденд по ABT - Abbott Laboratories Common Stock 2шт. по 0.63 USD - налог 0.13 USD, по курсу 78.5711 USD/RUR (данные из БД)</t>
  </si>
  <si>
    <t>Дивиденд по T - AT&amp;T Inc. 15шт. по 0.28 USD - налог 0.42 USD, по курсу 77.8366 USD/RUR (данные из БД)</t>
  </si>
  <si>
    <t>Дивиденд по ABT - Abbott Laboratories Common Stock 2шт. по 0.63 USD - налог 0.13 USD, по курсу 75.8532 USD/RUR (данные из БД)</t>
  </si>
  <si>
    <t>Дивиденд по BABA - Alibaba Group Holding Limited American Depositary Shares eac 1шт. по 1.05 USD - налог 0.11 USD, по курсу 71.7892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</si>
  <si>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</si>
  <si>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</si>
  <si>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</si>
  <si>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</si>
  <si>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</si>
  <si>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</si>
  <si>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 шт. WBD:spbex (Warner Bros. Discovery, Inc.)</t>
  </si>
  <si>
    <t>Стоимость сейчас</t>
  </si>
  <si>
    <t>Полный доход</t>
  </si>
  <si>
    <t>HAE</t>
  </si>
  <si>
    <t>ENDPQ</t>
  </si>
  <si>
    <t>sell</t>
  </si>
  <si>
    <t>T
AT&amp;T Inc.</t>
  </si>
  <si>
    <t>MTSS
МТС-ао</t>
  </si>
  <si>
    <t>ABT
Abbott Laboratories Common Stock</t>
  </si>
  <si>
    <t>BABA
Alibaba Group Holding Limited American Depositary Shares eac</t>
  </si>
  <si>
    <t>WBD
Warner Bros. Discovery, Inc.</t>
  </si>
  <si>
    <t>BZUN
Baozun Inc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</si>
  <si>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</si>
  <si>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</si>
  <si>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</si>
  <si>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</si>
  <si>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</si>
  <si>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</si>
  <si>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</si>
  <si>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Мобильные ТелеСистемы ПАО ао</t>
  </si>
  <si>
    <t>Haemonetics Corporation Common Stock</t>
  </si>
  <si>
    <t>dohod</t>
  </si>
  <si>
    <t>Куп. дох. по обл. ПАО ФСК ЕЭС 4B02-04-65018-D-001P. Размер куп. на 1 обл. 16.83 руб. Удержан налог в размере 110.00 руб. НДС не </t>
  </si>
  <si>
    <t>input</t>
  </si>
  <si>
    <t>Дивиденды по ценным бумагам Abbott Laboratories Дивиденды. НДС не обл. Эмитентом удержан налог 0.05 USD.</t>
  </si>
  <si>
    <t>Дивиденды по ценным бумагам Citibank N.A. Дивиденды. НДС не обл. Налог не удерживается. Эмитентом удержана комиссия 0.05 USD.</t>
  </si>
  <si>
    <t>USDRUB_CNGD</t>
  </si>
  <si>
    <t>Дивиденды по ценным бумагам BNY Mellon дивиденды. НДС не обл. Эмитентом удержаны налог 2.98 USD и комиссия 0.26 USD.</t>
  </si>
  <si>
    <t>Alibaba Group Holding Limited American Depositary Shares each representing eight Ordinary share</t>
  </si>
  <si>
    <t>Дивиденды по ценным бумагам ПАО МТС 2020 год. НДС не обл. Удержан налог в размере 323.00 руб.</t>
  </si>
  <si>
    <t>Куп. дох. по обл. ПАО ФСК ЕЭС 4B02-04-65018-D-001P. Размер куп. на 1 обл. 16.83 руб. Удержан налог в размере 109.00 руб. НДС не </t>
  </si>
  <si>
    <t>Дивиденды по ценным бумагам Abbott Laboratories Дивиденды. НДС не обл. Эмитентом удержан налог 0.13 USD.</t>
  </si>
  <si>
    <t>Endo International PLC</t>
  </si>
  <si>
    <t>nalog</t>
  </si>
  <si>
    <t>Уплата налога/Списание задолженности по налогу</t>
  </si>
  <si>
    <t>output</t>
  </si>
  <si>
    <t>commission</t>
  </si>
  <si>
    <t>Комиссия банка за заключение сделок на Срочном рынке</t>
  </si>
  <si>
    <t>Комиссия за брокерские услуги по проведению расчетов по заключенным сделкам на Срочном рынке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</si>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</sst>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</v>
      </c>
      <c r="F2" s="6" t="n">
        <v>21.115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-0.0029</v>
      </c>
      <c r="L2" s="6" t="n">
        <v>2051.36</v>
      </c>
      <c r="M2" s="17" t="n">
        <v>61.04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100</v>
      </c>
      <c r="F3" s="6" t="n">
        <v>179.15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0.0078</v>
      </c>
      <c r="L3" s="6" t="n">
        <v>321.89</v>
      </c>
      <c r="M3" s="17" t="n">
        <v>45.47</v>
      </c>
      <c r="N3" s="16"/>
      <c r="O3" s="16" t="s">
        <v>24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2</v>
      </c>
      <c r="F4" s="6" t="n">
        <v>93.49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-0.0032</v>
      </c>
      <c r="L4" s="6" t="n">
        <v>8005.4</v>
      </c>
      <c r="M4" s="17" t="n">
        <v>36.04</v>
      </c>
      <c r="N4" s="16"/>
      <c r="O4" s="16" t="s">
        <v>27</v>
      </c>
      <c r="P4" s="17" t="n">
        <v>53.732927605973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1</v>
      </c>
      <c r="F5" s="6" t="n">
        <v>113.1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-0.1011</v>
      </c>
      <c r="L5" s="6" t="n">
        <v>15042.66</v>
      </c>
      <c r="M5" s="17" t="n">
        <v>21.8</v>
      </c>
      <c r="N5" s="16"/>
      <c r="O5" s="16" t="s">
        <v>30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3</v>
      </c>
      <c r="F6" s="6" t="n">
        <v>26.585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-0.0065</v>
      </c>
      <c r="L6" s="6" t="n">
        <v>2076.02</v>
      </c>
      <c r="M6" s="17" t="n">
        <v>15.37</v>
      </c>
      <c r="N6" s="16"/>
      <c r="O6" s="16" t="s">
        <v>33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23</v>
      </c>
      <c r="F7" s="6" t="n">
        <v>2.863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-0.3593</v>
      </c>
      <c r="L7" s="6" t="n">
        <v>2071.58</v>
      </c>
      <c r="M7" s="17" t="n">
        <v>12.69</v>
      </c>
      <c r="N7" s="16"/>
      <c r="O7" s="16" t="s">
        <v>36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=SUM(J2:J7)</f>
      </c>
      <c r="K8" s="4"/>
      <c r="L8" s="4"/>
      <c r="M8" s="10" t="s">
        <f>=J8/J12</f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23</v>
      </c>
      <c r="B9" s="16" t="s">
        <v>3</v>
      </c>
      <c r="C9" s="16" t="s">
        <v>39</v>
      </c>
      <c r="D9" s="16" t="s">
        <v>23</v>
      </c>
      <c r="E9" s="7" t="n">
        <v>-4650.88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19</v>
      </c>
      <c r="B10" s="16" t="s">
        <v>3</v>
      </c>
      <c r="C10" s="16" t="s">
        <v>41</v>
      </c>
      <c r="D10" s="16" t="s">
        <v>23</v>
      </c>
      <c r="E10" s="7" t="n">
        <v>-418.22</v>
      </c>
      <c r="F10" s="6" t="n">
        <v>75.93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=SUM(J9:J10)</f>
      </c>
      <c r="K11" s="4"/>
      <c r="L11" s="4"/>
      <c r="M11" s="10" t="s">
        <f>=J11/J12</f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=J8+J11</f>
      </c>
      <c r="K12" s="17"/>
      <c r="L12" s="6"/>
      <c r="M12" s="17"/>
      <c r="N12" s="16"/>
      <c r="O12" s="16" t="s">
        <v>46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47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75.93</v>
      </c>
      <c r="Q17" s="6" t="s">
        <f>=P17/$P$13</f>
      </c>
    </row>
  </sheetData>
  <mergeCells>
    <mergeCell ref="H8:I8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50</v>
      </c>
      <c r="B1" s="18" t="s">
        <v>9</v>
      </c>
      <c r="C1" s="18" t="s">
        <v>51</v>
      </c>
      <c r="D1" s="18" t="s">
        <v>52</v>
      </c>
      <c r="E1" s="18" t="s">
        <v>53</v>
      </c>
      <c r="F1" s="18" t="s">
        <v>54</v>
      </c>
      <c r="G1" s="18" t="s">
        <v>55</v>
      </c>
      <c r="H1" s="18" t="s">
        <v>56</v>
      </c>
      <c r="I1" s="18" t="s">
        <v>57</v>
      </c>
    </row>
    <row collapsed="false" customFormat="false" customHeight="false" hidden="false" ht="12.1" outlineLevel="0" r="2">
      <c r="A2" s="13" t="n">
        <v>44315</v>
      </c>
      <c r="B2" s="6" t="n">
        <v>731.5</v>
      </c>
      <c r="C2" s="6" t="n">
        <v>731.5</v>
      </c>
      <c r="D2" s="16" t="s">
        <v>58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44329</v>
      </c>
      <c r="B3" s="6" t="n">
        <v>100000</v>
      </c>
      <c r="C3" s="6" t="n">
        <v>100000</v>
      </c>
      <c r="D3" s="16" t="s">
        <v>59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44336</v>
      </c>
      <c r="B4" s="6" t="n">
        <v>29.47112</v>
      </c>
      <c r="C4" s="6" t="n">
        <v>29.47112</v>
      </c>
      <c r="D4" s="16" t="s">
        <v>60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44340</v>
      </c>
      <c r="B5" s="6" t="n">
        <v>554.059659</v>
      </c>
      <c r="C5" s="6" t="n">
        <v>554.059659</v>
      </c>
      <c r="D5" s="16" t="s">
        <v>61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44376</v>
      </c>
      <c r="B6" s="6" t="n">
        <v>1201.036928</v>
      </c>
      <c r="C6" s="6" t="n">
        <v>1201.036928</v>
      </c>
      <c r="D6" s="16" t="s">
        <v>62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44385</v>
      </c>
      <c r="B7" s="6" t="n">
        <v>-2306</v>
      </c>
      <c r="C7" s="6" t="n">
        <v>-2306</v>
      </c>
      <c r="D7" s="16" t="s">
        <v>63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44391</v>
      </c>
      <c r="B8" s="6" t="n">
        <v>-59.99</v>
      </c>
      <c r="C8" s="6" t="n">
        <v>-59.99</v>
      </c>
      <c r="D8" s="16" t="s">
        <v>64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44397</v>
      </c>
      <c r="B9" s="6" t="n">
        <v>2328</v>
      </c>
      <c r="C9" s="6" t="n">
        <v>2328</v>
      </c>
      <c r="D9" s="16" t="s">
        <v>65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44406</v>
      </c>
      <c r="B10" s="6" t="n">
        <v>732.5</v>
      </c>
      <c r="C10" s="6" t="n">
        <v>732.5</v>
      </c>
      <c r="D10" s="16" t="s">
        <v>66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44427</v>
      </c>
      <c r="B11" s="6" t="n">
        <v>89.625226</v>
      </c>
      <c r="C11" s="6" t="n">
        <v>89.625226</v>
      </c>
      <c r="D11" s="16" t="s">
        <v>67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44439</v>
      </c>
      <c r="B12" s="6" t="n">
        <v>537.09312</v>
      </c>
      <c r="C12" s="6" t="n">
        <v>537.09312</v>
      </c>
      <c r="D12" s="16" t="s">
        <v>61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44452</v>
      </c>
      <c r="B13" s="6" t="n">
        <v>-72.76</v>
      </c>
      <c r="C13" s="6" t="n">
        <v>-72.76</v>
      </c>
      <c r="D13" s="16" t="s">
        <v>68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44462</v>
      </c>
      <c r="B14" s="6" t="n">
        <v>-30000</v>
      </c>
      <c r="C14" s="6" t="n">
        <v>-30000</v>
      </c>
      <c r="D14" s="16" t="s">
        <v>69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44462</v>
      </c>
      <c r="B15" s="6" t="n">
        <v>30000</v>
      </c>
      <c r="C15" s="6" t="n">
        <v>30000</v>
      </c>
      <c r="D15" s="16" t="s">
        <v>70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44466</v>
      </c>
      <c r="B16" s="6" t="n">
        <v>-10</v>
      </c>
      <c r="C16" s="6" t="n">
        <v>0</v>
      </c>
      <c r="D16" s="16" t="s">
        <v>71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44466</v>
      </c>
      <c r="B17" s="6" t="n">
        <v>10</v>
      </c>
      <c r="C17" s="6" t="n">
        <v>10</v>
      </c>
      <c r="D17" s="16" t="s">
        <v>71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44467</v>
      </c>
      <c r="B18" s="6" t="n">
        <v>-29.17</v>
      </c>
      <c r="C18" s="6" t="n">
        <v>0</v>
      </c>
      <c r="D18" s="16" t="s">
        <v>71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44467</v>
      </c>
      <c r="B19" s="6" t="n">
        <v>29.17</v>
      </c>
      <c r="C19" s="6" t="n">
        <v>29.17</v>
      </c>
      <c r="D19" s="16" t="s">
        <v>71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44470</v>
      </c>
      <c r="B20" s="6" t="n">
        <v>-174.42</v>
      </c>
      <c r="C20" s="6" t="n">
        <v>0</v>
      </c>
      <c r="D20" s="16" t="s">
        <v>71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44470</v>
      </c>
      <c r="B21" s="6" t="n">
        <v>174.42</v>
      </c>
      <c r="C21" s="6" t="n">
        <v>174.42</v>
      </c>
      <c r="D21" s="16" t="s">
        <v>71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44473</v>
      </c>
      <c r="B22" s="6" t="n">
        <v>-9000</v>
      </c>
      <c r="C22" s="6" t="n">
        <v>-9000</v>
      </c>
      <c r="D22" s="16" t="s">
        <v>69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44473</v>
      </c>
      <c r="B23" s="6" t="n">
        <v>9000</v>
      </c>
      <c r="C23" s="6" t="n">
        <v>9000</v>
      </c>
      <c r="D23" s="16" t="s">
        <v>70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44473</v>
      </c>
      <c r="B24" s="6" t="n">
        <v>1931.63</v>
      </c>
      <c r="C24" s="6" t="n">
        <v>0</v>
      </c>
      <c r="D24" s="16" t="s">
        <v>71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44473</v>
      </c>
      <c r="B25" s="6" t="n">
        <v>-1931.63</v>
      </c>
      <c r="C25" s="6" t="n">
        <v>-1931.63</v>
      </c>
      <c r="D25" s="16" t="s">
        <v>71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44474</v>
      </c>
      <c r="B26" s="6" t="n">
        <v>1093.03</v>
      </c>
      <c r="C26" s="6" t="n">
        <v>0</v>
      </c>
      <c r="D26" s="16" t="s">
        <v>71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44474</v>
      </c>
      <c r="B27" s="6" t="n">
        <v>-1093.03</v>
      </c>
      <c r="C27" s="6" t="n">
        <v>-1093.03</v>
      </c>
      <c r="D27" s="16" t="s">
        <v>71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44477</v>
      </c>
      <c r="B28" s="6" t="n">
        <v>-507.44</v>
      </c>
      <c r="C28" s="6" t="n">
        <v>-507.44</v>
      </c>
      <c r="D28" s="16" t="s">
        <v>72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44481</v>
      </c>
      <c r="B29" s="6" t="n">
        <v>-918</v>
      </c>
      <c r="C29" s="6" t="n">
        <v>-918</v>
      </c>
      <c r="D29" s="16" t="s">
        <v>73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44483</v>
      </c>
      <c r="B30" s="6" t="n">
        <v>-58.2</v>
      </c>
      <c r="C30" s="6" t="n">
        <v>-58.2</v>
      </c>
      <c r="D30" s="16" t="s">
        <v>74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44568</v>
      </c>
      <c r="B31" s="6" t="n">
        <v>-521.53</v>
      </c>
      <c r="C31" s="6" t="n">
        <v>-521.53</v>
      </c>
      <c r="D31" s="16" t="s">
        <v>75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44574</v>
      </c>
      <c r="B32" s="6" t="n">
        <v>-63.35</v>
      </c>
      <c r="C32" s="6" t="n">
        <v>-63.35</v>
      </c>
      <c r="D32" s="16" t="s">
        <v>76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44664</v>
      </c>
      <c r="B33" s="6" t="n">
        <v>-67.68</v>
      </c>
      <c r="C33" s="6" t="n">
        <v>-67.68</v>
      </c>
      <c r="D33" s="16" t="s">
        <v>77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44664</v>
      </c>
      <c r="B34" s="6" t="n">
        <v>-298.01</v>
      </c>
      <c r="C34" s="6" t="n">
        <v>-298.01</v>
      </c>
      <c r="D34" s="16" t="s">
        <v>78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44750</v>
      </c>
      <c r="B35" s="6" t="n">
        <v>-236.79</v>
      </c>
      <c r="C35" s="6" t="n">
        <v>-236.79</v>
      </c>
      <c r="D35" s="16" t="s">
        <v>79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44754</v>
      </c>
      <c r="B36" s="6" t="n">
        <v>-2945</v>
      </c>
      <c r="C36" s="6" t="n">
        <v>-2945</v>
      </c>
      <c r="D36" s="16" t="s">
        <v>80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44756</v>
      </c>
      <c r="B37" s="6" t="n">
        <v>-49.75</v>
      </c>
      <c r="C37" s="6" t="n">
        <v>-49.75</v>
      </c>
      <c r="D37" s="16" t="s">
        <v>81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44840</v>
      </c>
      <c r="B38" s="6" t="n">
        <v>-222.77</v>
      </c>
      <c r="C38" s="6" t="n">
        <v>-222.77</v>
      </c>
      <c r="D38" s="16" t="s">
        <v>82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44847</v>
      </c>
      <c r="B39" s="6" t="n">
        <v>-54.19</v>
      </c>
      <c r="C39" s="6" t="n">
        <v>-54.19</v>
      </c>
      <c r="D39" s="16" t="s">
        <v>83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44935</v>
      </c>
      <c r="B40" s="6" t="n">
        <v>-263.77</v>
      </c>
      <c r="C40" s="6" t="n">
        <v>-263.77</v>
      </c>
      <c r="D40" s="16" t="s">
        <v>84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44938</v>
      </c>
      <c r="B41" s="6" t="n">
        <v>-63.5</v>
      </c>
      <c r="C41" s="6" t="n">
        <v>-63.5</v>
      </c>
      <c r="D41" s="16" t="s">
        <v>85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45022</v>
      </c>
      <c r="B42" s="6" t="n">
        <v>-298.11</v>
      </c>
      <c r="C42" s="6" t="n">
        <v>-298.11</v>
      </c>
      <c r="D42" s="16" t="s">
        <v>86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45029</v>
      </c>
      <c r="B43" s="6" t="n">
        <v>-75.53</v>
      </c>
      <c r="C43" s="6" t="n">
        <v>-75.53</v>
      </c>
      <c r="D43" s="16" t="s">
        <v>87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45106</v>
      </c>
      <c r="B44" s="6" t="n">
        <v>-2983</v>
      </c>
      <c r="C44" s="6" t="n">
        <v>-2983</v>
      </c>
      <c r="D44" s="16" t="s">
        <v>88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45114</v>
      </c>
      <c r="B45" s="6" t="n">
        <v>-347.14</v>
      </c>
      <c r="C45" s="6" t="n">
        <v>-347.14</v>
      </c>
      <c r="D45" s="16" t="s">
        <v>89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45120</v>
      </c>
      <c r="B46" s="6" t="n">
        <v>-83.38</v>
      </c>
      <c r="C46" s="6" t="n">
        <v>-83.38</v>
      </c>
      <c r="D46" s="16" t="s">
        <v>90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45205</v>
      </c>
      <c r="B47" s="6" t="n">
        <v>-373.79</v>
      </c>
      <c r="C47" s="6" t="n">
        <v>-373.79</v>
      </c>
      <c r="D47" s="16" t="s">
        <v>91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45211</v>
      </c>
      <c r="B48" s="6" t="n">
        <v>-91.98</v>
      </c>
      <c r="C48" s="6" t="n">
        <v>-91.98</v>
      </c>
      <c r="D48" s="16" t="s">
        <v>92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45280</v>
      </c>
      <c r="B49" s="6" t="n">
        <v>-81.08</v>
      </c>
      <c r="C49" s="6" t="n">
        <v>-81.08</v>
      </c>
      <c r="D49" s="16" t="s">
        <v>93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45300</v>
      </c>
      <c r="B50" s="6" t="n">
        <v>-336.33</v>
      </c>
      <c r="C50" s="6" t="n">
        <v>-336.33</v>
      </c>
      <c r="D50" s="16" t="s">
        <v>94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45302</v>
      </c>
      <c r="B51" s="6" t="n">
        <v>-88.5</v>
      </c>
      <c r="C51" s="6" t="n">
        <v>-88.5</v>
      </c>
      <c r="D51" s="16" t="s">
        <v>95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45391</v>
      </c>
      <c r="B52" s="6" t="n">
        <v>-347.18</v>
      </c>
      <c r="C52" s="6" t="n">
        <v>-347.18</v>
      </c>
      <c r="D52" s="16" t="s">
        <v>96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45394</v>
      </c>
      <c r="B53" s="6" t="n">
        <v>-92.78</v>
      </c>
      <c r="C53" s="6" t="n">
        <v>-92.78</v>
      </c>
      <c r="D53" s="16" t="s">
        <v>97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45456</v>
      </c>
      <c r="B54" s="6" t="n">
        <v>-132.64</v>
      </c>
      <c r="C54" s="6" t="n">
        <v>-132.64</v>
      </c>
      <c r="D54" s="16" t="s">
        <v>98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45483</v>
      </c>
      <c r="B55" s="6" t="n">
        <v>-330.01</v>
      </c>
      <c r="C55" s="6" t="n">
        <v>-330.01</v>
      </c>
      <c r="D55" s="16" t="s">
        <v>99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45488</v>
      </c>
      <c r="B56" s="6" t="n">
        <v>-86.87</v>
      </c>
      <c r="C56" s="6" t="n">
        <v>-86.87</v>
      </c>
      <c r="D56" s="16" t="s">
        <v>100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45489</v>
      </c>
      <c r="B57" s="6" t="n">
        <v>-3045</v>
      </c>
      <c r="C57" s="6" t="n">
        <v>-3045</v>
      </c>
      <c r="D57" s="16" t="s">
        <v>101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45575</v>
      </c>
      <c r="B58" s="6" t="n">
        <v>-363.56</v>
      </c>
      <c r="C58" s="6" t="n">
        <v>-363.56</v>
      </c>
      <c r="D58" s="16" t="s">
        <v>102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45580</v>
      </c>
      <c r="B59" s="6" t="n">
        <v>-95.14</v>
      </c>
      <c r="C59" s="6" t="n">
        <v>-95.14</v>
      </c>
      <c r="D59" s="16" t="s">
        <v>103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45667</v>
      </c>
      <c r="B60" s="6" t="n">
        <v>-383.59</v>
      </c>
      <c r="C60" s="6" t="n">
        <v>-383.59</v>
      </c>
      <c r="D60" s="16" t="s">
        <v>104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45672</v>
      </c>
      <c r="B61" s="6" t="n">
        <v>-109.64</v>
      </c>
      <c r="C61" s="6" t="n">
        <v>-109.64</v>
      </c>
      <c r="D61" s="16" t="s">
        <v>105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45757</v>
      </c>
      <c r="B62" s="6" t="n">
        <v>-322.85</v>
      </c>
      <c r="C62" s="6" t="n">
        <v>-322.85</v>
      </c>
      <c r="D62" s="16" t="s">
        <v>106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45762</v>
      </c>
      <c r="B63" s="6" t="n">
        <v>-87.73</v>
      </c>
      <c r="C63" s="6" t="n">
        <v>-87.73</v>
      </c>
      <c r="D63" s="16" t="s">
        <v>107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45845</v>
      </c>
      <c r="B64" s="6" t="n">
        <v>-3045</v>
      </c>
      <c r="C64" s="6" t="n">
        <v>-3045</v>
      </c>
      <c r="D64" s="16" t="s">
        <v>101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45848</v>
      </c>
      <c r="B65" s="6" t="n">
        <v>-293.15</v>
      </c>
      <c r="C65" s="6" t="n">
        <v>-293.15</v>
      </c>
      <c r="D65" s="16" t="s">
        <v>108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45853</v>
      </c>
      <c r="B66" s="6" t="n">
        <v>-83.07</v>
      </c>
      <c r="C66" s="6" t="n">
        <v>-83.07</v>
      </c>
      <c r="D66" s="16" t="s">
        <v>109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45940</v>
      </c>
      <c r="B67" s="6" t="n">
        <v>-305.29</v>
      </c>
      <c r="C67" s="6" t="n">
        <v>-305.29</v>
      </c>
      <c r="D67" s="16" t="s">
        <v>110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45945</v>
      </c>
      <c r="B68" s="6" t="n">
        <v>-84.76</v>
      </c>
      <c r="C68" s="6" t="n">
        <v>-84.76</v>
      </c>
      <c r="D68" s="16" t="s">
        <v>111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46034</v>
      </c>
      <c r="B69" s="6" t="n">
        <v>-293.35</v>
      </c>
      <c r="C69" s="6" t="n">
        <v>-293.35</v>
      </c>
      <c r="D69" s="16" t="s">
        <v>112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46037</v>
      </c>
      <c r="B70" s="6" t="n">
        <v>-88.79</v>
      </c>
      <c r="C70" s="6" t="n">
        <v>-88.79</v>
      </c>
      <c r="D70" s="16" t="s">
        <v>113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46122</v>
      </c>
      <c r="B71" s="6" t="n">
        <v>-291.89</v>
      </c>
      <c r="C71" s="6" t="n">
        <v>-291.89</v>
      </c>
      <c r="D71" s="16" t="s">
        <v>114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46127</v>
      </c>
      <c r="B72" s="6" t="n">
        <v>-85.71</v>
      </c>
      <c r="C72" s="6" t="n">
        <v>-85.71</v>
      </c>
      <c r="D72" s="16" t="s">
        <v>115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46184</v>
      </c>
      <c r="B73" s="6" t="n">
        <v>-67.48</v>
      </c>
      <c r="C73" s="6" t="n">
        <v>-67.48</v>
      </c>
      <c r="D73" s="16" t="s">
        <v>116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2" t="n">
        <v>46213.838946759</v>
      </c>
      <c r="B74" s="5" t="n">
        <v>-39398.39</v>
      </c>
      <c r="C74" s="5" t="n">
        <v>-39398.39</v>
      </c>
      <c r="D74" s="14" t="s">
        <v>117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/>
      <c r="B75" s="9" t="s">
        <f>=XIRR(B2:B74,A2:A74)</f>
      </c>
      <c r="C75" s="9" t="s">
        <f>=XIRR(C2:C74,A2:A74)</f>
      </c>
      <c r="D75" s="16" t="s">
        <v>118</v>
      </c>
      <c r="E75" s="16"/>
      <c r="F75" s="16"/>
      <c r="G75" s="7"/>
      <c r="H75" s="2" t="s">
        <v>119</v>
      </c>
      <c r="I75" s="6" t="s">
        <f>=SUM(I2:I74)/365</f>
      </c>
    </row>
    <row collapsed="false" customFormat="false" customHeight="false" hidden="false" ht="12.1" outlineLevel="0" r="76">
      <c r="A76" s="13"/>
      <c r="B76" s="5" t="s">
        <f>=-SUM(B2:B74)</f>
      </c>
      <c r="C76" s="5" t="s">
        <f>=-SUM(C2:C74)</f>
      </c>
      <c r="D76" s="16" t="s">
        <v>120</v>
      </c>
      <c r="E76" s="16"/>
      <c r="F76" s="16"/>
      <c r="G76" s="7"/>
      <c r="H76" s="14" t="s">
        <v>121</v>
      </c>
      <c r="I76" s="9" t="s">
        <f>=B76/I75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</row>
    <row collapsed="false" customFormat="false" customHeight="false" hidden="false" ht="12.1" outlineLevel="0" r="2">
      <c r="A2" s="11" t="n">
        <v>44418</v>
      </c>
      <c r="B2" s="6" t="n">
        <v>30770.36508</v>
      </c>
      <c r="C2" s="0" t="s">
        <v>122</v>
      </c>
      <c r="D2" s="11" t="n">
        <v>44305</v>
      </c>
      <c r="E2" s="6" t="n">
        <v>32189.31</v>
      </c>
      <c r="F2" s="0" t="s">
        <v>122</v>
      </c>
      <c r="G2" s="11" t="n">
        <v>44368</v>
      </c>
      <c r="H2" s="6" t="n">
        <v>16010.806504</v>
      </c>
      <c r="I2" s="0" t="s">
        <v>122</v>
      </c>
      <c r="J2" s="11" t="n">
        <v>44385</v>
      </c>
      <c r="K2" s="6" t="n">
        <v>15042.66096</v>
      </c>
      <c r="L2" s="0" t="s">
        <v>122</v>
      </c>
      <c r="M2" s="11" t="n">
        <v>44665</v>
      </c>
      <c r="N2" s="6" t="n">
        <v>6228.0738</v>
      </c>
      <c r="O2" s="0" t="s">
        <v>123</v>
      </c>
      <c r="P2" s="11" t="n">
        <v>44308</v>
      </c>
      <c r="Q2" s="6" t="n">
        <v>27433.886976</v>
      </c>
      <c r="R2" s="0" t="s">
        <v>122</v>
      </c>
    </row>
    <row collapsed="false" customFormat="false" customHeight="false" hidden="false" ht="12.1" outlineLevel="0" r="3">
      <c r="A3" s="11" t="n">
        <v>44477</v>
      </c>
      <c r="B3" s="6" t="n">
        <v>-507.44</v>
      </c>
      <c r="C3" s="0" t="s">
        <v>72</v>
      </c>
      <c r="D3" s="11" t="n">
        <v>44385</v>
      </c>
      <c r="E3" s="6" t="n">
        <v>-2306</v>
      </c>
      <c r="F3" s="0" t="s">
        <v>63</v>
      </c>
      <c r="G3" s="11" t="n">
        <v>44391</v>
      </c>
      <c r="H3" s="6" t="n">
        <v>-59.99</v>
      </c>
      <c r="I3" s="0" t="s">
        <v>64</v>
      </c>
      <c r="J3" s="11" t="n">
        <v>45280</v>
      </c>
      <c r="K3" s="6" t="n">
        <v>-81.08</v>
      </c>
      <c r="L3" s="0" t="s">
        <v>93</v>
      </c>
      <c r="M3" s="11" t="n">
        <v>46213</v>
      </c>
      <c r="N3" s="8" t="s">
        <f>=-Портфель!J6</f>
      </c>
      <c r="O3" s="0" t="s">
        <v>124</v>
      </c>
      <c r="P3" s="11" t="n">
        <v>44385</v>
      </c>
      <c r="Q3" s="6" t="n">
        <v>2383.92702</v>
      </c>
      <c r="R3" s="0" t="s">
        <v>122</v>
      </c>
    </row>
    <row collapsed="false" customFormat="false" customHeight="false" hidden="false" ht="12.1" outlineLevel="0" r="4">
      <c r="A4" s="11" t="n">
        <v>44568</v>
      </c>
      <c r="B4" s="6" t="n">
        <v>-521.53</v>
      </c>
      <c r="C4" s="0" t="s">
        <v>75</v>
      </c>
      <c r="D4" s="11" t="n">
        <v>44481</v>
      </c>
      <c r="E4" s="6" t="n">
        <v>-918</v>
      </c>
      <c r="F4" s="0" t="s">
        <v>73</v>
      </c>
      <c r="G4" s="11" t="n">
        <v>44483</v>
      </c>
      <c r="H4" s="6" t="n">
        <v>-58.2</v>
      </c>
      <c r="I4" s="0" t="s">
        <v>74</v>
      </c>
      <c r="J4" s="11" t="n">
        <v>45456</v>
      </c>
      <c r="K4" s="6" t="n">
        <v>-132.64</v>
      </c>
      <c r="L4" s="0" t="s">
        <v>98</v>
      </c>
      <c r="M4" s="0"/>
      <c r="N4" s="10" t="s">
        <f>=XIRR(N2:N3,M2:M3)</f>
      </c>
      <c r="O4" s="0"/>
      <c r="P4" s="11" t="n">
        <v>44385</v>
      </c>
      <c r="Q4" s="6" t="n">
        <v>4767.11346</v>
      </c>
      <c r="R4" s="0" t="s">
        <v>122</v>
      </c>
    </row>
    <row collapsed="false" customFormat="false" customHeight="false" hidden="false" ht="12.1" outlineLevel="0" r="5">
      <c r="A5" s="11" t="n">
        <v>44664</v>
      </c>
      <c r="B5" s="6" t="n">
        <v>-298.01</v>
      </c>
      <c r="C5" s="0" t="s">
        <v>78</v>
      </c>
      <c r="D5" s="11" t="n">
        <v>44754</v>
      </c>
      <c r="E5" s="6" t="n">
        <v>-2945</v>
      </c>
      <c r="F5" s="0" t="s">
        <v>80</v>
      </c>
      <c r="G5" s="11" t="n">
        <v>44574</v>
      </c>
      <c r="H5" s="6" t="n">
        <v>-63.35</v>
      </c>
      <c r="I5" s="0" t="s">
        <v>76</v>
      </c>
      <c r="J5" s="11" t="n">
        <v>46184</v>
      </c>
      <c r="K5" s="6" t="n">
        <v>-67.48</v>
      </c>
      <c r="L5" s="0" t="s">
        <v>116</v>
      </c>
      <c r="M5" s="0"/>
      <c r="N5" s="8" t="s">
        <f>=-SUM(N2:N3)</f>
      </c>
      <c r="O5" s="0" t="s">
        <v>125</v>
      </c>
      <c r="P5" s="11" t="n">
        <v>44463</v>
      </c>
      <c r="Q5" s="6" t="n">
        <v>6530.6601</v>
      </c>
      <c r="R5" s="0" t="s">
        <v>122</v>
      </c>
    </row>
    <row collapsed="false" customFormat="false" customHeight="false" hidden="false" ht="12.1" outlineLevel="0" r="6">
      <c r="A6" s="11" t="n">
        <v>44750</v>
      </c>
      <c r="B6" s="6" t="n">
        <v>-236.79</v>
      </c>
      <c r="C6" s="0" t="s">
        <v>79</v>
      </c>
      <c r="D6" s="11" t="n">
        <v>45106</v>
      </c>
      <c r="E6" s="6" t="n">
        <v>-2983</v>
      </c>
      <c r="F6" s="0" t="s">
        <v>88</v>
      </c>
      <c r="G6" s="11" t="n">
        <v>44664</v>
      </c>
      <c r="H6" s="6" t="n">
        <v>-67.68</v>
      </c>
      <c r="I6" s="0" t="s">
        <v>77</v>
      </c>
      <c r="J6" s="11" t="n">
        <v>46213</v>
      </c>
      <c r="K6" s="8" t="s">
        <f>=-Портфель!J5</f>
      </c>
      <c r="L6" s="0" t="s">
        <v>124</v>
      </c>
      <c r="M6" s="0"/>
      <c r="N6" s="0"/>
      <c r="O6" s="0"/>
      <c r="P6" s="11" t="n">
        <v>44463</v>
      </c>
      <c r="Q6" s="6" t="n">
        <v>6530.6601</v>
      </c>
      <c r="R6" s="0" t="s">
        <v>122</v>
      </c>
    </row>
    <row collapsed="false" customFormat="false" customHeight="false" hidden="false" ht="12.1" outlineLevel="0" r="7">
      <c r="A7" s="11" t="n">
        <v>44840</v>
      </c>
      <c r="B7" s="6" t="n">
        <v>-222.77</v>
      </c>
      <c r="C7" s="0" t="s">
        <v>82</v>
      </c>
      <c r="D7" s="11" t="n">
        <v>45489</v>
      </c>
      <c r="E7" s="6" t="n">
        <v>-3045</v>
      </c>
      <c r="F7" s="0" t="s">
        <v>101</v>
      </c>
      <c r="G7" s="11" t="n">
        <v>44756</v>
      </c>
      <c r="H7" s="6" t="n">
        <v>-49.75</v>
      </c>
      <c r="I7" s="0" t="s">
        <v>81</v>
      </c>
      <c r="J7" s="0"/>
      <c r="K7" s="10" t="s">
        <f>=XIRR(K2:K6,J2:J6)</f>
      </c>
      <c r="L7" s="0"/>
      <c r="M7" s="0"/>
      <c r="N7" s="0"/>
      <c r="O7" s="0"/>
      <c r="P7" s="11" t="n">
        <v>46213</v>
      </c>
      <c r="Q7" s="8" t="s">
        <f>=-Портфель!J7</f>
      </c>
      <c r="R7" s="0" t="s">
        <v>124</v>
      </c>
    </row>
    <row collapsed="false" customFormat="false" customHeight="false" hidden="false" ht="12.1" outlineLevel="0" r="8">
      <c r="A8" s="11" t="n">
        <v>44935</v>
      </c>
      <c r="B8" s="6" t="n">
        <v>-263.77</v>
      </c>
      <c r="C8" s="0" t="s">
        <v>84</v>
      </c>
      <c r="D8" s="11" t="n">
        <v>45845</v>
      </c>
      <c r="E8" s="6" t="n">
        <v>-3045</v>
      </c>
      <c r="F8" s="0" t="s">
        <v>101</v>
      </c>
      <c r="G8" s="11" t="n">
        <v>44847</v>
      </c>
      <c r="H8" s="6" t="n">
        <v>-54.19</v>
      </c>
      <c r="I8" s="0" t="s">
        <v>83</v>
      </c>
      <c r="J8" s="0"/>
      <c r="K8" s="8" t="s">
        <f>=-SUM(K2:K6)</f>
      </c>
      <c r="L8" s="0" t="s">
        <v>125</v>
      </c>
      <c r="M8" s="0"/>
      <c r="N8" s="0"/>
      <c r="O8" s="0"/>
      <c r="P8" s="0"/>
      <c r="Q8" s="10" t="s">
        <f>=XIRR(Q2:Q7,P2:P7)</f>
      </c>
      <c r="R8" s="0"/>
    </row>
    <row collapsed="false" customFormat="false" customHeight="false" hidden="false" ht="12.1" outlineLevel="0" r="9">
      <c r="A9" s="11" t="n">
        <v>45022</v>
      </c>
      <c r="B9" s="6" t="n">
        <v>-298.11</v>
      </c>
      <c r="C9" s="0" t="s">
        <v>86</v>
      </c>
      <c r="D9" s="11" t="n">
        <v>46213</v>
      </c>
      <c r="E9" s="8" t="s">
        <f>=-Портфель!J3</f>
      </c>
      <c r="F9" s="0" t="s">
        <v>124</v>
      </c>
      <c r="G9" s="11" t="n">
        <v>44938</v>
      </c>
      <c r="H9" s="6" t="n">
        <v>-63.5</v>
      </c>
      <c r="I9" s="0" t="s">
        <v>85</v>
      </c>
      <c r="J9" s="0"/>
      <c r="K9" s="0"/>
      <c r="L9" s="0"/>
      <c r="M9" s="0"/>
      <c r="N9" s="0"/>
      <c r="O9" s="0"/>
      <c r="P9" s="0"/>
      <c r="Q9" s="8" t="s">
        <f>=-SUM(Q2:Q7)</f>
      </c>
      <c r="R9" s="0" t="s">
        <v>125</v>
      </c>
    </row>
    <row collapsed="false" customFormat="false" customHeight="false" hidden="false" ht="12.1" outlineLevel="0" r="10">
      <c r="A10" s="11" t="n">
        <v>45114</v>
      </c>
      <c r="B10" s="6" t="n">
        <v>-347.14</v>
      </c>
      <c r="C10" s="0" t="s">
        <v>89</v>
      </c>
      <c r="D10" s="0"/>
      <c r="E10" s="10" t="s">
        <f>=XIRR(E2:E9,D2:D9)</f>
      </c>
      <c r="F10" s="0"/>
      <c r="G10" s="11" t="n">
        <v>45029</v>
      </c>
      <c r="H10" s="6" t="n">
        <v>-75.53</v>
      </c>
      <c r="I10" s="0" t="s">
        <v>87</v>
      </c>
    </row>
    <row collapsed="false" customFormat="false" customHeight="false" hidden="false" ht="12.1" outlineLevel="0" r="11">
      <c r="A11" s="11" t="n">
        <v>45205</v>
      </c>
      <c r="B11" s="6" t="n">
        <v>-373.79</v>
      </c>
      <c r="C11" s="0" t="s">
        <v>91</v>
      </c>
      <c r="D11" s="0"/>
      <c r="E11" s="8" t="s">
        <f>=-SUM(E2:E9)</f>
      </c>
      <c r="F11" s="0" t="s">
        <v>125</v>
      </c>
      <c r="G11" s="11" t="n">
        <v>45120</v>
      </c>
      <c r="H11" s="6" t="n">
        <v>-83.38</v>
      </c>
      <c r="I11" s="0" t="s">
        <v>90</v>
      </c>
    </row>
    <row collapsed="false" customFormat="false" customHeight="false" hidden="false" ht="12.1" outlineLevel="0" r="12">
      <c r="A12" s="11" t="n">
        <v>45300</v>
      </c>
      <c r="B12" s="6" t="n">
        <v>-336.33</v>
      </c>
      <c r="C12" s="0" t="s">
        <v>94</v>
      </c>
      <c r="D12" s="0"/>
      <c r="E12" s="0"/>
      <c r="F12" s="0"/>
      <c r="G12" s="11" t="n">
        <v>45211</v>
      </c>
      <c r="H12" s="6" t="n">
        <v>-91.98</v>
      </c>
      <c r="I12" s="0" t="s">
        <v>92</v>
      </c>
    </row>
    <row collapsed="false" customFormat="false" customHeight="false" hidden="false" ht="12.1" outlineLevel="0" r="13">
      <c r="A13" s="11" t="n">
        <v>45391</v>
      </c>
      <c r="B13" s="6" t="n">
        <v>-347.18</v>
      </c>
      <c r="C13" s="0" t="s">
        <v>96</v>
      </c>
      <c r="D13" s="0"/>
      <c r="E13" s="0"/>
      <c r="F13" s="0"/>
      <c r="G13" s="11" t="n">
        <v>45302</v>
      </c>
      <c r="H13" s="6" t="n">
        <v>-88.5</v>
      </c>
      <c r="I13" s="0" t="s">
        <v>95</v>
      </c>
    </row>
    <row collapsed="false" customFormat="false" customHeight="false" hidden="false" ht="12.1" outlineLevel="0" r="14">
      <c r="A14" s="11" t="n">
        <v>45483</v>
      </c>
      <c r="B14" s="6" t="n">
        <v>-330.01</v>
      </c>
      <c r="C14" s="0" t="s">
        <v>99</v>
      </c>
      <c r="D14" s="0"/>
      <c r="E14" s="0"/>
      <c r="F14" s="0"/>
      <c r="G14" s="11" t="n">
        <v>45394</v>
      </c>
      <c r="H14" s="6" t="n">
        <v>-92.78</v>
      </c>
      <c r="I14" s="0" t="s">
        <v>97</v>
      </c>
    </row>
    <row collapsed="false" customFormat="false" customHeight="false" hidden="false" ht="12.1" outlineLevel="0" r="15">
      <c r="A15" s="11" t="n">
        <v>45575</v>
      </c>
      <c r="B15" s="6" t="n">
        <v>-363.56</v>
      </c>
      <c r="C15" s="0" t="s">
        <v>102</v>
      </c>
      <c r="D15" s="0"/>
      <c r="E15" s="0"/>
      <c r="F15" s="0"/>
      <c r="G15" s="11" t="n">
        <v>45488</v>
      </c>
      <c r="H15" s="6" t="n">
        <v>-86.87</v>
      </c>
      <c r="I15" s="0" t="s">
        <v>100</v>
      </c>
    </row>
    <row collapsed="false" customFormat="false" customHeight="false" hidden="false" ht="12.1" outlineLevel="0" r="16">
      <c r="A16" s="11" t="n">
        <v>45667</v>
      </c>
      <c r="B16" s="6" t="n">
        <v>-383.59</v>
      </c>
      <c r="C16" s="0" t="s">
        <v>104</v>
      </c>
      <c r="D16" s="0"/>
      <c r="E16" s="0"/>
      <c r="F16" s="0"/>
      <c r="G16" s="11" t="n">
        <v>45580</v>
      </c>
      <c r="H16" s="6" t="n">
        <v>-95.14</v>
      </c>
      <c r="I16" s="0" t="s">
        <v>103</v>
      </c>
    </row>
    <row collapsed="false" customFormat="false" customHeight="false" hidden="false" ht="12.1" outlineLevel="0" r="17">
      <c r="A17" s="11" t="n">
        <v>45757</v>
      </c>
      <c r="B17" s="6" t="n">
        <v>-322.85</v>
      </c>
      <c r="C17" s="0" t="s">
        <v>106</v>
      </c>
      <c r="D17" s="0"/>
      <c r="E17" s="0"/>
      <c r="F17" s="0"/>
      <c r="G17" s="11" t="n">
        <v>45672</v>
      </c>
      <c r="H17" s="6" t="n">
        <v>-109.64</v>
      </c>
      <c r="I17" s="0" t="s">
        <v>105</v>
      </c>
    </row>
    <row collapsed="false" customFormat="false" customHeight="false" hidden="false" ht="12.1" outlineLevel="0" r="18">
      <c r="A18" s="11" t="n">
        <v>45848</v>
      </c>
      <c r="B18" s="6" t="n">
        <v>-293.15</v>
      </c>
      <c r="C18" s="0" t="s">
        <v>108</v>
      </c>
      <c r="D18" s="0"/>
      <c r="E18" s="0"/>
      <c r="F18" s="0"/>
      <c r="G18" s="11" t="n">
        <v>45762</v>
      </c>
      <c r="H18" s="6" t="n">
        <v>-87.73</v>
      </c>
      <c r="I18" s="0" t="s">
        <v>107</v>
      </c>
    </row>
    <row collapsed="false" customFormat="false" customHeight="false" hidden="false" ht="12.1" outlineLevel="0" r="19">
      <c r="A19" s="11" t="n">
        <v>45940</v>
      </c>
      <c r="B19" s="6" t="n">
        <v>-305.29</v>
      </c>
      <c r="C19" s="0" t="s">
        <v>110</v>
      </c>
      <c r="D19" s="0"/>
      <c r="E19" s="0"/>
      <c r="F19" s="0"/>
      <c r="G19" s="11" t="n">
        <v>45853</v>
      </c>
      <c r="H19" s="6" t="n">
        <v>-83.07</v>
      </c>
      <c r="I19" s="0" t="s">
        <v>109</v>
      </c>
    </row>
    <row collapsed="false" customFormat="false" customHeight="false" hidden="false" ht="12.1" outlineLevel="0" r="20">
      <c r="A20" s="11" t="n">
        <v>46034</v>
      </c>
      <c r="B20" s="6" t="n">
        <v>-293.35</v>
      </c>
      <c r="C20" s="0" t="s">
        <v>112</v>
      </c>
      <c r="D20" s="0"/>
      <c r="E20" s="0"/>
      <c r="F20" s="0"/>
      <c r="G20" s="11" t="n">
        <v>45945</v>
      </c>
      <c r="H20" s="6" t="n">
        <v>-84.76</v>
      </c>
      <c r="I20" s="0" t="s">
        <v>111</v>
      </c>
    </row>
    <row collapsed="false" customFormat="false" customHeight="false" hidden="false" ht="12.1" outlineLevel="0" r="21">
      <c r="A21" s="11" t="n">
        <v>46122</v>
      </c>
      <c r="B21" s="6" t="n">
        <v>-291.89</v>
      </c>
      <c r="C21" s="0" t="s">
        <v>114</v>
      </c>
      <c r="D21" s="0"/>
      <c r="E21" s="0"/>
      <c r="F21" s="0"/>
      <c r="G21" s="11" t="n">
        <v>46037</v>
      </c>
      <c r="H21" s="6" t="n">
        <v>-88.79</v>
      </c>
      <c r="I21" s="0" t="s">
        <v>113</v>
      </c>
    </row>
    <row collapsed="false" customFormat="false" customHeight="false" hidden="false" ht="12.1" outlineLevel="0" r="22">
      <c r="A22" s="11" t="n">
        <v>46213</v>
      </c>
      <c r="B22" s="8" t="s">
        <f>=-Портфель!J2</f>
      </c>
      <c r="C22" s="0" t="s">
        <v>124</v>
      </c>
      <c r="D22" s="0"/>
      <c r="E22" s="0"/>
      <c r="F22" s="0"/>
      <c r="G22" s="11" t="n">
        <v>46127</v>
      </c>
      <c r="H22" s="6" t="n">
        <v>-85.71</v>
      </c>
      <c r="I22" s="0" t="s">
        <v>115</v>
      </c>
    </row>
    <row collapsed="false" customFormat="false" customHeight="false" hidden="false" ht="12.1" outlineLevel="0" r="23">
      <c r="A23" s="0"/>
      <c r="B23" s="10" t="s">
        <f>=XIRR(B2:B22,A2:A22)</f>
      </c>
      <c r="C23" s="0"/>
      <c r="D23" s="0"/>
      <c r="E23" s="0"/>
      <c r="F23" s="0"/>
      <c r="G23" s="11" t="n">
        <v>46213</v>
      </c>
      <c r="H23" s="8" t="s">
        <f>=-Портфель!J4</f>
      </c>
      <c r="I23" s="0" t="s">
        <v>124</v>
      </c>
    </row>
    <row collapsed="false" customFormat="false" customHeight="false" hidden="false" ht="12.1" outlineLevel="0" r="24">
      <c r="A24" s="0"/>
      <c r="B24" s="8" t="s">
        <f>=-SUM(B2:B22)</f>
      </c>
      <c r="C24" s="0" t="s">
        <v>125</v>
      </c>
      <c r="D24" s="0"/>
      <c r="E24" s="0"/>
      <c r="F24" s="0"/>
      <c r="G24" s="0"/>
      <c r="H24" s="10" t="s">
        <f>=XIRR(H2:H23,G2:G23)</f>
      </c>
      <c r="I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125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126</v>
      </c>
      <c r="C1" s="0"/>
      <c r="D1" s="0"/>
      <c r="E1" s="4" t="s">
        <v>127</v>
      </c>
      <c r="F1" s="0"/>
    </row>
    <row collapsed="false" customFormat="false" customHeight="false" hidden="false" ht="12.1" outlineLevel="0" r="2">
      <c r="A2" s="11" t="n">
        <v>44308</v>
      </c>
      <c r="B2" s="6" t="n">
        <v>5501.834076</v>
      </c>
      <c r="C2" s="0" t="s">
        <v>122</v>
      </c>
      <c r="D2" s="11" t="n">
        <v>44449</v>
      </c>
      <c r="E2" s="6" t="n">
        <v>176.97218</v>
      </c>
      <c r="F2" s="0" t="s">
        <v>122</v>
      </c>
    </row>
    <row collapsed="false" customFormat="false" customHeight="false" hidden="false" ht="12.1" outlineLevel="0" r="3">
      <c r="A3" s="11" t="n">
        <v>44365</v>
      </c>
      <c r="B3" s="6" t="n">
        <v>4559.826872</v>
      </c>
      <c r="C3" s="0" t="s">
        <v>122</v>
      </c>
      <c r="D3" s="11" t="n">
        <v>44449</v>
      </c>
      <c r="E3" s="6" t="n">
        <v>176.97218</v>
      </c>
      <c r="F3" s="0" t="s">
        <v>122</v>
      </c>
    </row>
    <row collapsed="false" customFormat="false" customHeight="false" hidden="false" ht="12.1" outlineLevel="0" r="4">
      <c r="A4" s="11" t="n">
        <v>44449</v>
      </c>
      <c r="B4" s="6" t="n">
        <v>-4896.71784</v>
      </c>
      <c r="C4" s="0" t="s">
        <v>128</v>
      </c>
      <c r="D4" s="11" t="n">
        <v>44449</v>
      </c>
      <c r="E4" s="6" t="n">
        <v>176.97218</v>
      </c>
      <c r="F4" s="0" t="s">
        <v>122</v>
      </c>
    </row>
    <row collapsed="false" customFormat="false" customHeight="false" hidden="false" ht="12.1" outlineLevel="0" r="5">
      <c r="A5" s="11" t="n">
        <v>44449</v>
      </c>
      <c r="B5" s="6" t="n">
        <v>-4896.71784</v>
      </c>
      <c r="C5" s="0" t="s">
        <v>128</v>
      </c>
      <c r="D5" s="11" t="n">
        <v>44449</v>
      </c>
      <c r="E5" s="6" t="n">
        <v>176.97218</v>
      </c>
      <c r="F5" s="0" t="s">
        <v>122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44449</v>
      </c>
      <c r="E6" s="6" t="n">
        <v>176.97218</v>
      </c>
      <c r="F6" s="0" t="s">
        <v>122</v>
      </c>
    </row>
    <row collapsed="false" customFormat="false" customHeight="false" hidden="false" ht="12.1" outlineLevel="0" r="7">
      <c r="A7" s="0"/>
      <c r="B7" s="8" t="s">
        <f>=-SUM(B2:B5)</f>
      </c>
      <c r="C7" s="0" t="s">
        <v>125</v>
      </c>
      <c r="D7" s="11" t="n">
        <v>44449</v>
      </c>
      <c r="E7" s="6" t="n">
        <v>353.21307</v>
      </c>
      <c r="F7" s="0" t="s">
        <v>122</v>
      </c>
    </row>
    <row collapsed="false" customFormat="false" customHeight="false" hidden="false" ht="12.1" outlineLevel="0" r="8">
      <c r="A8" s="0"/>
      <c r="B8" s="0"/>
      <c r="C8" s="0"/>
      <c r="D8" s="11" t="n">
        <v>44449</v>
      </c>
      <c r="E8" s="6" t="n">
        <v>882.66703</v>
      </c>
      <c r="F8" s="0" t="s">
        <v>122</v>
      </c>
    </row>
    <row collapsed="false" customFormat="false" customHeight="false" hidden="false" ht="12.1" outlineLevel="0" r="9">
      <c r="A9" s="0"/>
      <c r="B9" s="0"/>
      <c r="C9" s="0"/>
      <c r="D9" s="11" t="n">
        <v>44449</v>
      </c>
      <c r="E9" s="6" t="n">
        <v>882.66703</v>
      </c>
      <c r="F9" s="0" t="s">
        <v>122</v>
      </c>
    </row>
    <row collapsed="false" customFormat="false" customHeight="false" hidden="false" ht="12.1" outlineLevel="0" r="10">
      <c r="A10" s="0"/>
      <c r="B10" s="0"/>
      <c r="C10" s="0"/>
      <c r="D10" s="11" t="n">
        <v>44449</v>
      </c>
      <c r="E10" s="6" t="n">
        <v>3527.01167</v>
      </c>
      <c r="F10" s="0" t="s">
        <v>122</v>
      </c>
    </row>
    <row collapsed="false" customFormat="false" customHeight="false" hidden="false" ht="12.1" outlineLevel="0" r="11">
      <c r="A11" s="0"/>
      <c r="B11" s="0"/>
      <c r="C11" s="0"/>
      <c r="D11" s="11" t="n">
        <v>44449</v>
      </c>
      <c r="E11" s="6" t="n">
        <v>-1817.98694</v>
      </c>
      <c r="F11" s="0" t="s">
        <v>128</v>
      </c>
    </row>
    <row collapsed="false" customFormat="false" customHeight="false" hidden="false" ht="12.1" outlineLevel="0" r="12">
      <c r="A12" s="0"/>
      <c r="B12" s="0"/>
      <c r="C12" s="0"/>
      <c r="D12" s="11" t="n">
        <v>44449</v>
      </c>
      <c r="E12" s="6" t="n">
        <v>-2954.4116</v>
      </c>
      <c r="F12" s="0" t="s">
        <v>128</v>
      </c>
    </row>
    <row collapsed="false" customFormat="false" customHeight="false" hidden="false" ht="12.1" outlineLevel="0" r="13">
      <c r="A13" s="0"/>
      <c r="B13" s="0"/>
      <c r="C13" s="0"/>
      <c r="D13" s="11" t="n">
        <v>44449</v>
      </c>
      <c r="E13" s="6" t="n">
        <v>-3636.70517</v>
      </c>
      <c r="F13" s="0" t="s">
        <v>128</v>
      </c>
    </row>
    <row collapsed="false" customFormat="false" customHeight="false" hidden="false" ht="12.1" outlineLevel="0" r="14">
      <c r="A14" s="0"/>
      <c r="B14" s="0"/>
      <c r="C14" s="0"/>
      <c r="D14" s="11" t="n">
        <v>44452</v>
      </c>
      <c r="E14" s="6" t="n">
        <v>2411.994</v>
      </c>
      <c r="F14" s="0" t="s">
        <v>122</v>
      </c>
    </row>
    <row collapsed="false" customFormat="false" customHeight="false" hidden="false" ht="12.1" outlineLevel="0" r="15">
      <c r="A15" s="0"/>
      <c r="B15" s="0"/>
      <c r="C15" s="0"/>
      <c r="D15" s="11" t="n">
        <v>44452</v>
      </c>
      <c r="E15" s="6" t="n">
        <v>201.5452</v>
      </c>
      <c r="F15" s="0" t="s">
        <v>122</v>
      </c>
    </row>
    <row collapsed="false" customFormat="false" customHeight="false" hidden="false" ht="12.1" outlineLevel="0" r="16">
      <c r="A16" s="0"/>
      <c r="B16" s="0"/>
      <c r="C16" s="0"/>
      <c r="D16" s="11" t="n">
        <v>44452</v>
      </c>
      <c r="E16" s="6" t="n">
        <v>7434.6168</v>
      </c>
      <c r="F16" s="0" t="s">
        <v>122</v>
      </c>
    </row>
    <row collapsed="false" customFormat="false" customHeight="false" hidden="false" ht="12.1" outlineLevel="0" r="17">
      <c r="A17" s="0"/>
      <c r="B17" s="0"/>
      <c r="C17" s="0"/>
      <c r="D17" s="11" t="n">
        <v>44452</v>
      </c>
      <c r="E17" s="6" t="n">
        <v>-405.2732</v>
      </c>
      <c r="F17" s="0" t="s">
        <v>128</v>
      </c>
    </row>
    <row collapsed="false" customFormat="false" customHeight="false" hidden="false" ht="12.1" outlineLevel="0" r="18">
      <c r="A18" s="0"/>
      <c r="B18" s="0"/>
      <c r="C18" s="0"/>
      <c r="D18" s="11" t="n">
        <v>44452</v>
      </c>
      <c r="E18" s="6" t="n">
        <v>-405.2732</v>
      </c>
      <c r="F18" s="0" t="s">
        <v>128</v>
      </c>
    </row>
    <row collapsed="false" customFormat="false" customHeight="false" hidden="false" ht="12.1" outlineLevel="0" r="19">
      <c r="A19" s="0"/>
      <c r="B19" s="0"/>
      <c r="C19" s="0"/>
      <c r="D19" s="11" t="n">
        <v>44452</v>
      </c>
      <c r="E19" s="6" t="n">
        <v>-608.2736</v>
      </c>
      <c r="F19" s="0" t="s">
        <v>128</v>
      </c>
    </row>
    <row collapsed="false" customFormat="false" customHeight="false" hidden="false" ht="12.1" outlineLevel="0" r="20">
      <c r="A20" s="0"/>
      <c r="B20" s="0"/>
      <c r="C20" s="0"/>
      <c r="D20" s="11" t="n">
        <v>44452</v>
      </c>
      <c r="E20" s="6" t="n">
        <v>-1013.5468</v>
      </c>
      <c r="F20" s="0" t="s">
        <v>128</v>
      </c>
    </row>
    <row collapsed="false" customFormat="false" customHeight="false" hidden="false" ht="12.1" outlineLevel="0" r="21">
      <c r="A21" s="0"/>
      <c r="B21" s="0"/>
      <c r="C21" s="0"/>
      <c r="D21" s="11" t="n">
        <v>44452</v>
      </c>
      <c r="E21" s="6" t="n">
        <v>-2636.8224</v>
      </c>
      <c r="F21" s="0" t="s">
        <v>128</v>
      </c>
    </row>
    <row collapsed="false" customFormat="false" customHeight="false" hidden="false" ht="12.1" outlineLevel="0" r="22">
      <c r="A22" s="0"/>
      <c r="B22" s="0"/>
      <c r="C22" s="0"/>
      <c r="D22" s="11" t="n">
        <v>44452</v>
      </c>
      <c r="E22" s="6" t="n">
        <v>-5072.0996</v>
      </c>
      <c r="F22" s="0" t="s">
        <v>128</v>
      </c>
    </row>
    <row collapsed="false" customFormat="false" customHeight="false" hidden="false" ht="12.1" outlineLevel="0" r="23">
      <c r="A23" s="0"/>
      <c r="B23" s="0"/>
      <c r="C23" s="0"/>
      <c r="D23" s="11" t="n">
        <v>44452</v>
      </c>
      <c r="E23" s="6" t="n">
        <v>206.6384</v>
      </c>
      <c r="F23" s="0" t="s">
        <v>122</v>
      </c>
    </row>
    <row collapsed="false" customFormat="false" customHeight="false" hidden="false" ht="12.1" outlineLevel="0" r="24">
      <c r="A24" s="0"/>
      <c r="B24" s="0"/>
      <c r="C24" s="0"/>
      <c r="D24" s="11" t="n">
        <v>44452</v>
      </c>
      <c r="E24" s="6" t="n">
        <v>-206.6384</v>
      </c>
      <c r="F24" s="0" t="s">
        <v>128</v>
      </c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125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129</v>
      </c>
      <c r="C1" s="0"/>
      <c r="D1" s="0"/>
      <c r="E1" s="3" t="s">
        <v>130</v>
      </c>
      <c r="F1" s="0"/>
      <c r="G1" s="0"/>
      <c r="H1" s="3" t="s">
        <v>131</v>
      </c>
      <c r="I1" s="0"/>
      <c r="J1" s="0"/>
      <c r="K1" s="3" t="s">
        <v>132</v>
      </c>
      <c r="L1" s="0"/>
      <c r="M1" s="0"/>
      <c r="N1" s="3" t="s">
        <v>133</v>
      </c>
      <c r="O1" s="0"/>
      <c r="P1" s="0"/>
      <c r="Q1" s="3" t="s">
        <v>134</v>
      </c>
      <c r="R1" s="0"/>
    </row>
    <row collapsed="false" customFormat="false" customHeight="false" hidden="false" ht="12.1" outlineLevel="0" r="2">
      <c r="A2" s="11" t="n">
        <v>44418</v>
      </c>
      <c r="B2" s="6" t="n">
        <v>15</v>
      </c>
      <c r="C2" s="6" t="n">
        <v>30770.36508</v>
      </c>
      <c r="D2" s="11" t="n">
        <v>44305</v>
      </c>
      <c r="E2" s="6" t="n">
        <v>100</v>
      </c>
      <c r="F2" s="6" t="n">
        <v>32189.31</v>
      </c>
      <c r="G2" s="11" t="n">
        <v>44368</v>
      </c>
      <c r="H2" s="6" t="n">
        <v>2</v>
      </c>
      <c r="I2" s="6" t="n">
        <v>16010.806504</v>
      </c>
      <c r="J2" s="11" t="n">
        <v>44385</v>
      </c>
      <c r="K2" s="6" t="n">
        <v>1</v>
      </c>
      <c r="L2" s="6" t="n">
        <v>15042.66096</v>
      </c>
      <c r="M2" s="11" t="n">
        <v>44665</v>
      </c>
      <c r="N2" s="6" t="n">
        <v>3</v>
      </c>
      <c r="O2" s="6" t="n">
        <v>6228.0738</v>
      </c>
      <c r="P2" s="11" t="n">
        <v>44308</v>
      </c>
      <c r="Q2" s="6" t="n">
        <v>10</v>
      </c>
      <c r="R2" s="6" t="n">
        <v>27433.886976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44385</v>
      </c>
      <c r="Q3" s="6" t="n">
        <v>1</v>
      </c>
      <c r="R3" s="6" t="n">
        <v>2383.92702</v>
      </c>
    </row>
    <row collapsed="false" customFormat="false" customHeight="false" hidden="false" ht="12.1" outlineLevel="0" r="4">
      <c r="A4" s="0"/>
      <c r="B4" s="6" t="n">
        <v>21.115</v>
      </c>
      <c r="C4" s="0" t="s">
        <v>135</v>
      </c>
      <c r="D4" s="0"/>
      <c r="E4" s="6" t="n">
        <v>179.15</v>
      </c>
      <c r="F4" s="0" t="s">
        <v>135</v>
      </c>
      <c r="G4" s="0"/>
      <c r="H4" s="6" t="n">
        <v>93.49</v>
      </c>
      <c r="I4" s="0" t="s">
        <v>135</v>
      </c>
      <c r="J4" s="0"/>
      <c r="K4" s="6" t="n">
        <v>113.1</v>
      </c>
      <c r="L4" s="0" t="s">
        <v>135</v>
      </c>
      <c r="M4" s="0"/>
      <c r="N4" s="6" t="n">
        <v>26.585</v>
      </c>
      <c r="O4" s="0" t="s">
        <v>135</v>
      </c>
      <c r="P4" s="11" t="n">
        <v>44385</v>
      </c>
      <c r="Q4" s="6" t="n">
        <v>2</v>
      </c>
      <c r="R4" s="6" t="n">
        <v>4767.11346</v>
      </c>
    </row>
    <row collapsed="false" customFormat="false" customHeight="false" hidden="false" ht="12.1" outlineLevel="0" r="5">
      <c r="A5" s="0"/>
      <c r="B5" s="6" t="n">
        <v>15</v>
      </c>
      <c r="C5" s="0" t="s">
        <v>136</v>
      </c>
      <c r="D5" s="0"/>
      <c r="E5" s="6" t="n">
        <v>100</v>
      </c>
      <c r="F5" s="0" t="s">
        <v>136</v>
      </c>
      <c r="G5" s="0"/>
      <c r="H5" s="6" t="n">
        <v>2</v>
      </c>
      <c r="I5" s="0" t="s">
        <v>136</v>
      </c>
      <c r="J5" s="0"/>
      <c r="K5" s="6" t="n">
        <v>1</v>
      </c>
      <c r="L5" s="0" t="s">
        <v>136</v>
      </c>
      <c r="M5" s="0"/>
      <c r="N5" s="6" t="n">
        <v>3</v>
      </c>
      <c r="O5" s="0" t="s">
        <v>136</v>
      </c>
      <c r="P5" s="11" t="n">
        <v>44463</v>
      </c>
      <c r="Q5" s="6" t="n">
        <v>5</v>
      </c>
      <c r="R5" s="6" t="n">
        <v>6530.6601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137</v>
      </c>
      <c r="D6" s="0"/>
      <c r="E6" s="5" t="s">
        <f>=E5*(ABS(E4)-ABS(E3))</f>
      </c>
      <c r="F6" s="0" t="s">
        <v>137</v>
      </c>
      <c r="G6" s="0"/>
      <c r="H6" s="5" t="s">
        <f>=H5*(ABS(H4)-ABS(H3))</f>
      </c>
      <c r="I6" s="0" t="s">
        <v>137</v>
      </c>
      <c r="J6" s="0"/>
      <c r="K6" s="5" t="s">
        <f>=K5*(ABS(K4)-ABS(K3))</f>
      </c>
      <c r="L6" s="0" t="s">
        <v>137</v>
      </c>
      <c r="M6" s="0"/>
      <c r="N6" s="5" t="s">
        <f>=N5*(ABS(N4)-ABS(N3))</f>
      </c>
      <c r="O6" s="0" t="s">
        <v>137</v>
      </c>
      <c r="P6" s="11" t="n">
        <v>44463</v>
      </c>
      <c r="Q6" s="6" t="n">
        <v>5</v>
      </c>
      <c r="R6" s="6" t="n">
        <v>6530.6601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5" t="s">
        <f>=SUM(R2:R6)/SUM(Q2:Q6)</f>
      </c>
      <c r="R7" s="0" t="s">
        <v>11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6" t="n">
        <v>2.863</v>
      </c>
      <c r="R8" s="0" t="s">
        <v>135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6" t="n">
        <v>23</v>
      </c>
      <c r="R9" s="0" t="s">
        <v>136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=Q9*(ABS(Q8)-ABS(Q7))</f>
      </c>
      <c r="R10" s="0" t="s">
        <v>137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50</v>
      </c>
      <c r="B1" s="18" t="s">
        <v>0</v>
      </c>
      <c r="C1" s="18" t="s">
        <v>2</v>
      </c>
      <c r="D1" s="18" t="s">
        <v>138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139</v>
      </c>
      <c r="L1" s="18" t="s">
        <v>140</v>
      </c>
      <c r="M1" s="18" t="s">
        <v>19</v>
      </c>
      <c r="N1" s="18" t="s">
        <v>23</v>
      </c>
      <c r="O1" s="18" t="s">
        <v>141</v>
      </c>
    </row>
    <row collapsed="false" customFormat="false" customHeight="false" hidden="false" ht="12.1" outlineLevel="0" r="2">
      <c r="A2" s="20" t="n">
        <v>44305.751689815</v>
      </c>
      <c r="B2" s="16" t="s">
        <v>21</v>
      </c>
      <c r="C2" s="16" t="s">
        <v>142</v>
      </c>
      <c r="D2" s="16" t="s">
        <v>122</v>
      </c>
      <c r="E2" s="16" t="s">
        <v>17</v>
      </c>
      <c r="F2" s="16" t="s">
        <v>23</v>
      </c>
      <c r="G2" s="7" t="n">
        <v>100</v>
      </c>
      <c r="H2" s="6" t="n">
        <v>321.7</v>
      </c>
      <c r="I2" s="6" t="n">
        <v>-32170</v>
      </c>
      <c r="J2" s="6" t="n">
        <v>-0</v>
      </c>
      <c r="K2" s="6" t="n">
        <v>-19.31</v>
      </c>
      <c r="L2" s="6" t="n">
        <v>-0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0" t="n">
        <v>44308.499293981</v>
      </c>
      <c r="B3" s="16" t="s">
        <v>126</v>
      </c>
      <c r="C3" s="16" t="s">
        <v>143</v>
      </c>
      <c r="D3" s="16" t="s">
        <v>122</v>
      </c>
      <c r="E3" s="16" t="s">
        <v>17</v>
      </c>
      <c r="F3" s="16" t="s">
        <v>19</v>
      </c>
      <c r="G3" s="7" t="n">
        <v>1</v>
      </c>
      <c r="H3" s="6" t="n">
        <v>71.57</v>
      </c>
      <c r="I3" s="6" t="n">
        <v>-71.57</v>
      </c>
      <c r="J3" s="6" t="n">
        <v>-0</v>
      </c>
      <c r="K3" s="6" t="n">
        <v>-0.05</v>
      </c>
      <c r="L3" s="6" t="n">
        <v>-0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44308.53369213</v>
      </c>
      <c r="B4" s="16" t="s">
        <v>34</v>
      </c>
      <c r="C4" s="16" t="s">
        <v>35</v>
      </c>
      <c r="D4" s="16" t="s">
        <v>122</v>
      </c>
      <c r="E4" s="16" t="s">
        <v>17</v>
      </c>
      <c r="F4" s="16" t="s">
        <v>19</v>
      </c>
      <c r="G4" s="7" t="n">
        <v>10</v>
      </c>
      <c r="H4" s="6" t="n">
        <v>35.69</v>
      </c>
      <c r="I4" s="6" t="n">
        <v>-356.9</v>
      </c>
      <c r="J4" s="6" t="n">
        <v>-0</v>
      </c>
      <c r="K4" s="6" t="n">
        <v>-0.22</v>
      </c>
      <c r="L4" s="6" t="n">
        <v>-0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1" t="n">
        <v>44315</v>
      </c>
      <c r="B5" s="22" t="s">
        <v>144</v>
      </c>
      <c r="C5" s="22" t="s">
        <v>145</v>
      </c>
      <c r="D5" s="22" t="s">
        <v>144</v>
      </c>
      <c r="E5" s="22" t="s">
        <v>144</v>
      </c>
      <c r="F5" s="22" t="s">
        <v>23</v>
      </c>
      <c r="G5" s="23" t="n">
        <v>1</v>
      </c>
      <c r="H5" s="24" t="n">
        <v>731.5</v>
      </c>
      <c r="I5" s="24" t="n">
        <v>731.5</v>
      </c>
      <c r="J5" s="24" t="n">
        <v>0</v>
      </c>
      <c r="K5" s="24" t="n">
        <v>-0</v>
      </c>
      <c r="L5" s="24" t="n">
        <v>-0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44329</v>
      </c>
      <c r="B6" s="22" t="s">
        <v>146</v>
      </c>
      <c r="C6" s="22" t="s">
        <v>59</v>
      </c>
      <c r="D6" s="22" t="s">
        <v>146</v>
      </c>
      <c r="E6" s="22" t="s">
        <v>146</v>
      </c>
      <c r="F6" s="22" t="s">
        <v>23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-0</v>
      </c>
      <c r="L6" s="24" t="n">
        <v>-0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44336</v>
      </c>
      <c r="B7" s="22" t="s">
        <v>144</v>
      </c>
      <c r="C7" s="22" t="s">
        <v>147</v>
      </c>
      <c r="D7" s="22" t="s">
        <v>144</v>
      </c>
      <c r="E7" s="22" t="s">
        <v>144</v>
      </c>
      <c r="F7" s="22" t="s">
        <v>19</v>
      </c>
      <c r="G7" s="23" t="n">
        <v>1</v>
      </c>
      <c r="H7" s="24" t="n">
        <v>0.4</v>
      </c>
      <c r="I7" s="24" t="n">
        <v>0.4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1" t="n">
        <v>44340</v>
      </c>
      <c r="B8" s="22" t="s">
        <v>144</v>
      </c>
      <c r="C8" s="22" t="s">
        <v>148</v>
      </c>
      <c r="D8" s="22" t="s">
        <v>144</v>
      </c>
      <c r="E8" s="22" t="s">
        <v>144</v>
      </c>
      <c r="F8" s="22" t="s">
        <v>19</v>
      </c>
      <c r="G8" s="23" t="n">
        <v>1</v>
      </c>
      <c r="H8" s="24" t="n">
        <v>7.53</v>
      </c>
      <c r="I8" s="24" t="n">
        <v>7.53</v>
      </c>
      <c r="J8" s="24" t="n">
        <v>0</v>
      </c>
      <c r="K8" s="24" t="n">
        <v>-0</v>
      </c>
      <c r="L8" s="24" t="n">
        <v>-0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0" t="n">
        <v>44365.721759259</v>
      </c>
      <c r="B9" s="16" t="s">
        <v>126</v>
      </c>
      <c r="C9" s="16" t="s">
        <v>143</v>
      </c>
      <c r="D9" s="16" t="s">
        <v>122</v>
      </c>
      <c r="E9" s="16" t="s">
        <v>17</v>
      </c>
      <c r="F9" s="16" t="s">
        <v>19</v>
      </c>
      <c r="G9" s="7" t="n">
        <v>1</v>
      </c>
      <c r="H9" s="6" t="n">
        <v>62.85</v>
      </c>
      <c r="I9" s="6" t="n">
        <v>-62.85</v>
      </c>
      <c r="J9" s="6" t="n">
        <v>-0</v>
      </c>
      <c r="K9" s="6" t="n">
        <v>-0.04</v>
      </c>
      <c r="L9" s="6" t="n">
        <v>-0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5" t="n">
        <v>44368.373564815</v>
      </c>
      <c r="B10" s="26" t="s">
        <v>19</v>
      </c>
      <c r="C10" s="26" t="s">
        <v>149</v>
      </c>
      <c r="D10" s="26" t="s">
        <v>122</v>
      </c>
      <c r="E10" s="26" t="s">
        <v>122</v>
      </c>
      <c r="F10" s="26" t="s">
        <v>23</v>
      </c>
      <c r="G10" s="27" t="n">
        <v>1000</v>
      </c>
      <c r="H10" s="28" t="n">
        <v>73.0646</v>
      </c>
      <c r="I10" s="28" t="n">
        <v>-73064.6</v>
      </c>
      <c r="J10" s="28" t="n">
        <v>-0</v>
      </c>
      <c r="K10" s="28" t="n">
        <v>-37.63</v>
      </c>
      <c r="L10" s="28" t="n">
        <v>-0</v>
      </c>
      <c r="M10" s="28"/>
      <c r="N10" s="6" t="s">
        <f>=I10+J10+K10+L10</f>
      </c>
      <c r="O10" s="26"/>
    </row>
    <row collapsed="false" customFormat="false" customHeight="false" hidden="false" ht="12.1" outlineLevel="0" r="11">
      <c r="A11" s="20" t="n">
        <v>44368.456076389</v>
      </c>
      <c r="B11" s="16" t="s">
        <v>25</v>
      </c>
      <c r="C11" s="16" t="s">
        <v>26</v>
      </c>
      <c r="D11" s="16" t="s">
        <v>122</v>
      </c>
      <c r="E11" s="16" t="s">
        <v>17</v>
      </c>
      <c r="F11" s="16" t="s">
        <v>19</v>
      </c>
      <c r="G11" s="7" t="n">
        <v>2</v>
      </c>
      <c r="H11" s="6" t="n">
        <v>110.78</v>
      </c>
      <c r="I11" s="6" t="n">
        <v>-221.56</v>
      </c>
      <c r="J11" s="6" t="n">
        <v>-0</v>
      </c>
      <c r="K11" s="6" t="n">
        <v>-0.13</v>
      </c>
      <c r="L11" s="6" t="n">
        <v>-0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1" t="n">
        <v>44376</v>
      </c>
      <c r="B12" s="22" t="s">
        <v>144</v>
      </c>
      <c r="C12" s="22" t="s">
        <v>150</v>
      </c>
      <c r="D12" s="22" t="s">
        <v>144</v>
      </c>
      <c r="E12" s="22" t="s">
        <v>144</v>
      </c>
      <c r="F12" s="22" t="s">
        <v>19</v>
      </c>
      <c r="G12" s="23" t="n">
        <v>1</v>
      </c>
      <c r="H12" s="24" t="n">
        <v>16.64</v>
      </c>
      <c r="I12" s="24" t="n">
        <v>16.64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4"/>
      <c r="O12" s="22"/>
    </row>
    <row collapsed="false" customFormat="false" customHeight="false" hidden="false" ht="12.1" outlineLevel="0" r="13">
      <c r="A13" s="20" t="n">
        <v>44385.538576389</v>
      </c>
      <c r="B13" s="16" t="s">
        <v>28</v>
      </c>
      <c r="C13" s="16" t="s">
        <v>151</v>
      </c>
      <c r="D13" s="16" t="s">
        <v>122</v>
      </c>
      <c r="E13" s="16" t="s">
        <v>17</v>
      </c>
      <c r="F13" s="16" t="s">
        <v>19</v>
      </c>
      <c r="G13" s="7" t="n">
        <v>1</v>
      </c>
      <c r="H13" s="6" t="n">
        <v>203.02</v>
      </c>
      <c r="I13" s="6" t="n">
        <v>-203.02</v>
      </c>
      <c r="J13" s="6" t="n">
        <v>-0</v>
      </c>
      <c r="K13" s="6" t="n">
        <v>-0.1</v>
      </c>
      <c r="L13" s="6" t="n">
        <v>-0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44385.539722222</v>
      </c>
      <c r="B14" s="16" t="s">
        <v>34</v>
      </c>
      <c r="C14" s="16" t="s">
        <v>35</v>
      </c>
      <c r="D14" s="16" t="s">
        <v>122</v>
      </c>
      <c r="E14" s="16" t="s">
        <v>17</v>
      </c>
      <c r="F14" s="16" t="s">
        <v>19</v>
      </c>
      <c r="G14" s="7" t="n">
        <v>1</v>
      </c>
      <c r="H14" s="6" t="n">
        <v>32.17</v>
      </c>
      <c r="I14" s="6" t="n">
        <v>-32.17</v>
      </c>
      <c r="J14" s="6" t="n">
        <v>-0</v>
      </c>
      <c r="K14" s="6" t="n">
        <v>-0.02</v>
      </c>
      <c r="L14" s="6" t="n">
        <v>-0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44385.539722222</v>
      </c>
      <c r="B15" s="16" t="s">
        <v>34</v>
      </c>
      <c r="C15" s="16" t="s">
        <v>35</v>
      </c>
      <c r="D15" s="16" t="s">
        <v>122</v>
      </c>
      <c r="E15" s="16" t="s">
        <v>17</v>
      </c>
      <c r="F15" s="16" t="s">
        <v>19</v>
      </c>
      <c r="G15" s="7" t="n">
        <v>2</v>
      </c>
      <c r="H15" s="6" t="n">
        <v>32.17</v>
      </c>
      <c r="I15" s="6" t="n">
        <v>-64.34</v>
      </c>
      <c r="J15" s="6" t="n">
        <v>-0</v>
      </c>
      <c r="K15" s="6" t="n">
        <v>-0.03</v>
      </c>
      <c r="L15" s="6" t="n">
        <v>-0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1" t="n">
        <v>44397</v>
      </c>
      <c r="B16" s="22" t="s">
        <v>144</v>
      </c>
      <c r="C16" s="22" t="s">
        <v>152</v>
      </c>
      <c r="D16" s="22" t="s">
        <v>144</v>
      </c>
      <c r="E16" s="22" t="s">
        <v>144</v>
      </c>
      <c r="F16" s="22" t="s">
        <v>23</v>
      </c>
      <c r="G16" s="23" t="n">
        <v>1</v>
      </c>
      <c r="H16" s="24" t="n">
        <v>2328</v>
      </c>
      <c r="I16" s="24" t="n">
        <v>2328</v>
      </c>
      <c r="J16" s="24" t="n">
        <v>0</v>
      </c>
      <c r="K16" s="24" t="n">
        <v>-0</v>
      </c>
      <c r="L16" s="24" t="n">
        <v>-0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1" t="n">
        <v>44406</v>
      </c>
      <c r="B17" s="22" t="s">
        <v>144</v>
      </c>
      <c r="C17" s="22" t="s">
        <v>153</v>
      </c>
      <c r="D17" s="22" t="s">
        <v>144</v>
      </c>
      <c r="E17" s="22" t="s">
        <v>144</v>
      </c>
      <c r="F17" s="22" t="s">
        <v>23</v>
      </c>
      <c r="G17" s="23" t="n">
        <v>1</v>
      </c>
      <c r="H17" s="24" t="n">
        <v>732.5</v>
      </c>
      <c r="I17" s="24" t="n">
        <v>732.5</v>
      </c>
      <c r="J17" s="24" t="n">
        <v>0</v>
      </c>
      <c r="K17" s="24" t="n">
        <v>-0</v>
      </c>
      <c r="L17" s="24" t="n">
        <v>-0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44418.632256944</v>
      </c>
      <c r="B18" s="16" t="s">
        <v>16</v>
      </c>
      <c r="C18" s="16" t="s">
        <v>18</v>
      </c>
      <c r="D18" s="16" t="s">
        <v>122</v>
      </c>
      <c r="E18" s="16" t="s">
        <v>17</v>
      </c>
      <c r="F18" s="16" t="s">
        <v>19</v>
      </c>
      <c r="G18" s="7" t="n">
        <v>15</v>
      </c>
      <c r="H18" s="6" t="n">
        <v>27.89</v>
      </c>
      <c r="I18" s="6" t="n">
        <v>-418.35</v>
      </c>
      <c r="J18" s="6" t="n">
        <v>-0</v>
      </c>
      <c r="K18" s="6" t="n">
        <v>-0.25</v>
      </c>
      <c r="L18" s="6" t="n">
        <v>-0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1" t="n">
        <v>44427</v>
      </c>
      <c r="B19" s="22" t="s">
        <v>144</v>
      </c>
      <c r="C19" s="22" t="s">
        <v>154</v>
      </c>
      <c r="D19" s="22" t="s">
        <v>144</v>
      </c>
      <c r="E19" s="22" t="s">
        <v>144</v>
      </c>
      <c r="F19" s="22" t="s">
        <v>19</v>
      </c>
      <c r="G19" s="23" t="n">
        <v>1</v>
      </c>
      <c r="H19" s="24" t="n">
        <v>1.22</v>
      </c>
      <c r="I19" s="24" t="n">
        <v>1.22</v>
      </c>
      <c r="J19" s="24" t="n">
        <v>0</v>
      </c>
      <c r="K19" s="24" t="n">
        <v>-0</v>
      </c>
      <c r="L19" s="24" t="n">
        <v>-0</v>
      </c>
      <c r="M19" s="6" t="s">
        <f>=I19+J19+K19+L19</f>
      </c>
      <c r="N19" s="24"/>
      <c r="O19" s="22"/>
    </row>
    <row collapsed="false" customFormat="false" customHeight="false" hidden="false" ht="12.1" outlineLevel="0" r="20">
      <c r="A20" s="21" t="n">
        <v>44439</v>
      </c>
      <c r="B20" s="22" t="s">
        <v>144</v>
      </c>
      <c r="C20" s="22" t="s">
        <v>148</v>
      </c>
      <c r="D20" s="22" t="s">
        <v>144</v>
      </c>
      <c r="E20" s="22" t="s">
        <v>144</v>
      </c>
      <c r="F20" s="22" t="s">
        <v>19</v>
      </c>
      <c r="G20" s="23" t="n">
        <v>1</v>
      </c>
      <c r="H20" s="24" t="n">
        <v>7.3</v>
      </c>
      <c r="I20" s="24" t="n">
        <v>7.3</v>
      </c>
      <c r="J20" s="24" t="n">
        <v>0</v>
      </c>
      <c r="K20" s="24" t="n">
        <v>-0</v>
      </c>
      <c r="L20" s="24" t="n">
        <v>-0</v>
      </c>
      <c r="M20" s="6" t="s">
        <f>=I20+J20+K20+L20</f>
      </c>
      <c r="N20" s="24"/>
      <c r="O20" s="22"/>
    </row>
    <row collapsed="false" customFormat="false" customHeight="false" hidden="false" ht="12.1" outlineLevel="0" r="21">
      <c r="A21" s="20" t="n">
        <v>44449.526967593</v>
      </c>
      <c r="B21" s="16" t="s">
        <v>127</v>
      </c>
      <c r="C21" s="16" t="s">
        <v>155</v>
      </c>
      <c r="D21" s="16" t="s">
        <v>122</v>
      </c>
      <c r="E21" s="16" t="s">
        <v>17</v>
      </c>
      <c r="F21" s="16" t="s">
        <v>19</v>
      </c>
      <c r="G21" s="7" t="n">
        <v>1</v>
      </c>
      <c r="H21" s="6" t="n">
        <v>2.41</v>
      </c>
      <c r="I21" s="6" t="n">
        <v>-2.41</v>
      </c>
      <c r="J21" s="6" t="n">
        <v>-0</v>
      </c>
      <c r="K21" s="6" t="n">
        <v>-0.01</v>
      </c>
      <c r="L21" s="6" t="n">
        <v>-0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44449.526967593</v>
      </c>
      <c r="B22" s="16" t="s">
        <v>127</v>
      </c>
      <c r="C22" s="16" t="s">
        <v>155</v>
      </c>
      <c r="D22" s="16" t="s">
        <v>122</v>
      </c>
      <c r="E22" s="16" t="s">
        <v>17</v>
      </c>
      <c r="F22" s="16" t="s">
        <v>19</v>
      </c>
      <c r="G22" s="7" t="n">
        <v>1</v>
      </c>
      <c r="H22" s="6" t="n">
        <v>2.41</v>
      </c>
      <c r="I22" s="6" t="n">
        <v>-2.41</v>
      </c>
      <c r="J22" s="6" t="n">
        <v>-0</v>
      </c>
      <c r="K22" s="6" t="n">
        <v>-0.01</v>
      </c>
      <c r="L22" s="6" t="n">
        <v>-0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0" t="n">
        <v>44449.526967593</v>
      </c>
      <c r="B23" s="16" t="s">
        <v>127</v>
      </c>
      <c r="C23" s="16" t="s">
        <v>155</v>
      </c>
      <c r="D23" s="16" t="s">
        <v>122</v>
      </c>
      <c r="E23" s="16" t="s">
        <v>17</v>
      </c>
      <c r="F23" s="16" t="s">
        <v>19</v>
      </c>
      <c r="G23" s="7" t="n">
        <v>1</v>
      </c>
      <c r="H23" s="6" t="n">
        <v>2.41</v>
      </c>
      <c r="I23" s="6" t="n">
        <v>-2.41</v>
      </c>
      <c r="J23" s="6" t="n">
        <v>-0</v>
      </c>
      <c r="K23" s="6" t="n">
        <v>-0.01</v>
      </c>
      <c r="L23" s="6" t="n">
        <v>-0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44449.526967593</v>
      </c>
      <c r="B24" s="16" t="s">
        <v>127</v>
      </c>
      <c r="C24" s="16" t="s">
        <v>155</v>
      </c>
      <c r="D24" s="16" t="s">
        <v>122</v>
      </c>
      <c r="E24" s="16" t="s">
        <v>17</v>
      </c>
      <c r="F24" s="16" t="s">
        <v>19</v>
      </c>
      <c r="G24" s="7" t="n">
        <v>1</v>
      </c>
      <c r="H24" s="6" t="n">
        <v>2.41</v>
      </c>
      <c r="I24" s="6" t="n">
        <v>-2.41</v>
      </c>
      <c r="J24" s="6" t="n">
        <v>-0</v>
      </c>
      <c r="K24" s="6" t="n">
        <v>-0.01</v>
      </c>
      <c r="L24" s="6" t="n">
        <v>-0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44449.526967593</v>
      </c>
      <c r="B25" s="16" t="s">
        <v>127</v>
      </c>
      <c r="C25" s="16" t="s">
        <v>155</v>
      </c>
      <c r="D25" s="16" t="s">
        <v>122</v>
      </c>
      <c r="E25" s="16" t="s">
        <v>17</v>
      </c>
      <c r="F25" s="16" t="s">
        <v>19</v>
      </c>
      <c r="G25" s="7" t="n">
        <v>1</v>
      </c>
      <c r="H25" s="6" t="n">
        <v>2.41</v>
      </c>
      <c r="I25" s="6" t="n">
        <v>-2.41</v>
      </c>
      <c r="J25" s="6" t="n">
        <v>-0</v>
      </c>
      <c r="K25" s="6" t="n">
        <v>-0.01</v>
      </c>
      <c r="L25" s="6" t="n">
        <v>-0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44449.526967593</v>
      </c>
      <c r="B26" s="16" t="s">
        <v>127</v>
      </c>
      <c r="C26" s="16" t="s">
        <v>155</v>
      </c>
      <c r="D26" s="16" t="s">
        <v>122</v>
      </c>
      <c r="E26" s="16" t="s">
        <v>17</v>
      </c>
      <c r="F26" s="16" t="s">
        <v>19</v>
      </c>
      <c r="G26" s="7" t="n">
        <v>2</v>
      </c>
      <c r="H26" s="6" t="n">
        <v>2.41</v>
      </c>
      <c r="I26" s="6" t="n">
        <v>-4.82</v>
      </c>
      <c r="J26" s="6" t="n">
        <v>-0</v>
      </c>
      <c r="K26" s="6" t="n">
        <v>-0.01</v>
      </c>
      <c r="L26" s="6" t="n">
        <v>-0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44449.526967593</v>
      </c>
      <c r="B27" s="16" t="s">
        <v>127</v>
      </c>
      <c r="C27" s="16" t="s">
        <v>155</v>
      </c>
      <c r="D27" s="16" t="s">
        <v>122</v>
      </c>
      <c r="E27" s="16" t="s">
        <v>17</v>
      </c>
      <c r="F27" s="16" t="s">
        <v>19</v>
      </c>
      <c r="G27" s="7" t="n">
        <v>5</v>
      </c>
      <c r="H27" s="6" t="n">
        <v>2.41</v>
      </c>
      <c r="I27" s="6" t="n">
        <v>-12.05</v>
      </c>
      <c r="J27" s="6" t="n">
        <v>-0</v>
      </c>
      <c r="K27" s="6" t="n">
        <v>-0.02</v>
      </c>
      <c r="L27" s="6" t="n">
        <v>-0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44449.526967593</v>
      </c>
      <c r="B28" s="16" t="s">
        <v>127</v>
      </c>
      <c r="C28" s="16" t="s">
        <v>155</v>
      </c>
      <c r="D28" s="16" t="s">
        <v>122</v>
      </c>
      <c r="E28" s="16" t="s">
        <v>17</v>
      </c>
      <c r="F28" s="16" t="s">
        <v>19</v>
      </c>
      <c r="G28" s="7" t="n">
        <v>5</v>
      </c>
      <c r="H28" s="6" t="n">
        <v>2.41</v>
      </c>
      <c r="I28" s="6" t="n">
        <v>-12.05</v>
      </c>
      <c r="J28" s="6" t="n">
        <v>-0</v>
      </c>
      <c r="K28" s="6" t="n">
        <v>-0.02</v>
      </c>
      <c r="L28" s="6" t="n">
        <v>-0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44449.526967593</v>
      </c>
      <c r="B29" s="16" t="s">
        <v>127</v>
      </c>
      <c r="C29" s="16" t="s">
        <v>155</v>
      </c>
      <c r="D29" s="16" t="s">
        <v>122</v>
      </c>
      <c r="E29" s="16" t="s">
        <v>17</v>
      </c>
      <c r="F29" s="16" t="s">
        <v>19</v>
      </c>
      <c r="G29" s="7" t="n">
        <v>20</v>
      </c>
      <c r="H29" s="6" t="n">
        <v>2.41</v>
      </c>
      <c r="I29" s="6" t="n">
        <v>-48.2</v>
      </c>
      <c r="J29" s="6" t="n">
        <v>-0</v>
      </c>
      <c r="K29" s="6" t="n">
        <v>-0.03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9" t="n">
        <v>44449.732743056</v>
      </c>
      <c r="B30" s="30" t="s">
        <v>127</v>
      </c>
      <c r="C30" s="30" t="s">
        <v>155</v>
      </c>
      <c r="D30" s="30" t="s">
        <v>128</v>
      </c>
      <c r="E30" s="30" t="s">
        <v>17</v>
      </c>
      <c r="F30" s="30" t="s">
        <v>19</v>
      </c>
      <c r="G30" s="31" t="n">
        <v>-8</v>
      </c>
      <c r="H30" s="32" t="n">
        <v>3.11</v>
      </c>
      <c r="I30" s="32" t="n">
        <v>24.88</v>
      </c>
      <c r="J30" s="32" t="n">
        <v>0</v>
      </c>
      <c r="K30" s="32" t="n">
        <v>-0.02</v>
      </c>
      <c r="L30" s="32" t="n">
        <v>-0</v>
      </c>
      <c r="M30" s="6" t="s">
        <f>=I30+J30+K30+L30</f>
      </c>
      <c r="N30" s="32"/>
      <c r="O30" s="30"/>
    </row>
    <row collapsed="false" customFormat="false" customHeight="false" hidden="false" ht="12.1" outlineLevel="0" r="31">
      <c r="A31" s="29" t="n">
        <v>44449.732743056</v>
      </c>
      <c r="B31" s="30" t="s">
        <v>127</v>
      </c>
      <c r="C31" s="30" t="s">
        <v>155</v>
      </c>
      <c r="D31" s="30" t="s">
        <v>128</v>
      </c>
      <c r="E31" s="30" t="s">
        <v>17</v>
      </c>
      <c r="F31" s="30" t="s">
        <v>19</v>
      </c>
      <c r="G31" s="31" t="n">
        <v>-13</v>
      </c>
      <c r="H31" s="32" t="n">
        <v>3.11</v>
      </c>
      <c r="I31" s="32" t="n">
        <v>40.43</v>
      </c>
      <c r="J31" s="32" t="n">
        <v>0</v>
      </c>
      <c r="K31" s="32" t="n">
        <v>-0.03</v>
      </c>
      <c r="L31" s="32" t="n">
        <v>-0</v>
      </c>
      <c r="M31" s="6" t="s">
        <f>=I31+J31+K31+L31</f>
      </c>
      <c r="N31" s="32"/>
      <c r="O31" s="30"/>
    </row>
    <row collapsed="false" customFormat="false" customHeight="false" hidden="false" ht="12.1" outlineLevel="0" r="32">
      <c r="A32" s="29" t="n">
        <v>44449.732743056</v>
      </c>
      <c r="B32" s="30" t="s">
        <v>127</v>
      </c>
      <c r="C32" s="30" t="s">
        <v>155</v>
      </c>
      <c r="D32" s="30" t="s">
        <v>128</v>
      </c>
      <c r="E32" s="30" t="s">
        <v>17</v>
      </c>
      <c r="F32" s="30" t="s">
        <v>19</v>
      </c>
      <c r="G32" s="31" t="n">
        <v>-16</v>
      </c>
      <c r="H32" s="32" t="n">
        <v>3.11</v>
      </c>
      <c r="I32" s="32" t="n">
        <v>49.76</v>
      </c>
      <c r="J32" s="32" t="n">
        <v>0</v>
      </c>
      <c r="K32" s="32" t="n">
        <v>-0.03</v>
      </c>
      <c r="L32" s="32" t="n">
        <v>-0</v>
      </c>
      <c r="M32" s="6" t="s">
        <f>=I32+J32+K32+L32</f>
      </c>
      <c r="N32" s="32"/>
      <c r="O32" s="30"/>
    </row>
    <row collapsed="false" customFormat="false" customHeight="false" hidden="false" ht="12.1" outlineLevel="0" r="33">
      <c r="A33" s="29" t="n">
        <v>44449.853217593</v>
      </c>
      <c r="B33" s="30" t="s">
        <v>126</v>
      </c>
      <c r="C33" s="30" t="s">
        <v>143</v>
      </c>
      <c r="D33" s="30" t="s">
        <v>128</v>
      </c>
      <c r="E33" s="30" t="s">
        <v>17</v>
      </c>
      <c r="F33" s="30" t="s">
        <v>19</v>
      </c>
      <c r="G33" s="31" t="n">
        <v>-1</v>
      </c>
      <c r="H33" s="32" t="n">
        <v>67</v>
      </c>
      <c r="I33" s="32" t="n">
        <v>67</v>
      </c>
      <c r="J33" s="32" t="n">
        <v>0</v>
      </c>
      <c r="K33" s="32" t="n">
        <v>-0.04</v>
      </c>
      <c r="L33" s="32" t="n">
        <v>-0</v>
      </c>
      <c r="M33" s="6" t="s">
        <f>=I33+J33+K33+L33</f>
      </c>
      <c r="N33" s="32"/>
      <c r="O33" s="30"/>
    </row>
    <row collapsed="false" customFormat="false" customHeight="false" hidden="false" ht="12.1" outlineLevel="0" r="34">
      <c r="A34" s="29" t="n">
        <v>44449.853217593</v>
      </c>
      <c r="B34" s="30" t="s">
        <v>126</v>
      </c>
      <c r="C34" s="30" t="s">
        <v>143</v>
      </c>
      <c r="D34" s="30" t="s">
        <v>128</v>
      </c>
      <c r="E34" s="30" t="s">
        <v>17</v>
      </c>
      <c r="F34" s="30" t="s">
        <v>19</v>
      </c>
      <c r="G34" s="31" t="n">
        <v>-1</v>
      </c>
      <c r="H34" s="32" t="n">
        <v>67</v>
      </c>
      <c r="I34" s="32" t="n">
        <v>67</v>
      </c>
      <c r="J34" s="32" t="n">
        <v>0</v>
      </c>
      <c r="K34" s="32" t="n">
        <v>-0.04</v>
      </c>
      <c r="L34" s="32" t="n">
        <v>-0</v>
      </c>
      <c r="M34" s="6" t="s">
        <f>=I34+J34+K34+L34</f>
      </c>
      <c r="N34" s="32"/>
      <c r="O34" s="30"/>
    </row>
    <row collapsed="false" customFormat="false" customHeight="false" hidden="false" ht="12.1" outlineLevel="0" r="35">
      <c r="A35" s="33" t="n">
        <v>44452</v>
      </c>
      <c r="B35" s="34" t="s">
        <v>156</v>
      </c>
      <c r="C35" s="34" t="s">
        <v>157</v>
      </c>
      <c r="D35" s="34" t="s">
        <v>156</v>
      </c>
      <c r="E35" s="34" t="s">
        <v>156</v>
      </c>
      <c r="F35" s="34" t="s">
        <v>23</v>
      </c>
      <c r="G35" s="35" t="n">
        <v>1</v>
      </c>
      <c r="H35" s="36" t="n">
        <v>-9</v>
      </c>
      <c r="I35" s="36" t="n">
        <v>-9</v>
      </c>
      <c r="J35" s="36" t="n">
        <v>0</v>
      </c>
      <c r="K35" s="36" t="n">
        <v>-0</v>
      </c>
      <c r="L35" s="36" t="n">
        <v>-0</v>
      </c>
      <c r="M35" s="36"/>
      <c r="N35" s="6" t="s">
        <f>=I35+J35+K35+L35</f>
      </c>
      <c r="O35" s="34"/>
    </row>
    <row collapsed="false" customFormat="false" customHeight="false" hidden="false" ht="12.1" outlineLevel="0" r="36">
      <c r="A36" s="37" t="n">
        <v>44452</v>
      </c>
      <c r="B36" s="38" t="s">
        <v>158</v>
      </c>
      <c r="C36" s="38" t="s">
        <v>68</v>
      </c>
      <c r="D36" s="38" t="s">
        <v>158</v>
      </c>
      <c r="E36" s="38" t="s">
        <v>158</v>
      </c>
      <c r="F36" s="38" t="s">
        <v>19</v>
      </c>
      <c r="G36" s="39" t="n">
        <v>1</v>
      </c>
      <c r="H36" s="40" t="n">
        <v>-1</v>
      </c>
      <c r="I36" s="40" t="n">
        <v>-1</v>
      </c>
      <c r="J36" s="40" t="n">
        <v>0</v>
      </c>
      <c r="K36" s="40" t="n">
        <v>-0</v>
      </c>
      <c r="L36" s="40" t="n">
        <v>-0</v>
      </c>
      <c r="M36" s="6" t="s">
        <f>=I36+J36+K36+L36</f>
      </c>
      <c r="N36" s="40"/>
      <c r="O36" s="38"/>
    </row>
    <row collapsed="false" customFormat="false" customHeight="false" hidden="false" ht="12.1" outlineLevel="0" r="37">
      <c r="A37" s="20" t="n">
        <v>44452.722511574</v>
      </c>
      <c r="B37" s="16" t="s">
        <v>127</v>
      </c>
      <c r="C37" s="16" t="s">
        <v>155</v>
      </c>
      <c r="D37" s="16" t="s">
        <v>122</v>
      </c>
      <c r="E37" s="16" t="s">
        <v>17</v>
      </c>
      <c r="F37" s="16" t="s">
        <v>19</v>
      </c>
      <c r="G37" s="7" t="n">
        <v>12</v>
      </c>
      <c r="H37" s="6" t="n">
        <v>2.76</v>
      </c>
      <c r="I37" s="6" t="n">
        <v>-33.12</v>
      </c>
      <c r="J37" s="6" t="n">
        <v>-0</v>
      </c>
      <c r="K37" s="6" t="n">
        <v>-0.03</v>
      </c>
      <c r="L37" s="6" t="n">
        <v>-0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44452.722627315</v>
      </c>
      <c r="B38" s="16" t="s">
        <v>127</v>
      </c>
      <c r="C38" s="16" t="s">
        <v>155</v>
      </c>
      <c r="D38" s="16" t="s">
        <v>122</v>
      </c>
      <c r="E38" s="16" t="s">
        <v>17</v>
      </c>
      <c r="F38" s="16" t="s">
        <v>19</v>
      </c>
      <c r="G38" s="7" t="n">
        <v>1</v>
      </c>
      <c r="H38" s="6" t="n">
        <v>2.76</v>
      </c>
      <c r="I38" s="6" t="n">
        <v>-2.76</v>
      </c>
      <c r="J38" s="6" t="n">
        <v>-0</v>
      </c>
      <c r="K38" s="6" t="n">
        <v>-0.01</v>
      </c>
      <c r="L38" s="6" t="n">
        <v>-0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44452.722731481</v>
      </c>
      <c r="B39" s="16" t="s">
        <v>127</v>
      </c>
      <c r="C39" s="16" t="s">
        <v>155</v>
      </c>
      <c r="D39" s="16" t="s">
        <v>122</v>
      </c>
      <c r="E39" s="16" t="s">
        <v>17</v>
      </c>
      <c r="F39" s="16" t="s">
        <v>19</v>
      </c>
      <c r="G39" s="7" t="n">
        <v>37</v>
      </c>
      <c r="H39" s="6" t="n">
        <v>2.76</v>
      </c>
      <c r="I39" s="6" t="n">
        <v>-102.12</v>
      </c>
      <c r="J39" s="6" t="n">
        <v>-0</v>
      </c>
      <c r="K39" s="6" t="n">
        <v>-0.06</v>
      </c>
      <c r="L39" s="6" t="n">
        <v>-0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9" t="n">
        <v>44452.737164352</v>
      </c>
      <c r="B40" s="30" t="s">
        <v>127</v>
      </c>
      <c r="C40" s="30" t="s">
        <v>155</v>
      </c>
      <c r="D40" s="30" t="s">
        <v>128</v>
      </c>
      <c r="E40" s="30" t="s">
        <v>17</v>
      </c>
      <c r="F40" s="30" t="s">
        <v>19</v>
      </c>
      <c r="G40" s="31" t="n">
        <v>-2</v>
      </c>
      <c r="H40" s="32" t="n">
        <v>2.79</v>
      </c>
      <c r="I40" s="32" t="n">
        <v>5.58</v>
      </c>
      <c r="J40" s="32" t="n">
        <v>0</v>
      </c>
      <c r="K40" s="32" t="n">
        <v>-0.01</v>
      </c>
      <c r="L40" s="32" t="n">
        <v>-0</v>
      </c>
      <c r="M40" s="6" t="s">
        <f>=I40+J40+K40+L40</f>
      </c>
      <c r="N40" s="32"/>
      <c r="O40" s="30"/>
    </row>
    <row collapsed="false" customFormat="false" customHeight="false" hidden="false" ht="12.1" outlineLevel="0" r="41">
      <c r="A41" s="29" t="n">
        <v>44452.737164352</v>
      </c>
      <c r="B41" s="30" t="s">
        <v>127</v>
      </c>
      <c r="C41" s="30" t="s">
        <v>155</v>
      </c>
      <c r="D41" s="30" t="s">
        <v>128</v>
      </c>
      <c r="E41" s="30" t="s">
        <v>17</v>
      </c>
      <c r="F41" s="30" t="s">
        <v>19</v>
      </c>
      <c r="G41" s="31" t="n">
        <v>-2</v>
      </c>
      <c r="H41" s="32" t="n">
        <v>2.79</v>
      </c>
      <c r="I41" s="32" t="n">
        <v>5.58</v>
      </c>
      <c r="J41" s="32" t="n">
        <v>0</v>
      </c>
      <c r="K41" s="32" t="n">
        <v>-0.01</v>
      </c>
      <c r="L41" s="32" t="n">
        <v>-0</v>
      </c>
      <c r="M41" s="6" t="s">
        <f>=I41+J41+K41+L41</f>
      </c>
      <c r="N41" s="32"/>
      <c r="O41" s="30"/>
    </row>
    <row collapsed="false" customFormat="false" customHeight="false" hidden="false" ht="12.1" outlineLevel="0" r="42">
      <c r="A42" s="29" t="n">
        <v>44452.737164352</v>
      </c>
      <c r="B42" s="30" t="s">
        <v>127</v>
      </c>
      <c r="C42" s="30" t="s">
        <v>155</v>
      </c>
      <c r="D42" s="30" t="s">
        <v>128</v>
      </c>
      <c r="E42" s="30" t="s">
        <v>17</v>
      </c>
      <c r="F42" s="30" t="s">
        <v>19</v>
      </c>
      <c r="G42" s="31" t="n">
        <v>-3</v>
      </c>
      <c r="H42" s="32" t="n">
        <v>2.79</v>
      </c>
      <c r="I42" s="32" t="n">
        <v>8.37</v>
      </c>
      <c r="J42" s="32" t="n">
        <v>0</v>
      </c>
      <c r="K42" s="32" t="n">
        <v>-0.01</v>
      </c>
      <c r="L42" s="32" t="n">
        <v>-0</v>
      </c>
      <c r="M42" s="6" t="s">
        <f>=I42+J42+K42+L42</f>
      </c>
      <c r="N42" s="32"/>
      <c r="O42" s="30"/>
    </row>
    <row collapsed="false" customFormat="false" customHeight="false" hidden="false" ht="12.1" outlineLevel="0" r="43">
      <c r="A43" s="29" t="n">
        <v>44452.737164352</v>
      </c>
      <c r="B43" s="30" t="s">
        <v>127</v>
      </c>
      <c r="C43" s="30" t="s">
        <v>155</v>
      </c>
      <c r="D43" s="30" t="s">
        <v>128</v>
      </c>
      <c r="E43" s="30" t="s">
        <v>17</v>
      </c>
      <c r="F43" s="30" t="s">
        <v>19</v>
      </c>
      <c r="G43" s="31" t="n">
        <v>-5</v>
      </c>
      <c r="H43" s="32" t="n">
        <v>2.79</v>
      </c>
      <c r="I43" s="32" t="n">
        <v>13.95</v>
      </c>
      <c r="J43" s="32" t="n">
        <v>0</v>
      </c>
      <c r="K43" s="32" t="n">
        <v>-0.02</v>
      </c>
      <c r="L43" s="32" t="n">
        <v>-0</v>
      </c>
      <c r="M43" s="6" t="s">
        <f>=I43+J43+K43+L43</f>
      </c>
      <c r="N43" s="32"/>
      <c r="O43" s="30"/>
    </row>
    <row collapsed="false" customFormat="false" customHeight="false" hidden="false" ht="12.1" outlineLevel="0" r="44">
      <c r="A44" s="29" t="n">
        <v>44452.737164352</v>
      </c>
      <c r="B44" s="30" t="s">
        <v>127</v>
      </c>
      <c r="C44" s="30" t="s">
        <v>155</v>
      </c>
      <c r="D44" s="30" t="s">
        <v>128</v>
      </c>
      <c r="E44" s="30" t="s">
        <v>17</v>
      </c>
      <c r="F44" s="30" t="s">
        <v>19</v>
      </c>
      <c r="G44" s="31" t="n">
        <v>-13</v>
      </c>
      <c r="H44" s="32" t="n">
        <v>2.79</v>
      </c>
      <c r="I44" s="32" t="n">
        <v>36.27</v>
      </c>
      <c r="J44" s="32" t="n">
        <v>0</v>
      </c>
      <c r="K44" s="32" t="n">
        <v>-0.03</v>
      </c>
      <c r="L44" s="32" t="n">
        <v>-0</v>
      </c>
      <c r="M44" s="6" t="s">
        <f>=I44+J44+K44+L44</f>
      </c>
      <c r="N44" s="32"/>
      <c r="O44" s="30"/>
    </row>
    <row collapsed="false" customFormat="false" customHeight="false" hidden="false" ht="12.1" outlineLevel="0" r="45">
      <c r="A45" s="29" t="n">
        <v>44452.737164352</v>
      </c>
      <c r="B45" s="30" t="s">
        <v>127</v>
      </c>
      <c r="C45" s="30" t="s">
        <v>155</v>
      </c>
      <c r="D45" s="30" t="s">
        <v>128</v>
      </c>
      <c r="E45" s="30" t="s">
        <v>17</v>
      </c>
      <c r="F45" s="30" t="s">
        <v>19</v>
      </c>
      <c r="G45" s="31" t="n">
        <v>-25</v>
      </c>
      <c r="H45" s="32" t="n">
        <v>2.79</v>
      </c>
      <c r="I45" s="32" t="n">
        <v>69.75</v>
      </c>
      <c r="J45" s="32" t="n">
        <v>0</v>
      </c>
      <c r="K45" s="32" t="n">
        <v>-0.04</v>
      </c>
      <c r="L45" s="32" t="n">
        <v>-0</v>
      </c>
      <c r="M45" s="6" t="s">
        <f>=I45+J45+K45+L45</f>
      </c>
      <c r="N45" s="32"/>
      <c r="O45" s="30"/>
    </row>
    <row collapsed="false" customFormat="false" customHeight="false" hidden="false" ht="12.1" outlineLevel="0" r="46">
      <c r="A46" s="20" t="n">
        <v>44452.757916667</v>
      </c>
      <c r="B46" s="16" t="s">
        <v>127</v>
      </c>
      <c r="C46" s="16" t="s">
        <v>155</v>
      </c>
      <c r="D46" s="16" t="s">
        <v>122</v>
      </c>
      <c r="E46" s="16" t="s">
        <v>17</v>
      </c>
      <c r="F46" s="16" t="s">
        <v>19</v>
      </c>
      <c r="G46" s="7" t="n">
        <v>1</v>
      </c>
      <c r="H46" s="6" t="n">
        <v>2.83</v>
      </c>
      <c r="I46" s="6" t="n">
        <v>-2.83</v>
      </c>
      <c r="J46" s="6" t="n">
        <v>-0</v>
      </c>
      <c r="K46" s="6" t="n">
        <v>-0.01</v>
      </c>
      <c r="L46" s="6" t="n">
        <v>-0</v>
      </c>
      <c r="M46" s="6" t="s">
        <f>=I46+J46+K46+L46</f>
      </c>
      <c r="N46" s="6"/>
      <c r="O46" s="16"/>
    </row>
    <row collapsed="false" customFormat="false" customHeight="false" hidden="false" ht="12.1" outlineLevel="0" r="47">
      <c r="A47" s="29" t="n">
        <v>44452.761886574</v>
      </c>
      <c r="B47" s="30" t="s">
        <v>127</v>
      </c>
      <c r="C47" s="30" t="s">
        <v>155</v>
      </c>
      <c r="D47" s="30" t="s">
        <v>128</v>
      </c>
      <c r="E47" s="30" t="s">
        <v>17</v>
      </c>
      <c r="F47" s="30" t="s">
        <v>19</v>
      </c>
      <c r="G47" s="31" t="n">
        <v>-1</v>
      </c>
      <c r="H47" s="32" t="n">
        <v>2.85</v>
      </c>
      <c r="I47" s="32" t="n">
        <v>2.85</v>
      </c>
      <c r="J47" s="32" t="n">
        <v>0</v>
      </c>
      <c r="K47" s="32" t="n">
        <v>-0.01</v>
      </c>
      <c r="L47" s="32" t="n">
        <v>-0</v>
      </c>
      <c r="M47" s="6" t="s">
        <f>=I47+J47+K47+L47</f>
      </c>
      <c r="N47" s="32"/>
      <c r="O47" s="30"/>
    </row>
    <row collapsed="false" customFormat="false" customHeight="false" hidden="false" ht="12.1" outlineLevel="0" r="48">
      <c r="A48" s="37" t="n">
        <v>44462</v>
      </c>
      <c r="B48" s="38" t="s">
        <v>158</v>
      </c>
      <c r="C48" s="38" t="s">
        <v>69</v>
      </c>
      <c r="D48" s="38" t="s">
        <v>158</v>
      </c>
      <c r="E48" s="38" t="s">
        <v>158</v>
      </c>
      <c r="F48" s="38" t="s">
        <v>23</v>
      </c>
      <c r="G48" s="39" t="n">
        <v>1</v>
      </c>
      <c r="H48" s="40" t="n">
        <v>-30000</v>
      </c>
      <c r="I48" s="40" t="n">
        <v>-30000</v>
      </c>
      <c r="J48" s="40" t="n">
        <v>0</v>
      </c>
      <c r="K48" s="40" t="n">
        <v>-0</v>
      </c>
      <c r="L48" s="40" t="n">
        <v>-0</v>
      </c>
      <c r="M48" s="40"/>
      <c r="N48" s="6" t="s">
        <f>=I48+J48+K48+L48</f>
      </c>
      <c r="O48" s="38"/>
    </row>
    <row collapsed="false" customFormat="false" customHeight="false" hidden="false" ht="12.1" outlineLevel="0" r="49">
      <c r="A49" s="21" t="n">
        <v>44462</v>
      </c>
      <c r="B49" s="22" t="s">
        <v>146</v>
      </c>
      <c r="C49" s="22" t="s">
        <v>70</v>
      </c>
      <c r="D49" s="22" t="s">
        <v>146</v>
      </c>
      <c r="E49" s="22" t="s">
        <v>146</v>
      </c>
      <c r="F49" s="22" t="s">
        <v>23</v>
      </c>
      <c r="G49" s="23" t="n">
        <v>1</v>
      </c>
      <c r="H49" s="24" t="n">
        <v>30000</v>
      </c>
      <c r="I49" s="24" t="n">
        <v>30000</v>
      </c>
      <c r="J49" s="24" t="n">
        <v>0</v>
      </c>
      <c r="K49" s="24" t="n">
        <v>-0</v>
      </c>
      <c r="L49" s="24" t="n">
        <v>-0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0" t="n">
        <v>44463.706701389</v>
      </c>
      <c r="B50" s="16" t="s">
        <v>34</v>
      </c>
      <c r="C50" s="16" t="s">
        <v>35</v>
      </c>
      <c r="D50" s="16" t="s">
        <v>122</v>
      </c>
      <c r="E50" s="16" t="s">
        <v>17</v>
      </c>
      <c r="F50" s="16" t="s">
        <v>19</v>
      </c>
      <c r="G50" s="7" t="n">
        <v>5</v>
      </c>
      <c r="H50" s="6" t="n">
        <v>17.95</v>
      </c>
      <c r="I50" s="6" t="n">
        <v>-89.75</v>
      </c>
      <c r="J50" s="6" t="n">
        <v>-0</v>
      </c>
      <c r="K50" s="6" t="n">
        <v>-0.05</v>
      </c>
      <c r="L50" s="6" t="n">
        <v>-0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44463.706701389</v>
      </c>
      <c r="B51" s="16" t="s">
        <v>34</v>
      </c>
      <c r="C51" s="16" t="s">
        <v>35</v>
      </c>
      <c r="D51" s="16" t="s">
        <v>122</v>
      </c>
      <c r="E51" s="16" t="s">
        <v>17</v>
      </c>
      <c r="F51" s="16" t="s">
        <v>19</v>
      </c>
      <c r="G51" s="7" t="n">
        <v>5</v>
      </c>
      <c r="H51" s="6" t="n">
        <v>17.95</v>
      </c>
      <c r="I51" s="6" t="n">
        <v>-89.75</v>
      </c>
      <c r="J51" s="6" t="n">
        <v>-0</v>
      </c>
      <c r="K51" s="6" t="n">
        <v>-0.05</v>
      </c>
      <c r="L51" s="6" t="n">
        <v>-0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33" t="n">
        <v>44466</v>
      </c>
      <c r="B52" s="34" t="s">
        <v>159</v>
      </c>
      <c r="C52" s="34" t="s">
        <v>160</v>
      </c>
      <c r="D52" s="34" t="s">
        <v>159</v>
      </c>
      <c r="E52" s="34" t="s">
        <v>159</v>
      </c>
      <c r="F52" s="34" t="s">
        <v>23</v>
      </c>
      <c r="G52" s="35" t="n">
        <v>1</v>
      </c>
      <c r="H52" s="36" t="n">
        <v>-2</v>
      </c>
      <c r="I52" s="36" t="n">
        <v>-2</v>
      </c>
      <c r="J52" s="36" t="n">
        <v>0</v>
      </c>
      <c r="K52" s="36" t="n">
        <v>-0</v>
      </c>
      <c r="L52" s="36" t="n">
        <v>-0</v>
      </c>
      <c r="M52" s="36"/>
      <c r="N52" s="6" t="s">
        <f>=I52+J52+K52+L52</f>
      </c>
      <c r="O52" s="34"/>
    </row>
    <row collapsed="false" customFormat="false" customHeight="false" hidden="false" ht="12.1" outlineLevel="0" r="53">
      <c r="A53" s="33" t="n">
        <v>44466</v>
      </c>
      <c r="B53" s="34" t="s">
        <v>159</v>
      </c>
      <c r="C53" s="34" t="s">
        <v>161</v>
      </c>
      <c r="D53" s="34" t="s">
        <v>159</v>
      </c>
      <c r="E53" s="34" t="s">
        <v>159</v>
      </c>
      <c r="F53" s="34" t="s">
        <v>23</v>
      </c>
      <c r="G53" s="35" t="n">
        <v>1</v>
      </c>
      <c r="H53" s="36" t="n">
        <v>-1.13</v>
      </c>
      <c r="I53" s="36" t="n">
        <v>-1.13</v>
      </c>
      <c r="J53" s="36" t="n">
        <v>0</v>
      </c>
      <c r="K53" s="36" t="n">
        <v>-0</v>
      </c>
      <c r="L53" s="36" t="n">
        <v>-0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1" t="n">
        <v>44466</v>
      </c>
      <c r="B54" s="22" t="s">
        <v>146</v>
      </c>
      <c r="C54" s="22" t="s">
        <v>71</v>
      </c>
      <c r="D54" s="22" t="s">
        <v>146</v>
      </c>
      <c r="E54" s="22" t="s">
        <v>146</v>
      </c>
      <c r="F54" s="22" t="s">
        <v>23</v>
      </c>
      <c r="G54" s="23" t="n">
        <v>1</v>
      </c>
      <c r="H54" s="24" t="n">
        <v>10</v>
      </c>
      <c r="I54" s="24" t="n">
        <v>10</v>
      </c>
      <c r="J54" s="24" t="n">
        <v>0</v>
      </c>
      <c r="K54" s="24" t="n">
        <v>-0</v>
      </c>
      <c r="L54" s="24" t="n">
        <v>-0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1" t="n">
        <v>44467</v>
      </c>
      <c r="B55" s="22" t="s">
        <v>146</v>
      </c>
      <c r="C55" s="22" t="s">
        <v>71</v>
      </c>
      <c r="D55" s="22" t="s">
        <v>146</v>
      </c>
      <c r="E55" s="22" t="s">
        <v>146</v>
      </c>
      <c r="F55" s="22" t="s">
        <v>23</v>
      </c>
      <c r="G55" s="23" t="n">
        <v>1</v>
      </c>
      <c r="H55" s="24" t="n">
        <v>29.17</v>
      </c>
      <c r="I55" s="24" t="n">
        <v>29.17</v>
      </c>
      <c r="J55" s="24" t="n">
        <v>0</v>
      </c>
      <c r="K55" s="24" t="n">
        <v>-0</v>
      </c>
      <c r="L55" s="24" t="n">
        <v>-0</v>
      </c>
      <c r="M55" s="24"/>
      <c r="N55" s="6" t="s">
        <f>=I55+J55+K55+L55</f>
      </c>
      <c r="O55" s="22"/>
    </row>
    <row collapsed="false" customFormat="false" customHeight="false" hidden="false" ht="12.1" outlineLevel="0" r="56">
      <c r="A56" s="33" t="n">
        <v>44467</v>
      </c>
      <c r="B56" s="34" t="s">
        <v>159</v>
      </c>
      <c r="C56" s="34" t="s">
        <v>160</v>
      </c>
      <c r="D56" s="34" t="s">
        <v>159</v>
      </c>
      <c r="E56" s="34" t="s">
        <v>159</v>
      </c>
      <c r="F56" s="34" t="s">
        <v>23</v>
      </c>
      <c r="G56" s="35" t="n">
        <v>1</v>
      </c>
      <c r="H56" s="36" t="n">
        <v>-10</v>
      </c>
      <c r="I56" s="36" t="n">
        <v>-10</v>
      </c>
      <c r="J56" s="36" t="n">
        <v>0</v>
      </c>
      <c r="K56" s="36" t="n">
        <v>-0</v>
      </c>
      <c r="L56" s="36" t="n">
        <v>-0</v>
      </c>
      <c r="M56" s="36"/>
      <c r="N56" s="6" t="s">
        <f>=I56+J56+K56+L56</f>
      </c>
      <c r="O56" s="34"/>
    </row>
    <row collapsed="false" customFormat="false" customHeight="false" hidden="false" ht="12.1" outlineLevel="0" r="57">
      <c r="A57" s="33" t="n">
        <v>44467</v>
      </c>
      <c r="B57" s="34" t="s">
        <v>159</v>
      </c>
      <c r="C57" s="34" t="s">
        <v>161</v>
      </c>
      <c r="D57" s="34" t="s">
        <v>159</v>
      </c>
      <c r="E57" s="34" t="s">
        <v>159</v>
      </c>
      <c r="F57" s="34" t="s">
        <v>23</v>
      </c>
      <c r="G57" s="35" t="n">
        <v>1</v>
      </c>
      <c r="H57" s="36" t="n">
        <v>-12.7</v>
      </c>
      <c r="I57" s="36" t="n">
        <v>-12.7</v>
      </c>
      <c r="J57" s="36" t="n">
        <v>0</v>
      </c>
      <c r="K57" s="36" t="n">
        <v>-0</v>
      </c>
      <c r="L57" s="36" t="n">
        <v>-0</v>
      </c>
      <c r="M57" s="36"/>
      <c r="N57" s="6" t="s">
        <f>=I57+J57+K57+L57</f>
      </c>
      <c r="O57" s="34"/>
    </row>
    <row collapsed="false" customFormat="false" customHeight="false" hidden="false" ht="12.1" outlineLevel="0" r="58">
      <c r="A58" s="21" t="n">
        <v>44470</v>
      </c>
      <c r="B58" s="22" t="s">
        <v>146</v>
      </c>
      <c r="C58" s="22" t="s">
        <v>71</v>
      </c>
      <c r="D58" s="22" t="s">
        <v>146</v>
      </c>
      <c r="E58" s="22" t="s">
        <v>146</v>
      </c>
      <c r="F58" s="22" t="s">
        <v>23</v>
      </c>
      <c r="G58" s="23" t="n">
        <v>1</v>
      </c>
      <c r="H58" s="24" t="n">
        <v>174.42</v>
      </c>
      <c r="I58" s="24" t="n">
        <v>174.42</v>
      </c>
      <c r="J58" s="24" t="n">
        <v>0</v>
      </c>
      <c r="K58" s="24" t="n">
        <v>-0</v>
      </c>
      <c r="L58" s="24" t="n">
        <v>-0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33" t="n">
        <v>44470</v>
      </c>
      <c r="B59" s="34" t="s">
        <v>159</v>
      </c>
      <c r="C59" s="34" t="s">
        <v>160</v>
      </c>
      <c r="D59" s="34" t="s">
        <v>159</v>
      </c>
      <c r="E59" s="34" t="s">
        <v>159</v>
      </c>
      <c r="F59" s="34" t="s">
        <v>23</v>
      </c>
      <c r="G59" s="35" t="n">
        <v>1</v>
      </c>
      <c r="H59" s="36" t="n">
        <v>-6</v>
      </c>
      <c r="I59" s="36" t="n">
        <v>-6</v>
      </c>
      <c r="J59" s="36" t="n">
        <v>0</v>
      </c>
      <c r="K59" s="36" t="n">
        <v>-0</v>
      </c>
      <c r="L59" s="36" t="n">
        <v>-0</v>
      </c>
      <c r="M59" s="36"/>
      <c r="N59" s="6" t="s">
        <f>=I59+J59+K59+L59</f>
      </c>
      <c r="O59" s="34"/>
    </row>
    <row collapsed="false" customFormat="false" customHeight="false" hidden="false" ht="12.1" outlineLevel="0" r="60">
      <c r="A60" s="33" t="n">
        <v>44470</v>
      </c>
      <c r="B60" s="34" t="s">
        <v>159</v>
      </c>
      <c r="C60" s="34" t="s">
        <v>161</v>
      </c>
      <c r="D60" s="34" t="s">
        <v>159</v>
      </c>
      <c r="E60" s="34" t="s">
        <v>159</v>
      </c>
      <c r="F60" s="34" t="s">
        <v>23</v>
      </c>
      <c r="G60" s="35" t="n">
        <v>1</v>
      </c>
      <c r="H60" s="36" t="n">
        <v>-7.56</v>
      </c>
      <c r="I60" s="36" t="n">
        <v>-7.56</v>
      </c>
      <c r="J60" s="36" t="n">
        <v>0</v>
      </c>
      <c r="K60" s="36" t="n">
        <v>-0</v>
      </c>
      <c r="L60" s="36" t="n">
        <v>-0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37" t="n">
        <v>44473</v>
      </c>
      <c r="B61" s="38" t="s">
        <v>158</v>
      </c>
      <c r="C61" s="38" t="s">
        <v>69</v>
      </c>
      <c r="D61" s="38" t="s">
        <v>158</v>
      </c>
      <c r="E61" s="38" t="s">
        <v>158</v>
      </c>
      <c r="F61" s="38" t="s">
        <v>23</v>
      </c>
      <c r="G61" s="39" t="n">
        <v>1</v>
      </c>
      <c r="H61" s="40" t="n">
        <v>-9000</v>
      </c>
      <c r="I61" s="40" t="n">
        <v>-9000</v>
      </c>
      <c r="J61" s="40" t="n">
        <v>0</v>
      </c>
      <c r="K61" s="40" t="n">
        <v>-0</v>
      </c>
      <c r="L61" s="40" t="n">
        <v>-0</v>
      </c>
      <c r="M61" s="40"/>
      <c r="N61" s="6" t="s">
        <f>=I61+J61+K61+L61</f>
      </c>
      <c r="O61" s="38"/>
    </row>
    <row collapsed="false" customFormat="false" customHeight="false" hidden="false" ht="12.1" outlineLevel="0" r="62">
      <c r="A62" s="21" t="n">
        <v>44473</v>
      </c>
      <c r="B62" s="22" t="s">
        <v>146</v>
      </c>
      <c r="C62" s="22" t="s">
        <v>70</v>
      </c>
      <c r="D62" s="22" t="s">
        <v>146</v>
      </c>
      <c r="E62" s="22" t="s">
        <v>146</v>
      </c>
      <c r="F62" s="22" t="s">
        <v>23</v>
      </c>
      <c r="G62" s="23" t="n">
        <v>1</v>
      </c>
      <c r="H62" s="24" t="n">
        <v>9000</v>
      </c>
      <c r="I62" s="24" t="n">
        <v>9000</v>
      </c>
      <c r="J62" s="24" t="n">
        <v>0</v>
      </c>
      <c r="K62" s="24" t="n">
        <v>-0</v>
      </c>
      <c r="L62" s="24" t="n">
        <v>-0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37" t="n">
        <v>44473</v>
      </c>
      <c r="B63" s="38" t="s">
        <v>158</v>
      </c>
      <c r="C63" s="38" t="s">
        <v>71</v>
      </c>
      <c r="D63" s="38" t="s">
        <v>158</v>
      </c>
      <c r="E63" s="38" t="s">
        <v>158</v>
      </c>
      <c r="F63" s="38" t="s">
        <v>23</v>
      </c>
      <c r="G63" s="39" t="n">
        <v>1</v>
      </c>
      <c r="H63" s="40" t="n">
        <v>-1931.63</v>
      </c>
      <c r="I63" s="40" t="n">
        <v>-1931.63</v>
      </c>
      <c r="J63" s="40" t="n">
        <v>0</v>
      </c>
      <c r="K63" s="40" t="n">
        <v>-0</v>
      </c>
      <c r="L63" s="40" t="n">
        <v>-0</v>
      </c>
      <c r="M63" s="40"/>
      <c r="N63" s="6" t="s">
        <f>=I63+J63+K63+L63</f>
      </c>
      <c r="O63" s="38"/>
    </row>
    <row collapsed="false" customFormat="false" customHeight="false" hidden="false" ht="12.1" outlineLevel="0" r="64">
      <c r="A64" s="33" t="n">
        <v>44473</v>
      </c>
      <c r="B64" s="34" t="s">
        <v>159</v>
      </c>
      <c r="C64" s="34" t="s">
        <v>160</v>
      </c>
      <c r="D64" s="34" t="s">
        <v>159</v>
      </c>
      <c r="E64" s="34" t="s">
        <v>159</v>
      </c>
      <c r="F64" s="34" t="s">
        <v>23</v>
      </c>
      <c r="G64" s="35" t="n">
        <v>1</v>
      </c>
      <c r="H64" s="36" t="n">
        <v>-126</v>
      </c>
      <c r="I64" s="36" t="n">
        <v>-126</v>
      </c>
      <c r="J64" s="36" t="n">
        <v>0</v>
      </c>
      <c r="K64" s="36" t="n">
        <v>-0</v>
      </c>
      <c r="L64" s="36" t="n">
        <v>-0</v>
      </c>
      <c r="M64" s="36"/>
      <c r="N64" s="6" t="s">
        <f>=I64+J64+K64+L64</f>
      </c>
      <c r="O64" s="34"/>
    </row>
    <row collapsed="false" customFormat="false" customHeight="false" hidden="false" ht="12.1" outlineLevel="0" r="65">
      <c r="A65" s="33" t="n">
        <v>44473</v>
      </c>
      <c r="B65" s="34" t="s">
        <v>159</v>
      </c>
      <c r="C65" s="34" t="s">
        <v>161</v>
      </c>
      <c r="D65" s="34" t="s">
        <v>159</v>
      </c>
      <c r="E65" s="34" t="s">
        <v>159</v>
      </c>
      <c r="F65" s="34" t="s">
        <v>23</v>
      </c>
      <c r="G65" s="35" t="n">
        <v>1</v>
      </c>
      <c r="H65" s="36" t="n">
        <v>-104.98</v>
      </c>
      <c r="I65" s="36" t="n">
        <v>-104.98</v>
      </c>
      <c r="J65" s="36" t="n">
        <v>0</v>
      </c>
      <c r="K65" s="36" t="n">
        <v>-0</v>
      </c>
      <c r="L65" s="36" t="n">
        <v>-0</v>
      </c>
      <c r="M65" s="36"/>
      <c r="N65" s="6" t="s">
        <f>=I65+J65+K65+L65</f>
      </c>
      <c r="O65" s="34"/>
    </row>
    <row collapsed="false" customFormat="false" customHeight="false" hidden="false" ht="12.1" outlineLevel="0" r="66">
      <c r="A66" s="33" t="n">
        <v>44474</v>
      </c>
      <c r="B66" s="34" t="s">
        <v>159</v>
      </c>
      <c r="C66" s="34" t="s">
        <v>160</v>
      </c>
      <c r="D66" s="34" t="s">
        <v>159</v>
      </c>
      <c r="E66" s="34" t="s">
        <v>159</v>
      </c>
      <c r="F66" s="34" t="s">
        <v>23</v>
      </c>
      <c r="G66" s="35" t="n">
        <v>1</v>
      </c>
      <c r="H66" s="36" t="n">
        <v>-36</v>
      </c>
      <c r="I66" s="36" t="n">
        <v>-36</v>
      </c>
      <c r="J66" s="36" t="n">
        <v>0</v>
      </c>
      <c r="K66" s="36" t="n">
        <v>-0</v>
      </c>
      <c r="L66" s="36" t="n">
        <v>-0</v>
      </c>
      <c r="M66" s="36"/>
      <c r="N66" s="6" t="s">
        <f>=I66+J66+K66+L66</f>
      </c>
      <c r="O66" s="34"/>
    </row>
    <row collapsed="false" customFormat="false" customHeight="false" hidden="false" ht="12.1" outlineLevel="0" r="67">
      <c r="A67" s="33" t="n">
        <v>44474</v>
      </c>
      <c r="B67" s="34" t="s">
        <v>159</v>
      </c>
      <c r="C67" s="34" t="s">
        <v>161</v>
      </c>
      <c r="D67" s="34" t="s">
        <v>159</v>
      </c>
      <c r="E67" s="34" t="s">
        <v>159</v>
      </c>
      <c r="F67" s="34" t="s">
        <v>23</v>
      </c>
      <c r="G67" s="35" t="n">
        <v>1</v>
      </c>
      <c r="H67" s="36" t="n">
        <v>-24.9</v>
      </c>
      <c r="I67" s="36" t="n">
        <v>-24.9</v>
      </c>
      <c r="J67" s="36" t="n">
        <v>0</v>
      </c>
      <c r="K67" s="36" t="n">
        <v>-0</v>
      </c>
      <c r="L67" s="36" t="n">
        <v>-0</v>
      </c>
      <c r="M67" s="36"/>
      <c r="N67" s="6" t="s">
        <f>=I67+J67+K67+L67</f>
      </c>
      <c r="O67" s="34"/>
    </row>
    <row collapsed="false" customFormat="false" customHeight="false" hidden="false" ht="12.1" outlineLevel="0" r="68">
      <c r="A68" s="37" t="n">
        <v>44474</v>
      </c>
      <c r="B68" s="38" t="s">
        <v>158</v>
      </c>
      <c r="C68" s="38" t="s">
        <v>71</v>
      </c>
      <c r="D68" s="38" t="s">
        <v>158</v>
      </c>
      <c r="E68" s="38" t="s">
        <v>158</v>
      </c>
      <c r="F68" s="38" t="s">
        <v>23</v>
      </c>
      <c r="G68" s="39" t="n">
        <v>1</v>
      </c>
      <c r="H68" s="40" t="n">
        <v>-1093.03</v>
      </c>
      <c r="I68" s="40" t="n">
        <v>-1093.03</v>
      </c>
      <c r="J68" s="40" t="n">
        <v>0</v>
      </c>
      <c r="K68" s="40" t="n">
        <v>-0</v>
      </c>
      <c r="L68" s="40" t="n">
        <v>-0</v>
      </c>
      <c r="M68" s="40"/>
      <c r="N68" s="6" t="s">
        <f>=I68+J68+K68+L68</f>
      </c>
      <c r="O68" s="38"/>
    </row>
    <row collapsed="false" customFormat="false" customHeight="false" hidden="false" ht="12.1" outlineLevel="0"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 t="s">
        <v>162</v>
      </c>
      <c r="M69" s="5" t="s">
        <f>=SUM(M2:M68)</f>
      </c>
      <c r="N69" s="5" t="s">
        <f>=SUM(N2:N68)</f>
      </c>
      <c r="O69" s="4"/>
    </row>
  </sheetData>
  <autoFilter ref="A1:O6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50</v>
      </c>
      <c r="B1" s="42" t="s">
        <v>163</v>
      </c>
      <c r="C1" s="42" t="s">
        <v>0</v>
      </c>
      <c r="D1" s="42" t="s">
        <v>2</v>
      </c>
      <c r="E1" s="42" t="s">
        <v>164</v>
      </c>
      <c r="F1" s="42" t="s">
        <v>3</v>
      </c>
      <c r="G1" s="42" t="s">
        <v>165</v>
      </c>
      <c r="H1" s="42" t="s">
        <v>166</v>
      </c>
      <c r="I1" s="42" t="s">
        <v>167</v>
      </c>
      <c r="J1" s="42" t="s">
        <v>168</v>
      </c>
      <c r="K1" s="42" t="s">
        <v>169</v>
      </c>
      <c r="L1" s="42" t="s">
        <v>170</v>
      </c>
      <c r="M1" s="42" t="s">
        <v>171</v>
      </c>
      <c r="N1" s="42" t="s">
        <v>172</v>
      </c>
    </row>
    <row collapsed="false" customFormat="false" customHeight="false" hidden="false" ht="12.1" outlineLevel="0" r="2">
      <c r="A2" s="41" t="n">
        <v>44385</v>
      </c>
      <c r="B2" s="16" t="s">
        <v>173</v>
      </c>
      <c r="C2" s="16" t="s">
        <v>21</v>
      </c>
      <c r="D2" s="16" t="s">
        <v>22</v>
      </c>
      <c r="E2" s="7" t="n">
        <v>100</v>
      </c>
      <c r="F2" s="16" t="s">
        <v>23</v>
      </c>
      <c r="G2" s="6" t="n">
        <v>26.51</v>
      </c>
      <c r="H2" s="6" t="n">
        <v>318.2</v>
      </c>
      <c r="I2" s="6" t="n">
        <v>321.89</v>
      </c>
      <c r="J2" s="6" t="n">
        <v>345</v>
      </c>
      <c r="K2" s="6" t="n">
        <v>2651</v>
      </c>
      <c r="L2" s="6" t="n">
        <v>2306</v>
      </c>
      <c r="M2" s="6" t="n">
        <v>7.16</v>
      </c>
      <c r="N2" s="6" t="n">
        <v>7.25</v>
      </c>
    </row>
    <row collapsed="false" customFormat="false" customHeight="false" hidden="false" ht="12.1" outlineLevel="0" r="3">
      <c r="A3" s="41" t="n">
        <v>44391</v>
      </c>
      <c r="B3" s="16" t="s">
        <v>173</v>
      </c>
      <c r="C3" s="16" t="s">
        <v>25</v>
      </c>
      <c r="D3" s="16" t="s">
        <v>26</v>
      </c>
      <c r="E3" s="7" t="n">
        <v>2</v>
      </c>
      <c r="F3" s="16" t="s">
        <v>19</v>
      </c>
      <c r="G3" s="6" t="n">
        <v>33.3265</v>
      </c>
      <c r="H3" s="6" t="n">
        <v>118.65</v>
      </c>
      <c r="I3" s="6" t="n">
        <v>8005.4</v>
      </c>
      <c r="J3" s="6" t="n">
        <v>0.09</v>
      </c>
      <c r="K3" s="6" t="n">
        <v>66.653</v>
      </c>
      <c r="L3" s="6" t="n">
        <v>59.99</v>
      </c>
      <c r="M3" s="6" t="n">
        <v>0.37</v>
      </c>
      <c r="N3" s="6" t="n">
        <v>0.34</v>
      </c>
    </row>
    <row collapsed="false" customFormat="false" customHeight="false" hidden="false" ht="12.1" outlineLevel="0" r="4">
      <c r="A4" s="41" t="n">
        <v>44481</v>
      </c>
      <c r="B4" s="16" t="s">
        <v>173</v>
      </c>
      <c r="C4" s="16" t="s">
        <v>21</v>
      </c>
      <c r="D4" s="16" t="s">
        <v>22</v>
      </c>
      <c r="E4" s="7" t="n">
        <v>100</v>
      </c>
      <c r="F4" s="16" t="s">
        <v>23</v>
      </c>
      <c r="G4" s="6" t="n">
        <v>10.55</v>
      </c>
      <c r="H4" s="6" t="n">
        <v>318.05</v>
      </c>
      <c r="I4" s="6" t="n">
        <v>321.89</v>
      </c>
      <c r="J4" s="6" t="n">
        <v>137</v>
      </c>
      <c r="K4" s="6" t="n">
        <v>1055</v>
      </c>
      <c r="L4" s="6" t="n">
        <v>918</v>
      </c>
      <c r="M4" s="6" t="n">
        <v>2.85</v>
      </c>
      <c r="N4" s="6" t="n">
        <v>2.89</v>
      </c>
    </row>
    <row collapsed="false" customFormat="false" customHeight="false" hidden="false" ht="12.1" outlineLevel="0" r="5">
      <c r="A5" s="41" t="n">
        <v>44477</v>
      </c>
      <c r="B5" s="16" t="s">
        <v>173</v>
      </c>
      <c r="C5" s="16" t="s">
        <v>16</v>
      </c>
      <c r="D5" s="16" t="s">
        <v>18</v>
      </c>
      <c r="E5" s="7" t="n">
        <v>15</v>
      </c>
      <c r="F5" s="16" t="s">
        <v>19</v>
      </c>
      <c r="G5" s="6" t="n">
        <v>37.5884</v>
      </c>
      <c r="H5" s="6" t="n">
        <v>26.57</v>
      </c>
      <c r="I5" s="6" t="n">
        <v>2051.36</v>
      </c>
      <c r="J5" s="6" t="n">
        <v>0.78</v>
      </c>
      <c r="K5" s="6" t="n">
        <v>563.8261</v>
      </c>
      <c r="L5" s="6" t="n">
        <v>507.44</v>
      </c>
      <c r="M5" s="6" t="n">
        <v>1.65</v>
      </c>
      <c r="N5" s="6" t="n">
        <v>1.76</v>
      </c>
    </row>
    <row collapsed="false" customFormat="false" customHeight="false" hidden="false" ht="12.1" outlineLevel="0" r="6">
      <c r="A6" s="41" t="n">
        <v>44483</v>
      </c>
      <c r="B6" s="16" t="s">
        <v>173</v>
      </c>
      <c r="C6" s="16" t="s">
        <v>25</v>
      </c>
      <c r="D6" s="16" t="s">
        <v>26</v>
      </c>
      <c r="E6" s="7" t="n">
        <v>2</v>
      </c>
      <c r="F6" s="16" t="s">
        <v>19</v>
      </c>
      <c r="G6" s="6" t="n">
        <v>32.336</v>
      </c>
      <c r="H6" s="6" t="n">
        <v>116.55</v>
      </c>
      <c r="I6" s="6" t="n">
        <v>8005.4</v>
      </c>
      <c r="J6" s="6" t="n">
        <v>0.09</v>
      </c>
      <c r="K6" s="6" t="n">
        <v>64.6719</v>
      </c>
      <c r="L6" s="6" t="n">
        <v>58.2</v>
      </c>
      <c r="M6" s="6" t="n">
        <v>0.36</v>
      </c>
      <c r="N6" s="6" t="n">
        <v>0.35</v>
      </c>
    </row>
    <row collapsed="false" customFormat="false" customHeight="false" hidden="false" ht="12.1" outlineLevel="0" r="7">
      <c r="A7" s="41" t="n">
        <v>44568</v>
      </c>
      <c r="B7" s="16" t="s">
        <v>173</v>
      </c>
      <c r="C7" s="16" t="s">
        <v>16</v>
      </c>
      <c r="D7" s="16" t="s">
        <v>18</v>
      </c>
      <c r="E7" s="7" t="n">
        <v>15</v>
      </c>
      <c r="F7" s="16" t="s">
        <v>19</v>
      </c>
      <c r="G7" s="6" t="n">
        <v>38.6322</v>
      </c>
      <c r="H7" s="6" t="n">
        <v>25.59</v>
      </c>
      <c r="I7" s="6" t="n">
        <v>2051.36</v>
      </c>
      <c r="J7" s="6" t="n">
        <v>0.78</v>
      </c>
      <c r="K7" s="6" t="n">
        <v>579.4823</v>
      </c>
      <c r="L7" s="6" t="n">
        <v>521.53</v>
      </c>
      <c r="M7" s="6" t="n">
        <v>1.69</v>
      </c>
      <c r="N7" s="6" t="n">
        <v>1.83</v>
      </c>
    </row>
    <row collapsed="false" customFormat="false" customHeight="false" hidden="false" ht="12.1" outlineLevel="0" r="8">
      <c r="A8" s="41" t="n">
        <v>44574</v>
      </c>
      <c r="B8" s="16" t="s">
        <v>173</v>
      </c>
      <c r="C8" s="16" t="s">
        <v>25</v>
      </c>
      <c r="D8" s="16" t="s">
        <v>26</v>
      </c>
      <c r="E8" s="7" t="n">
        <v>2</v>
      </c>
      <c r="F8" s="16" t="s">
        <v>19</v>
      </c>
      <c r="G8" s="6" t="n">
        <v>35.028</v>
      </c>
      <c r="H8" s="6" t="n">
        <v>133.25</v>
      </c>
      <c r="I8" s="6" t="n">
        <v>8005.4</v>
      </c>
      <c r="J8" s="6" t="n">
        <v>0.09</v>
      </c>
      <c r="K8" s="6" t="n">
        <v>70.056</v>
      </c>
      <c r="L8" s="6" t="n">
        <v>63.35</v>
      </c>
      <c r="M8" s="6" t="n">
        <v>0.4</v>
      </c>
      <c r="N8" s="6" t="n">
        <v>0.32</v>
      </c>
    </row>
    <row collapsed="false" customFormat="false" customHeight="false" hidden="false" ht="12.1" outlineLevel="0" r="9">
      <c r="A9" s="41" t="n">
        <v>44664</v>
      </c>
      <c r="B9" s="16" t="s">
        <v>173</v>
      </c>
      <c r="C9" s="16" t="s">
        <v>25</v>
      </c>
      <c r="D9" s="16" t="s">
        <v>26</v>
      </c>
      <c r="E9" s="7" t="n">
        <v>2</v>
      </c>
      <c r="F9" s="16" t="s">
        <v>19</v>
      </c>
      <c r="G9" s="6" t="n">
        <v>37.4249</v>
      </c>
      <c r="H9" s="6" t="n">
        <v>118.39</v>
      </c>
      <c r="I9" s="6" t="n">
        <v>8005.4</v>
      </c>
      <c r="J9" s="6" t="n">
        <v>0.09</v>
      </c>
      <c r="K9" s="6" t="n">
        <v>74.8498</v>
      </c>
      <c r="L9" s="6" t="n">
        <v>67.68</v>
      </c>
      <c r="M9" s="6" t="n">
        <v>0.42</v>
      </c>
      <c r="N9" s="6" t="n">
        <v>0.36</v>
      </c>
    </row>
    <row collapsed="false" customFormat="false" customHeight="false" hidden="false" ht="12.1" outlineLevel="0" r="10">
      <c r="A10" s="41" t="n">
        <v>44664</v>
      </c>
      <c r="B10" s="16" t="s">
        <v>173</v>
      </c>
      <c r="C10" s="16" t="s">
        <v>16</v>
      </c>
      <c r="D10" s="16" t="s">
        <v>18</v>
      </c>
      <c r="E10" s="7" t="n">
        <v>15</v>
      </c>
      <c r="F10" s="16" t="s">
        <v>19</v>
      </c>
      <c r="G10" s="6" t="n">
        <v>22.0966</v>
      </c>
      <c r="H10" s="6" t="n">
        <v>19.56</v>
      </c>
      <c r="I10" s="6" t="n">
        <v>2051.36</v>
      </c>
      <c r="J10" s="6" t="n">
        <v>0.42</v>
      </c>
      <c r="K10" s="6" t="n">
        <v>331.4491</v>
      </c>
      <c r="L10" s="6" t="n">
        <v>298.01</v>
      </c>
      <c r="M10" s="6" t="n">
        <v>0.97</v>
      </c>
      <c r="N10" s="6" t="n">
        <v>1.28</v>
      </c>
    </row>
    <row collapsed="false" customFormat="false" customHeight="false" hidden="false" ht="12.1" outlineLevel="0" r="11">
      <c r="A11" s="41" t="n">
        <v>44754</v>
      </c>
      <c r="B11" s="16" t="s">
        <v>173</v>
      </c>
      <c r="C11" s="16" t="s">
        <v>21</v>
      </c>
      <c r="D11" s="16" t="s">
        <v>22</v>
      </c>
      <c r="E11" s="7" t="n">
        <v>100</v>
      </c>
      <c r="F11" s="16" t="s">
        <v>23</v>
      </c>
      <c r="G11" s="6" t="n">
        <v>33.85</v>
      </c>
      <c r="H11" s="6" t="n">
        <v>236.85</v>
      </c>
      <c r="I11" s="6" t="n">
        <v>321.89</v>
      </c>
      <c r="J11" s="6" t="n">
        <v>440</v>
      </c>
      <c r="K11" s="6" t="n">
        <v>3385</v>
      </c>
      <c r="L11" s="6" t="n">
        <v>2945</v>
      </c>
      <c r="M11" s="6" t="n">
        <v>9.15</v>
      </c>
      <c r="N11" s="6" t="n">
        <v>12.43</v>
      </c>
    </row>
    <row collapsed="false" customFormat="false" customHeight="false" hidden="false" ht="12.1" outlineLevel="0" r="12">
      <c r="A12" s="41" t="n">
        <v>44750</v>
      </c>
      <c r="B12" s="16" t="s">
        <v>173</v>
      </c>
      <c r="C12" s="16" t="s">
        <v>16</v>
      </c>
      <c r="D12" s="16" t="s">
        <v>18</v>
      </c>
      <c r="E12" s="7" t="n">
        <v>15</v>
      </c>
      <c r="F12" s="16" t="s">
        <v>19</v>
      </c>
      <c r="G12" s="6" t="n">
        <v>17.5537</v>
      </c>
      <c r="H12" s="6" t="n">
        <v>21.15</v>
      </c>
      <c r="I12" s="6" t="n">
        <v>2051.36</v>
      </c>
      <c r="J12" s="6" t="n">
        <v>0.42</v>
      </c>
      <c r="K12" s="6" t="n">
        <v>263.3051</v>
      </c>
      <c r="L12" s="6" t="n">
        <v>236.79</v>
      </c>
      <c r="M12" s="6" t="n">
        <v>0.77</v>
      </c>
      <c r="N12" s="6" t="n">
        <v>1.18</v>
      </c>
    </row>
    <row collapsed="false" customFormat="false" customHeight="false" hidden="false" ht="12.1" outlineLevel="0" r="13">
      <c r="A13" s="41" t="n">
        <v>44756</v>
      </c>
      <c r="B13" s="16" t="s">
        <v>173</v>
      </c>
      <c r="C13" s="16" t="s">
        <v>25</v>
      </c>
      <c r="D13" s="16" t="s">
        <v>26</v>
      </c>
      <c r="E13" s="7" t="n">
        <v>2</v>
      </c>
      <c r="F13" s="16" t="s">
        <v>19</v>
      </c>
      <c r="G13" s="6" t="n">
        <v>27.5101</v>
      </c>
      <c r="H13" s="6" t="n">
        <v>106.21</v>
      </c>
      <c r="I13" s="6" t="n">
        <v>8005.4</v>
      </c>
      <c r="J13" s="6" t="n">
        <v>0.09</v>
      </c>
      <c r="K13" s="6" t="n">
        <v>55.0203</v>
      </c>
      <c r="L13" s="6" t="n">
        <v>49.75</v>
      </c>
      <c r="M13" s="6" t="n">
        <v>0.31</v>
      </c>
      <c r="N13" s="6" t="n">
        <v>0.4</v>
      </c>
    </row>
    <row collapsed="false" customFormat="false" customHeight="false" hidden="false" ht="12.1" outlineLevel="0" r="14">
      <c r="A14" s="41" t="n">
        <v>44840</v>
      </c>
      <c r="B14" s="16" t="s">
        <v>173</v>
      </c>
      <c r="C14" s="16" t="s">
        <v>16</v>
      </c>
      <c r="D14" s="16" t="s">
        <v>18</v>
      </c>
      <c r="E14" s="7" t="n">
        <v>15</v>
      </c>
      <c r="F14" s="16" t="s">
        <v>19</v>
      </c>
      <c r="G14" s="6" t="n">
        <v>16.5144</v>
      </c>
      <c r="H14" s="6" t="n">
        <v>15.93</v>
      </c>
      <c r="I14" s="6" t="n">
        <v>2051.36</v>
      </c>
      <c r="J14" s="6" t="n">
        <v>0.42</v>
      </c>
      <c r="K14" s="6" t="n">
        <v>247.7159</v>
      </c>
      <c r="L14" s="6" t="n">
        <v>222.77</v>
      </c>
      <c r="M14" s="6" t="n">
        <v>0.72</v>
      </c>
      <c r="N14" s="6" t="n">
        <v>1.57</v>
      </c>
    </row>
    <row collapsed="false" customFormat="false" customHeight="false" hidden="false" ht="12.1" outlineLevel="0" r="15">
      <c r="A15" s="41" t="n">
        <v>44847</v>
      </c>
      <c r="B15" s="16" t="s">
        <v>173</v>
      </c>
      <c r="C15" s="16" t="s">
        <v>25</v>
      </c>
      <c r="D15" s="16" t="s">
        <v>26</v>
      </c>
      <c r="E15" s="7" t="n">
        <v>2</v>
      </c>
      <c r="F15" s="16" t="s">
        <v>19</v>
      </c>
      <c r="G15" s="6" t="n">
        <v>29.9653</v>
      </c>
      <c r="H15" s="6" t="n">
        <v>100.08</v>
      </c>
      <c r="I15" s="6" t="n">
        <v>8005.4</v>
      </c>
      <c r="J15" s="6" t="n">
        <v>0.09</v>
      </c>
      <c r="K15" s="6" t="n">
        <v>59.9305</v>
      </c>
      <c r="L15" s="6" t="n">
        <v>54.19</v>
      </c>
      <c r="M15" s="6" t="n">
        <v>0.34</v>
      </c>
      <c r="N15" s="6" t="n">
        <v>0.42</v>
      </c>
    </row>
    <row collapsed="false" customFormat="false" customHeight="false" hidden="false" ht="12.1" outlineLevel="0" r="16">
      <c r="A16" s="41" t="n">
        <v>44935</v>
      </c>
      <c r="B16" s="16" t="s">
        <v>173</v>
      </c>
      <c r="C16" s="16" t="s">
        <v>16</v>
      </c>
      <c r="D16" s="16" t="s">
        <v>18</v>
      </c>
      <c r="E16" s="7" t="n">
        <v>15</v>
      </c>
      <c r="F16" s="16" t="s">
        <v>19</v>
      </c>
      <c r="G16" s="6" t="n">
        <v>19.5538</v>
      </c>
      <c r="H16" s="6" t="n">
        <v>19.53</v>
      </c>
      <c r="I16" s="6" t="n">
        <v>2051.36</v>
      </c>
      <c r="J16" s="6" t="n">
        <v>0.42</v>
      </c>
      <c r="K16" s="6" t="n">
        <v>293.3074</v>
      </c>
      <c r="L16" s="6" t="n">
        <v>263.77</v>
      </c>
      <c r="M16" s="6" t="n">
        <v>0.86</v>
      </c>
      <c r="N16" s="6" t="n">
        <v>1.28</v>
      </c>
    </row>
    <row collapsed="false" customFormat="false" customHeight="false" hidden="false" ht="12.1" outlineLevel="0" r="17">
      <c r="A17" s="41" t="n">
        <v>44938</v>
      </c>
      <c r="B17" s="16" t="s">
        <v>173</v>
      </c>
      <c r="C17" s="16" t="s">
        <v>25</v>
      </c>
      <c r="D17" s="16" t="s">
        <v>26</v>
      </c>
      <c r="E17" s="7" t="n">
        <v>2</v>
      </c>
      <c r="F17" s="16" t="s">
        <v>19</v>
      </c>
      <c r="G17" s="6" t="n">
        <v>35.2003</v>
      </c>
      <c r="H17" s="6" t="n">
        <v>113.15</v>
      </c>
      <c r="I17" s="6" t="n">
        <v>8005.4</v>
      </c>
      <c r="J17" s="6" t="n">
        <v>0.1</v>
      </c>
      <c r="K17" s="6" t="n">
        <v>70.4006</v>
      </c>
      <c r="L17" s="6" t="n">
        <v>63.5</v>
      </c>
      <c r="M17" s="6" t="n">
        <v>0.4</v>
      </c>
      <c r="N17" s="6" t="n">
        <v>0.41</v>
      </c>
    </row>
    <row collapsed="false" customFormat="false" customHeight="false" hidden="false" ht="12.1" outlineLevel="0" r="18">
      <c r="A18" s="41" t="n">
        <v>45022</v>
      </c>
      <c r="B18" s="16" t="s">
        <v>173</v>
      </c>
      <c r="C18" s="16" t="s">
        <v>16</v>
      </c>
      <c r="D18" s="16" t="s">
        <v>18</v>
      </c>
      <c r="E18" s="7" t="n">
        <v>15</v>
      </c>
      <c r="F18" s="16" t="s">
        <v>19</v>
      </c>
      <c r="G18" s="6" t="n">
        <v>22.0999</v>
      </c>
      <c r="H18" s="6" t="n">
        <v>19.88</v>
      </c>
      <c r="I18" s="6" t="n">
        <v>2051.36</v>
      </c>
      <c r="J18" s="6" t="n">
        <v>0.42</v>
      </c>
      <c r="K18" s="6" t="n">
        <v>331.4987</v>
      </c>
      <c r="L18" s="6" t="n">
        <v>298.11</v>
      </c>
      <c r="M18" s="6" t="n">
        <v>0.97</v>
      </c>
      <c r="N18" s="6" t="n">
        <v>1.26</v>
      </c>
    </row>
    <row collapsed="false" customFormat="false" customHeight="false" hidden="false" ht="12.1" outlineLevel="0" r="19">
      <c r="A19" s="41" t="n">
        <v>45029</v>
      </c>
      <c r="B19" s="16" t="s">
        <v>173</v>
      </c>
      <c r="C19" s="16" t="s">
        <v>25</v>
      </c>
      <c r="D19" s="16" t="s">
        <v>26</v>
      </c>
      <c r="E19" s="7" t="n">
        <v>2</v>
      </c>
      <c r="F19" s="16" t="s">
        <v>19</v>
      </c>
      <c r="G19" s="6" t="n">
        <v>41.8676</v>
      </c>
      <c r="H19" s="6" t="n">
        <v>102.56</v>
      </c>
      <c r="I19" s="6" t="n">
        <v>8005.4</v>
      </c>
      <c r="J19" s="6" t="n">
        <v>0.1</v>
      </c>
      <c r="K19" s="6" t="n">
        <v>83.7353</v>
      </c>
      <c r="L19" s="6" t="n">
        <v>75.53</v>
      </c>
      <c r="M19" s="6" t="n">
        <v>0.47</v>
      </c>
      <c r="N19" s="6" t="n">
        <v>0.45</v>
      </c>
    </row>
    <row collapsed="false" customFormat="false" customHeight="false" hidden="false" ht="12.1" outlineLevel="0" r="20">
      <c r="A20" s="41" t="n">
        <v>45106</v>
      </c>
      <c r="B20" s="16" t="s">
        <v>173</v>
      </c>
      <c r="C20" s="16" t="s">
        <v>21</v>
      </c>
      <c r="D20" s="16" t="s">
        <v>22</v>
      </c>
      <c r="E20" s="7" t="n">
        <v>100</v>
      </c>
      <c r="F20" s="16" t="s">
        <v>23</v>
      </c>
      <c r="G20" s="6" t="n">
        <v>34.29</v>
      </c>
      <c r="H20" s="6" t="n">
        <v>303.5</v>
      </c>
      <c r="I20" s="6" t="n">
        <v>321.89</v>
      </c>
      <c r="J20" s="6" t="n">
        <v>446</v>
      </c>
      <c r="K20" s="6" t="n">
        <v>3429</v>
      </c>
      <c r="L20" s="6" t="n">
        <v>2983</v>
      </c>
      <c r="M20" s="6" t="n">
        <v>9.27</v>
      </c>
      <c r="N20" s="6" t="n">
        <v>9.83</v>
      </c>
    </row>
    <row collapsed="false" customFormat="false" customHeight="false" hidden="false" ht="12.1" outlineLevel="0" r="21">
      <c r="A21" s="41" t="n">
        <v>45114</v>
      </c>
      <c r="B21" s="16" t="s">
        <v>173</v>
      </c>
      <c r="C21" s="16" t="s">
        <v>16</v>
      </c>
      <c r="D21" s="16" t="s">
        <v>18</v>
      </c>
      <c r="E21" s="7" t="n">
        <v>15</v>
      </c>
      <c r="F21" s="16" t="s">
        <v>19</v>
      </c>
      <c r="G21" s="6" t="n">
        <v>25.7343</v>
      </c>
      <c r="H21" s="6" t="n">
        <v>15.87</v>
      </c>
      <c r="I21" s="6" t="n">
        <v>2051.36</v>
      </c>
      <c r="J21" s="6" t="n">
        <v>0.42</v>
      </c>
      <c r="K21" s="6" t="n">
        <v>386.0148</v>
      </c>
      <c r="L21" s="6" t="n">
        <v>347.14</v>
      </c>
      <c r="M21" s="6" t="n">
        <v>1.13</v>
      </c>
      <c r="N21" s="6" t="n">
        <v>1.58</v>
      </c>
    </row>
    <row collapsed="false" customFormat="false" customHeight="false" hidden="false" ht="12.1" outlineLevel="0" r="22">
      <c r="A22" s="41" t="n">
        <v>45120</v>
      </c>
      <c r="B22" s="16" t="s">
        <v>173</v>
      </c>
      <c r="C22" s="16" t="s">
        <v>25</v>
      </c>
      <c r="D22" s="16" t="s">
        <v>26</v>
      </c>
      <c r="E22" s="7" t="n">
        <v>2</v>
      </c>
      <c r="F22" s="16" t="s">
        <v>19</v>
      </c>
      <c r="G22" s="6" t="n">
        <v>46.2189</v>
      </c>
      <c r="H22" s="6" t="n">
        <v>106.85</v>
      </c>
      <c r="I22" s="6" t="n">
        <v>8005.4</v>
      </c>
      <c r="J22" s="6" t="n">
        <v>0.1</v>
      </c>
      <c r="K22" s="6" t="n">
        <v>92.4378</v>
      </c>
      <c r="L22" s="6" t="n">
        <v>83.38</v>
      </c>
      <c r="M22" s="6" t="n">
        <v>0.52</v>
      </c>
      <c r="N22" s="6" t="n">
        <v>0.43</v>
      </c>
    </row>
    <row collapsed="false" customFormat="false" customHeight="false" hidden="false" ht="12.1" outlineLevel="0" r="23">
      <c r="A23" s="41" t="n">
        <v>45205</v>
      </c>
      <c r="B23" s="16" t="s">
        <v>173</v>
      </c>
      <c r="C23" s="16" t="s">
        <v>16</v>
      </c>
      <c r="D23" s="16" t="s">
        <v>18</v>
      </c>
      <c r="E23" s="7" t="n">
        <v>15</v>
      </c>
      <c r="F23" s="16" t="s">
        <v>19</v>
      </c>
      <c r="G23" s="6" t="n">
        <v>27.71</v>
      </c>
      <c r="H23" s="6" t="n">
        <v>14.83</v>
      </c>
      <c r="I23" s="6" t="n">
        <v>2051.36</v>
      </c>
      <c r="J23" s="6" t="n">
        <v>0.42</v>
      </c>
      <c r="K23" s="6" t="n">
        <v>415.6498</v>
      </c>
      <c r="L23" s="6" t="n">
        <v>373.79</v>
      </c>
      <c r="M23" s="6" t="n">
        <v>1.21</v>
      </c>
      <c r="N23" s="6" t="n">
        <v>1.69</v>
      </c>
    </row>
    <row collapsed="false" customFormat="false" customHeight="false" hidden="false" ht="12.1" outlineLevel="0" r="24">
      <c r="A24" s="41" t="n">
        <v>45211</v>
      </c>
      <c r="B24" s="16" t="s">
        <v>173</v>
      </c>
      <c r="C24" s="16" t="s">
        <v>25</v>
      </c>
      <c r="D24" s="16" t="s">
        <v>26</v>
      </c>
      <c r="E24" s="7" t="n">
        <v>2</v>
      </c>
      <c r="F24" s="16" t="s">
        <v>19</v>
      </c>
      <c r="G24" s="6" t="n">
        <v>50.9902</v>
      </c>
      <c r="H24" s="6" t="n">
        <v>92.64</v>
      </c>
      <c r="I24" s="6" t="n">
        <v>8005.4</v>
      </c>
      <c r="J24" s="6" t="n">
        <v>0.1</v>
      </c>
      <c r="K24" s="6" t="n">
        <v>101.9804</v>
      </c>
      <c r="L24" s="6" t="n">
        <v>91.98</v>
      </c>
      <c r="M24" s="6" t="n">
        <v>0.57</v>
      </c>
      <c r="N24" s="6" t="n">
        <v>0.5</v>
      </c>
    </row>
    <row collapsed="false" customFormat="false" customHeight="false" hidden="false" ht="12.1" outlineLevel="0" r="25">
      <c r="A25" s="41" t="n">
        <v>45280</v>
      </c>
      <c r="B25" s="16" t="s">
        <v>173</v>
      </c>
      <c r="C25" s="16" t="s">
        <v>28</v>
      </c>
      <c r="D25" s="16" t="s">
        <v>29</v>
      </c>
      <c r="E25" s="7" t="n">
        <v>1</v>
      </c>
      <c r="F25" s="16" t="s">
        <v>19</v>
      </c>
      <c r="G25" s="6" t="n">
        <v>90.087</v>
      </c>
      <c r="H25" s="6" t="n">
        <v>75.39</v>
      </c>
      <c r="I25" s="6" t="n">
        <v>15042.66</v>
      </c>
      <c r="J25" s="6" t="n">
        <v>0.1</v>
      </c>
      <c r="K25" s="6" t="n">
        <v>90.087</v>
      </c>
      <c r="L25" s="6" t="n">
        <v>81.08</v>
      </c>
      <c r="M25" s="6" t="n">
        <v>0.54</v>
      </c>
      <c r="N25" s="6" t="n">
        <v>1.19</v>
      </c>
    </row>
    <row collapsed="false" customFormat="false" customHeight="false" hidden="false" ht="12.1" outlineLevel="0" r="26">
      <c r="A26" s="41" t="n">
        <v>45300</v>
      </c>
      <c r="B26" s="16" t="s">
        <v>173</v>
      </c>
      <c r="C26" s="16" t="s">
        <v>16</v>
      </c>
      <c r="D26" s="16" t="s">
        <v>18</v>
      </c>
      <c r="E26" s="7" t="n">
        <v>15</v>
      </c>
      <c r="F26" s="16" t="s">
        <v>19</v>
      </c>
      <c r="G26" s="6" t="n">
        <v>24.9333</v>
      </c>
      <c r="H26" s="6" t="n">
        <v>17.32</v>
      </c>
      <c r="I26" s="6" t="n">
        <v>2051.36</v>
      </c>
      <c r="J26" s="6" t="n">
        <v>0.42</v>
      </c>
      <c r="K26" s="6" t="n">
        <v>374.0002</v>
      </c>
      <c r="L26" s="6" t="n">
        <v>336.33</v>
      </c>
      <c r="M26" s="6" t="n">
        <v>1.09</v>
      </c>
      <c r="N26" s="6" t="n">
        <v>1.44</v>
      </c>
    </row>
    <row collapsed="false" customFormat="false" customHeight="false" hidden="false" ht="12.1" outlineLevel="0" r="27">
      <c r="A27" s="41" t="n">
        <v>45302</v>
      </c>
      <c r="B27" s="16" t="s">
        <v>173</v>
      </c>
      <c r="C27" s="16" t="s">
        <v>25</v>
      </c>
      <c r="D27" s="16" t="s">
        <v>26</v>
      </c>
      <c r="E27" s="7" t="n">
        <v>2</v>
      </c>
      <c r="F27" s="16" t="s">
        <v>19</v>
      </c>
      <c r="G27" s="6" t="n">
        <v>49.1666</v>
      </c>
      <c r="H27" s="6" t="n">
        <v>114.4</v>
      </c>
      <c r="I27" s="6" t="n">
        <v>8005.4</v>
      </c>
      <c r="J27" s="6" t="n">
        <v>0.11</v>
      </c>
      <c r="K27" s="6" t="n">
        <v>98.3333</v>
      </c>
      <c r="L27" s="6" t="n">
        <v>88.5</v>
      </c>
      <c r="M27" s="6" t="n">
        <v>0.55</v>
      </c>
      <c r="N27" s="6" t="n">
        <v>0.43</v>
      </c>
    </row>
    <row collapsed="false" customFormat="false" customHeight="false" hidden="false" ht="12.1" outlineLevel="0" r="28">
      <c r="A28" s="41" t="n">
        <v>45391</v>
      </c>
      <c r="B28" s="16" t="s">
        <v>173</v>
      </c>
      <c r="C28" s="16" t="s">
        <v>16</v>
      </c>
      <c r="D28" s="16" t="s">
        <v>18</v>
      </c>
      <c r="E28" s="7" t="n">
        <v>15</v>
      </c>
      <c r="F28" s="16" t="s">
        <v>19</v>
      </c>
      <c r="G28" s="6" t="n">
        <v>25.7375</v>
      </c>
      <c r="H28" s="6" t="n">
        <v>17.25</v>
      </c>
      <c r="I28" s="6" t="n">
        <v>2051.36</v>
      </c>
      <c r="J28" s="6" t="n">
        <v>0.42</v>
      </c>
      <c r="K28" s="6" t="n">
        <v>386.0628</v>
      </c>
      <c r="L28" s="6" t="n">
        <v>347.18</v>
      </c>
      <c r="M28" s="6" t="n">
        <v>1.13</v>
      </c>
      <c r="N28" s="6" t="n">
        <v>1.45</v>
      </c>
    </row>
    <row collapsed="false" customFormat="false" customHeight="false" hidden="false" ht="12.1" outlineLevel="0" r="29">
      <c r="A29" s="41" t="n">
        <v>45394</v>
      </c>
      <c r="B29" s="16" t="s">
        <v>173</v>
      </c>
      <c r="C29" s="16" t="s">
        <v>25</v>
      </c>
      <c r="D29" s="16" t="s">
        <v>26</v>
      </c>
      <c r="E29" s="7" t="n">
        <v>2</v>
      </c>
      <c r="F29" s="16" t="s">
        <v>19</v>
      </c>
      <c r="G29" s="6" t="n">
        <v>51.5458</v>
      </c>
      <c r="H29" s="6" t="n">
        <v>111.45</v>
      </c>
      <c r="I29" s="6" t="n">
        <v>8005.4</v>
      </c>
      <c r="J29" s="6" t="n">
        <v>0.11</v>
      </c>
      <c r="K29" s="6" t="n">
        <v>103.0916</v>
      </c>
      <c r="L29" s="6" t="n">
        <v>92.78</v>
      </c>
      <c r="M29" s="6" t="n">
        <v>0.58</v>
      </c>
      <c r="N29" s="6" t="n">
        <v>0.44</v>
      </c>
    </row>
    <row collapsed="false" customFormat="false" customHeight="false" hidden="false" ht="12.1" outlineLevel="0" r="30">
      <c r="A30" s="41" t="n">
        <v>45456</v>
      </c>
      <c r="B30" s="16" t="s">
        <v>173</v>
      </c>
      <c r="C30" s="16" t="s">
        <v>28</v>
      </c>
      <c r="D30" s="16" t="s">
        <v>29</v>
      </c>
      <c r="E30" s="7" t="n">
        <v>1</v>
      </c>
      <c r="F30" s="16" t="s">
        <v>19</v>
      </c>
      <c r="G30" s="6" t="n">
        <v>147.7755</v>
      </c>
      <c r="H30" s="6" t="n">
        <v>78.04</v>
      </c>
      <c r="I30" s="6" t="n">
        <v>15042.66</v>
      </c>
      <c r="J30" s="6" t="n">
        <v>0.17</v>
      </c>
      <c r="K30" s="6" t="n">
        <v>147.7755</v>
      </c>
      <c r="L30" s="6" t="n">
        <v>132.64</v>
      </c>
      <c r="M30" s="6" t="n">
        <v>0.88</v>
      </c>
      <c r="N30" s="6" t="n">
        <v>1.91</v>
      </c>
    </row>
    <row collapsed="false" customFormat="false" customHeight="false" hidden="false" ht="12.1" outlineLevel="0" r="31">
      <c r="A31" s="41" t="n">
        <v>45483</v>
      </c>
      <c r="B31" s="16" t="s">
        <v>173</v>
      </c>
      <c r="C31" s="16" t="s">
        <v>16</v>
      </c>
      <c r="D31" s="16" t="s">
        <v>18</v>
      </c>
      <c r="E31" s="7" t="n">
        <v>15</v>
      </c>
      <c r="F31" s="16" t="s">
        <v>19</v>
      </c>
      <c r="G31" s="6" t="n">
        <v>24.4649</v>
      </c>
      <c r="H31" s="6" t="n">
        <v>18.8</v>
      </c>
      <c r="I31" s="6" t="n">
        <v>2051.36</v>
      </c>
      <c r="J31" s="6" t="n">
        <v>0.42</v>
      </c>
      <c r="K31" s="6" t="n">
        <v>366.9729</v>
      </c>
      <c r="L31" s="6" t="n">
        <v>330.01</v>
      </c>
      <c r="M31" s="6" t="n">
        <v>1.07</v>
      </c>
      <c r="N31" s="6" t="n">
        <v>1.33</v>
      </c>
    </row>
    <row collapsed="false" customFormat="false" customHeight="false" hidden="false" ht="12.1" outlineLevel="0" r="32">
      <c r="A32" s="41" t="n">
        <v>45489</v>
      </c>
      <c r="B32" s="16" t="s">
        <v>173</v>
      </c>
      <c r="C32" s="16" t="s">
        <v>21</v>
      </c>
      <c r="D32" s="16" t="s">
        <v>22</v>
      </c>
      <c r="E32" s="7" t="n">
        <v>100</v>
      </c>
      <c r="F32" s="16" t="s">
        <v>23</v>
      </c>
      <c r="G32" s="6" t="n">
        <v>35</v>
      </c>
      <c r="H32" s="6" t="n">
        <v>220.85</v>
      </c>
      <c r="I32" s="6" t="n">
        <v>321.89</v>
      </c>
      <c r="J32" s="6" t="n">
        <v>455</v>
      </c>
      <c r="K32" s="6" t="n">
        <v>3500</v>
      </c>
      <c r="L32" s="6" t="n">
        <v>3045</v>
      </c>
      <c r="M32" s="6" t="n">
        <v>9.46</v>
      </c>
      <c r="N32" s="6" t="n">
        <v>13.79</v>
      </c>
    </row>
    <row collapsed="false" customFormat="false" customHeight="false" hidden="false" ht="12.1" outlineLevel="0" r="33">
      <c r="A33" s="41" t="n">
        <v>45488</v>
      </c>
      <c r="B33" s="16" t="s">
        <v>173</v>
      </c>
      <c r="C33" s="16" t="s">
        <v>25</v>
      </c>
      <c r="D33" s="16" t="s">
        <v>26</v>
      </c>
      <c r="E33" s="7" t="n">
        <v>2</v>
      </c>
      <c r="F33" s="16" t="s">
        <v>19</v>
      </c>
      <c r="G33" s="6" t="n">
        <v>48.2585</v>
      </c>
      <c r="H33" s="6" t="n">
        <v>104.22</v>
      </c>
      <c r="I33" s="6" t="n">
        <v>8005.4</v>
      </c>
      <c r="J33" s="6" t="n">
        <v>0.11</v>
      </c>
      <c r="K33" s="6" t="n">
        <v>96.517</v>
      </c>
      <c r="L33" s="6" t="n">
        <v>86.87</v>
      </c>
      <c r="M33" s="6" t="n">
        <v>0.54</v>
      </c>
      <c r="N33" s="6" t="n">
        <v>0.47</v>
      </c>
    </row>
    <row collapsed="false" customFormat="false" customHeight="false" hidden="false" ht="12.1" outlineLevel="0" r="34">
      <c r="A34" s="41" t="n">
        <v>45575</v>
      </c>
      <c r="B34" s="16" t="s">
        <v>173</v>
      </c>
      <c r="C34" s="16" t="s">
        <v>16</v>
      </c>
      <c r="D34" s="16" t="s">
        <v>18</v>
      </c>
      <c r="E34" s="7" t="n">
        <v>15</v>
      </c>
      <c r="F34" s="16" t="s">
        <v>19</v>
      </c>
      <c r="G34" s="6" t="n">
        <v>26.9516</v>
      </c>
      <c r="H34" s="6" t="n">
        <v>21.93</v>
      </c>
      <c r="I34" s="6" t="n">
        <v>2051.36</v>
      </c>
      <c r="J34" s="6" t="n">
        <v>0.42</v>
      </c>
      <c r="K34" s="6" t="n">
        <v>404.2744</v>
      </c>
      <c r="L34" s="6" t="n">
        <v>363.56</v>
      </c>
      <c r="M34" s="6" t="n">
        <v>1.18</v>
      </c>
      <c r="N34" s="6" t="n">
        <v>1.14</v>
      </c>
    </row>
    <row collapsed="false" customFormat="false" customHeight="false" hidden="false" ht="12.1" outlineLevel="0" r="35">
      <c r="A35" s="41" t="n">
        <v>45580</v>
      </c>
      <c r="B35" s="16" t="s">
        <v>173</v>
      </c>
      <c r="C35" s="16" t="s">
        <v>25</v>
      </c>
      <c r="D35" s="16" t="s">
        <v>26</v>
      </c>
      <c r="E35" s="7" t="n">
        <v>2</v>
      </c>
      <c r="F35" s="16" t="s">
        <v>19</v>
      </c>
      <c r="G35" s="6" t="n">
        <v>52.8562</v>
      </c>
      <c r="H35" s="6" t="n">
        <v>117.25</v>
      </c>
      <c r="I35" s="6" t="n">
        <v>8005.4</v>
      </c>
      <c r="J35" s="6" t="n">
        <v>0.11</v>
      </c>
      <c r="K35" s="6" t="n">
        <v>105.7123</v>
      </c>
      <c r="L35" s="6" t="n">
        <v>95.14</v>
      </c>
      <c r="M35" s="6" t="n">
        <v>0.59</v>
      </c>
      <c r="N35" s="6" t="n">
        <v>0.42</v>
      </c>
    </row>
    <row collapsed="false" customFormat="false" customHeight="false" hidden="false" ht="12.1" outlineLevel="0" r="36">
      <c r="A36" s="41" t="n">
        <v>45667</v>
      </c>
      <c r="B36" s="16" t="s">
        <v>173</v>
      </c>
      <c r="C36" s="16" t="s">
        <v>16</v>
      </c>
      <c r="D36" s="16" t="s">
        <v>18</v>
      </c>
      <c r="E36" s="7" t="n">
        <v>15</v>
      </c>
      <c r="F36" s="16" t="s">
        <v>19</v>
      </c>
      <c r="G36" s="6" t="n">
        <v>28.4369</v>
      </c>
      <c r="H36" s="6" t="n">
        <v>22.18</v>
      </c>
      <c r="I36" s="6" t="n">
        <v>2051.36</v>
      </c>
      <c r="J36" s="6" t="n">
        <v>0.42</v>
      </c>
      <c r="K36" s="6" t="n">
        <v>426.5539</v>
      </c>
      <c r="L36" s="6" t="n">
        <v>383.59</v>
      </c>
      <c r="M36" s="6" t="n">
        <v>1.25</v>
      </c>
      <c r="N36" s="6" t="n">
        <v>1.13</v>
      </c>
    </row>
    <row collapsed="false" customFormat="false" customHeight="false" hidden="false" ht="12.1" outlineLevel="0" r="37">
      <c r="A37" s="41" t="n">
        <v>45672</v>
      </c>
      <c r="B37" s="16" t="s">
        <v>173</v>
      </c>
      <c r="C37" s="16" t="s">
        <v>25</v>
      </c>
      <c r="D37" s="16" t="s">
        <v>26</v>
      </c>
      <c r="E37" s="7" t="n">
        <v>2</v>
      </c>
      <c r="F37" s="16" t="s">
        <v>19</v>
      </c>
      <c r="G37" s="6" t="n">
        <v>61.0284</v>
      </c>
      <c r="H37" s="6" t="n">
        <v>113.02</v>
      </c>
      <c r="I37" s="6" t="n">
        <v>8005.4</v>
      </c>
      <c r="J37" s="6" t="n">
        <v>0.12</v>
      </c>
      <c r="K37" s="6" t="n">
        <v>122.0568</v>
      </c>
      <c r="L37" s="6" t="n">
        <v>109.64</v>
      </c>
      <c r="M37" s="6" t="n">
        <v>0.68</v>
      </c>
      <c r="N37" s="6" t="n">
        <v>0.47</v>
      </c>
    </row>
    <row collapsed="false" customFormat="false" customHeight="false" hidden="false" ht="12.1" outlineLevel="0" r="38">
      <c r="A38" s="41" t="n">
        <v>45757</v>
      </c>
      <c r="B38" s="16" t="s">
        <v>173</v>
      </c>
      <c r="C38" s="16" t="s">
        <v>16</v>
      </c>
      <c r="D38" s="16" t="s">
        <v>18</v>
      </c>
      <c r="E38" s="7" t="n">
        <v>15</v>
      </c>
      <c r="F38" s="16" t="s">
        <v>19</v>
      </c>
      <c r="G38" s="6" t="n">
        <v>23.9337</v>
      </c>
      <c r="H38" s="6" t="n">
        <v>26.47</v>
      </c>
      <c r="I38" s="6" t="n">
        <v>2051.36</v>
      </c>
      <c r="J38" s="6" t="n">
        <v>0.42</v>
      </c>
      <c r="K38" s="6" t="n">
        <v>359.0049</v>
      </c>
      <c r="L38" s="6" t="n">
        <v>322.85</v>
      </c>
      <c r="M38" s="6" t="n">
        <v>1.05</v>
      </c>
      <c r="N38" s="6" t="n">
        <v>0.94</v>
      </c>
    </row>
    <row collapsed="false" customFormat="false" customHeight="false" hidden="false" ht="12.1" outlineLevel="0" r="39">
      <c r="A39" s="41" t="n">
        <v>45762</v>
      </c>
      <c r="B39" s="16" t="s">
        <v>173</v>
      </c>
      <c r="C39" s="16" t="s">
        <v>25</v>
      </c>
      <c r="D39" s="16" t="s">
        <v>26</v>
      </c>
      <c r="E39" s="7" t="n">
        <v>2</v>
      </c>
      <c r="F39" s="16" t="s">
        <v>19</v>
      </c>
      <c r="G39" s="6" t="n">
        <v>48.8326</v>
      </c>
      <c r="H39" s="6" t="n">
        <v>127.96</v>
      </c>
      <c r="I39" s="6" t="n">
        <v>8005.4</v>
      </c>
      <c r="J39" s="6" t="n">
        <v>0.12</v>
      </c>
      <c r="K39" s="6" t="n">
        <v>97.6652</v>
      </c>
      <c r="L39" s="6" t="n">
        <v>87.73</v>
      </c>
      <c r="M39" s="6" t="n">
        <v>0.55</v>
      </c>
      <c r="N39" s="6" t="n">
        <v>0.41</v>
      </c>
    </row>
    <row collapsed="false" customFormat="false" customHeight="false" hidden="false" ht="12.1" outlineLevel="0" r="40">
      <c r="A40" s="41" t="n">
        <v>45845</v>
      </c>
      <c r="B40" s="16" t="s">
        <v>173</v>
      </c>
      <c r="C40" s="16" t="s">
        <v>21</v>
      </c>
      <c r="D40" s="16" t="s">
        <v>22</v>
      </c>
      <c r="E40" s="7" t="n">
        <v>100</v>
      </c>
      <c r="F40" s="16" t="s">
        <v>23</v>
      </c>
      <c r="G40" s="6" t="n">
        <v>35</v>
      </c>
      <c r="H40" s="6" t="n">
        <v>193.8</v>
      </c>
      <c r="I40" s="6" t="n">
        <v>321.89</v>
      </c>
      <c r="J40" s="6" t="n">
        <v>455</v>
      </c>
      <c r="K40" s="6" t="n">
        <v>3500</v>
      </c>
      <c r="L40" s="6" t="n">
        <v>3045</v>
      </c>
      <c r="M40" s="6" t="n">
        <v>9.46</v>
      </c>
      <c r="N40" s="6" t="n">
        <v>15.71</v>
      </c>
    </row>
    <row collapsed="false" customFormat="false" customHeight="false" hidden="false" ht="12.1" outlineLevel="0" r="41">
      <c r="A41" s="41" t="n">
        <v>45848</v>
      </c>
      <c r="B41" s="16" t="s">
        <v>173</v>
      </c>
      <c r="C41" s="16" t="s">
        <v>16</v>
      </c>
      <c r="D41" s="16" t="s">
        <v>18</v>
      </c>
      <c r="E41" s="7" t="n">
        <v>15</v>
      </c>
      <c r="F41" s="16" t="s">
        <v>19</v>
      </c>
      <c r="G41" s="6" t="n">
        <v>21.732</v>
      </c>
      <c r="H41" s="6" t="n">
        <v>28.1</v>
      </c>
      <c r="I41" s="6" t="n">
        <v>2051.36</v>
      </c>
      <c r="J41" s="6" t="n">
        <v>0.42</v>
      </c>
      <c r="K41" s="6" t="n">
        <v>325.9802</v>
      </c>
      <c r="L41" s="6" t="n">
        <v>293.15</v>
      </c>
      <c r="M41" s="6" t="n">
        <v>0.95</v>
      </c>
      <c r="N41" s="6" t="n">
        <v>0.89</v>
      </c>
    </row>
    <row collapsed="false" customFormat="false" customHeight="false" hidden="false" ht="12.1" outlineLevel="0" r="42">
      <c r="A42" s="41" t="n">
        <v>45853</v>
      </c>
      <c r="B42" s="16" t="s">
        <v>173</v>
      </c>
      <c r="C42" s="16" t="s">
        <v>25</v>
      </c>
      <c r="D42" s="16" t="s">
        <v>26</v>
      </c>
      <c r="E42" s="7" t="n">
        <v>2</v>
      </c>
      <c r="F42" s="16" t="s">
        <v>19</v>
      </c>
      <c r="G42" s="6" t="n">
        <v>46.2396</v>
      </c>
      <c r="H42" s="6" t="n">
        <v>132.03</v>
      </c>
      <c r="I42" s="6" t="n">
        <v>8005.4</v>
      </c>
      <c r="J42" s="6" t="n">
        <v>0.12</v>
      </c>
      <c r="K42" s="6" t="n">
        <v>92.4792</v>
      </c>
      <c r="L42" s="6" t="n">
        <v>83.07</v>
      </c>
      <c r="M42" s="6" t="n">
        <v>0.52</v>
      </c>
      <c r="N42" s="6" t="n">
        <v>0.4</v>
      </c>
    </row>
    <row collapsed="false" customFormat="false" customHeight="false" hidden="false" ht="12.1" outlineLevel="0" r="43">
      <c r="A43" s="41" t="n">
        <v>45940</v>
      </c>
      <c r="B43" s="16" t="s">
        <v>173</v>
      </c>
      <c r="C43" s="16" t="s">
        <v>16</v>
      </c>
      <c r="D43" s="16" t="s">
        <v>18</v>
      </c>
      <c r="E43" s="7" t="n">
        <v>15</v>
      </c>
      <c r="F43" s="16" t="s">
        <v>19</v>
      </c>
      <c r="G43" s="6" t="n">
        <v>22.6321</v>
      </c>
      <c r="H43" s="6" t="n">
        <v>26.1</v>
      </c>
      <c r="I43" s="6" t="n">
        <v>2051.36</v>
      </c>
      <c r="J43" s="6" t="n">
        <v>0.42</v>
      </c>
      <c r="K43" s="6" t="n">
        <v>339.481</v>
      </c>
      <c r="L43" s="6" t="n">
        <v>305.29</v>
      </c>
      <c r="M43" s="6" t="n">
        <v>0.99</v>
      </c>
      <c r="N43" s="6" t="n">
        <v>0.96</v>
      </c>
    </row>
    <row collapsed="false" customFormat="false" customHeight="false" hidden="false" ht="12.1" outlineLevel="0" r="44">
      <c r="A44" s="41" t="n">
        <v>45945</v>
      </c>
      <c r="B44" s="16" t="s">
        <v>173</v>
      </c>
      <c r="C44" s="16" t="s">
        <v>25</v>
      </c>
      <c r="D44" s="16" t="s">
        <v>26</v>
      </c>
      <c r="E44" s="7" t="n">
        <v>2</v>
      </c>
      <c r="F44" s="16" t="s">
        <v>19</v>
      </c>
      <c r="G44" s="6" t="n">
        <v>47.1758</v>
      </c>
      <c r="H44" s="6" t="n">
        <v>133.27</v>
      </c>
      <c r="I44" s="6" t="n">
        <v>8005.4</v>
      </c>
      <c r="J44" s="6" t="n">
        <v>0.12</v>
      </c>
      <c r="K44" s="6" t="n">
        <v>94.3515</v>
      </c>
      <c r="L44" s="6" t="n">
        <v>84.76</v>
      </c>
      <c r="M44" s="6" t="n">
        <v>0.53</v>
      </c>
      <c r="N44" s="6" t="n">
        <v>0.4</v>
      </c>
    </row>
    <row collapsed="false" customFormat="false" customHeight="false" hidden="false" ht="12.1" outlineLevel="0" r="45">
      <c r="A45" s="41" t="n">
        <v>46034</v>
      </c>
      <c r="B45" s="16" t="s">
        <v>173</v>
      </c>
      <c r="C45" s="16" t="s">
        <v>16</v>
      </c>
      <c r="D45" s="16" t="s">
        <v>18</v>
      </c>
      <c r="E45" s="7" t="n">
        <v>15</v>
      </c>
      <c r="F45" s="16" t="s">
        <v>19</v>
      </c>
      <c r="G45" s="6" t="n">
        <v>21.747</v>
      </c>
      <c r="H45" s="6" t="n">
        <v>23.99</v>
      </c>
      <c r="I45" s="6" t="n">
        <v>2051.36</v>
      </c>
      <c r="J45" s="6" t="n">
        <v>0.42</v>
      </c>
      <c r="K45" s="6" t="n">
        <v>326.2053</v>
      </c>
      <c r="L45" s="6" t="n">
        <v>293.35</v>
      </c>
      <c r="M45" s="6" t="n">
        <v>0.95</v>
      </c>
      <c r="N45" s="6" t="n">
        <v>1.04</v>
      </c>
    </row>
    <row collapsed="false" customFormat="false" customHeight="false" hidden="false" ht="12.1" outlineLevel="0" r="46">
      <c r="A46" s="41" t="n">
        <v>46037</v>
      </c>
      <c r="B46" s="16" t="s">
        <v>173</v>
      </c>
      <c r="C46" s="16" t="s">
        <v>25</v>
      </c>
      <c r="D46" s="16" t="s">
        <v>26</v>
      </c>
      <c r="E46" s="7" t="n">
        <v>2</v>
      </c>
      <c r="F46" s="16" t="s">
        <v>19</v>
      </c>
      <c r="G46" s="6" t="n">
        <v>49.4998</v>
      </c>
      <c r="H46" s="6" t="n">
        <v>125</v>
      </c>
      <c r="I46" s="6" t="n">
        <v>8005.4</v>
      </c>
      <c r="J46" s="6" t="n">
        <v>0.13</v>
      </c>
      <c r="K46" s="6" t="n">
        <v>98.9996</v>
      </c>
      <c r="L46" s="6" t="n">
        <v>88.79</v>
      </c>
      <c r="M46" s="6" t="n">
        <v>0.55</v>
      </c>
      <c r="N46" s="6" t="n">
        <v>0.45</v>
      </c>
    </row>
    <row collapsed="false" customFormat="false" customHeight="false" hidden="false" ht="12.1" outlineLevel="0" r="47">
      <c r="A47" s="41" t="n">
        <v>46122</v>
      </c>
      <c r="B47" s="16" t="s">
        <v>173</v>
      </c>
      <c r="C47" s="16" t="s">
        <v>16</v>
      </c>
      <c r="D47" s="16" t="s">
        <v>18</v>
      </c>
      <c r="E47" s="7" t="n">
        <v>15</v>
      </c>
      <c r="F47" s="16" t="s">
        <v>19</v>
      </c>
      <c r="G47" s="6" t="n">
        <v>21.6386</v>
      </c>
      <c r="H47" s="6" t="n">
        <v>26.84</v>
      </c>
      <c r="I47" s="6" t="n">
        <v>2051.36</v>
      </c>
      <c r="J47" s="6" t="n">
        <v>0.42</v>
      </c>
      <c r="K47" s="6" t="n">
        <v>324.5786</v>
      </c>
      <c r="L47" s="6" t="n">
        <v>291.89</v>
      </c>
      <c r="M47" s="6" t="n">
        <v>0.95</v>
      </c>
      <c r="N47" s="6" t="n">
        <v>0.93</v>
      </c>
    </row>
    <row collapsed="false" customFormat="false" customHeight="false" hidden="false" ht="12.1" outlineLevel="0" r="48">
      <c r="A48" s="41" t="n">
        <v>46127</v>
      </c>
      <c r="B48" s="16" t="s">
        <v>173</v>
      </c>
      <c r="C48" s="16" t="s">
        <v>25</v>
      </c>
      <c r="D48" s="16" t="s">
        <v>26</v>
      </c>
      <c r="E48" s="7" t="n">
        <v>2</v>
      </c>
      <c r="F48" s="16" t="s">
        <v>19</v>
      </c>
      <c r="G48" s="6" t="n">
        <v>47.7875</v>
      </c>
      <c r="H48" s="6" t="n">
        <v>101.05</v>
      </c>
      <c r="I48" s="6" t="n">
        <v>8005.4</v>
      </c>
      <c r="J48" s="6" t="n">
        <v>0.13</v>
      </c>
      <c r="K48" s="6" t="n">
        <v>95.575</v>
      </c>
      <c r="L48" s="6" t="n">
        <v>85.71</v>
      </c>
      <c r="M48" s="6" t="n">
        <v>0.54</v>
      </c>
      <c r="N48" s="6" t="n">
        <v>0.56</v>
      </c>
    </row>
    <row collapsed="false" customFormat="false" customHeight="false" hidden="false" ht="12.1" outlineLevel="0" r="49">
      <c r="A49" s="41" t="n">
        <v>46184</v>
      </c>
      <c r="B49" s="16" t="s">
        <v>173</v>
      </c>
      <c r="C49" s="16" t="s">
        <v>28</v>
      </c>
      <c r="D49" s="16" t="s">
        <v>29</v>
      </c>
      <c r="E49" s="7" t="n">
        <v>1</v>
      </c>
      <c r="F49" s="16" t="s">
        <v>19</v>
      </c>
      <c r="G49" s="6" t="n">
        <v>75.3787</v>
      </c>
      <c r="H49" s="6" t="n">
        <v>114.33</v>
      </c>
      <c r="I49" s="6" t="n">
        <v>15042.66</v>
      </c>
      <c r="J49" s="6" t="n">
        <v>0.11</v>
      </c>
      <c r="K49" s="6" t="n">
        <v>75.3787</v>
      </c>
      <c r="L49" s="6" t="n">
        <v>67.48</v>
      </c>
      <c r="M49" s="6" t="n">
        <v>0.45</v>
      </c>
      <c r="N49" s="6" t="n">
        <v>0.82</v>
      </c>
    </row>
    <row collapsed="false" customFormat="false" customHeight="false" hidden="false" ht="12.1" outlineLevel="0" r="50">
      <c r="A50" s="41"/>
      <c r="B50" s="16"/>
      <c r="C50" s="16"/>
      <c r="D50" s="16"/>
      <c r="E50" s="7"/>
      <c r="F50" s="16"/>
      <c r="G50" s="6"/>
      <c r="H50" s="6"/>
      <c r="I50" s="6"/>
      <c r="J50" s="6"/>
      <c r="K50" s="6"/>
      <c r="L50" s="6"/>
      <c r="M50" s="6"/>
      <c r="N50" s="6"/>
    </row>
    <row collapsed="false" customFormat="false" customHeight="false" hidden="false" ht="12.1" outlineLevel="0" r="51">
      <c r="A51" s="41" t="n">
        <v>46212</v>
      </c>
      <c r="B51" s="16" t="s">
        <v>173</v>
      </c>
      <c r="C51" s="16" t="s">
        <v>21</v>
      </c>
      <c r="D51" s="16" t="s">
        <v>22</v>
      </c>
      <c r="E51" s="7" t="n">
        <v>100</v>
      </c>
      <c r="F51" s="16" t="s">
        <v>23</v>
      </c>
      <c r="G51" s="6" t="n">
        <v>35</v>
      </c>
      <c r="H51" s="6" t="n">
        <v>181.75</v>
      </c>
      <c r="I51" s="6" t="n">
        <v>321.89</v>
      </c>
      <c r="J51" s="6" t="n">
        <v>455</v>
      </c>
      <c r="K51" s="6" t="n">
        <v>3500</v>
      </c>
      <c r="L51" s="6" t="n">
        <v>3045</v>
      </c>
      <c r="M51" s="6" t="n">
        <v>9.46</v>
      </c>
      <c r="N51" s="6" t="n">
        <v>16.75</v>
      </c>
    </row>
  </sheetData>
  <autoFilter ref="A1:N5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50</v>
      </c>
      <c r="B1" s="42" t="s">
        <v>163</v>
      </c>
      <c r="C1" s="42" t="s">
        <v>0</v>
      </c>
      <c r="D1" s="42" t="s">
        <v>2</v>
      </c>
      <c r="E1" s="42" t="s">
        <v>164</v>
      </c>
      <c r="F1" s="42" t="s">
        <v>174</v>
      </c>
      <c r="G1" s="42" t="s">
        <v>175</v>
      </c>
      <c r="H1" s="42" t="s">
        <v>55</v>
      </c>
      <c r="I1" s="42" t="s">
        <v>176</v>
      </c>
      <c r="J1" s="42" t="s">
        <v>177</v>
      </c>
      <c r="K1" s="42" t="s">
        <v>178</v>
      </c>
      <c r="L1" s="42" t="s">
        <v>179</v>
      </c>
      <c r="M1" s="42" t="s">
        <v>180</v>
      </c>
      <c r="N1" s="42" t="s">
        <v>181</v>
      </c>
      <c r="O1" s="42" t="s">
        <v>182</v>
      </c>
    </row>
    <row collapsed="false" customFormat="false" customHeight="false" hidden="false" ht="12.1" outlineLevel="0" r="2">
      <c r="A2" s="43" t="n">
        <v>44418</v>
      </c>
      <c r="B2" s="16" t="s">
        <v>173</v>
      </c>
      <c r="C2" s="16" t="s">
        <v>16</v>
      </c>
      <c r="D2" s="16" t="s">
        <v>18</v>
      </c>
      <c r="E2" s="17" t="n">
        <v>15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1796</v>
      </c>
      <c r="J2" s="17" t="n">
        <v>2051.357672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3" t="n">
        <v>44305</v>
      </c>
      <c r="B3" s="16" t="s">
        <v>173</v>
      </c>
      <c r="C3" s="16" t="s">
        <v>21</v>
      </c>
      <c r="D3" s="16" t="s">
        <v>22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1909</v>
      </c>
      <c r="J3" s="17" t="n">
        <v>321.8931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3" t="n">
        <v>44368</v>
      </c>
      <c r="B4" s="16" t="s">
        <v>173</v>
      </c>
      <c r="C4" s="16" t="s">
        <v>25</v>
      </c>
      <c r="D4" s="16" t="s">
        <v>26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1846</v>
      </c>
      <c r="J4" s="17" t="n">
        <v>8005.403252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3" t="n">
        <v>44385</v>
      </c>
      <c r="B5" s="16" t="s">
        <v>173</v>
      </c>
      <c r="C5" s="16" t="s">
        <v>28</v>
      </c>
      <c r="D5" s="16" t="s">
        <v>29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1829</v>
      </c>
      <c r="J5" s="17" t="n">
        <v>15042.66096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3" t="n">
        <v>44665</v>
      </c>
      <c r="B6" s="16" t="s">
        <v>173</v>
      </c>
      <c r="C6" s="16" t="s">
        <v>31</v>
      </c>
      <c r="D6" s="16" t="s">
        <v>32</v>
      </c>
      <c r="E6" s="17" t="n">
        <v>3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1549</v>
      </c>
      <c r="J6" s="17" t="n">
        <v>2076.0246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3" t="n">
        <v>44308</v>
      </c>
      <c r="B7" s="16" t="s">
        <v>173</v>
      </c>
      <c r="C7" s="16" t="s">
        <v>34</v>
      </c>
      <c r="D7" s="16" t="s">
        <v>35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1906</v>
      </c>
      <c r="J7" s="17" t="n">
        <v>2743.3886976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3" t="n">
        <v>44385</v>
      </c>
      <c r="B8" s="16" t="s">
        <v>173</v>
      </c>
      <c r="C8" s="16" t="s">
        <v>34</v>
      </c>
      <c r="D8" s="16" t="s">
        <v>35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1829</v>
      </c>
      <c r="J8" s="17" t="n">
        <v>2383.92702</v>
      </c>
      <c r="K8" s="6" t="s">
        <f>=Портфель!F7*Портфель!$Q$17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3" t="n">
        <v>44385</v>
      </c>
      <c r="B9" s="16" t="s">
        <v>173</v>
      </c>
      <c r="C9" s="16" t="s">
        <v>34</v>
      </c>
      <c r="D9" s="16" t="s">
        <v>35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1829</v>
      </c>
      <c r="J9" s="17" t="n">
        <v>2383.55673</v>
      </c>
      <c r="K9" s="6" t="s">
        <f>=Портфель!F7*Портфель!$Q$17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3" t="n">
        <v>44463</v>
      </c>
      <c r="B10" s="16" t="s">
        <v>173</v>
      </c>
      <c r="C10" s="16" t="s">
        <v>34</v>
      </c>
      <c r="D10" s="16" t="s">
        <v>35</v>
      </c>
      <c r="E10" s="17" t="n">
        <v>5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1751</v>
      </c>
      <c r="J10" s="17" t="n">
        <v>1306.13202</v>
      </c>
      <c r="K10" s="6" t="s">
        <f>=Портфель!F7*Портфель!$Q$17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3" t="n">
        <v>44463</v>
      </c>
      <c r="B11" s="16" t="s">
        <v>173</v>
      </c>
      <c r="C11" s="16" t="s">
        <v>34</v>
      </c>
      <c r="D11" s="16" t="s">
        <v>35</v>
      </c>
      <c r="E11" s="17" t="n">
        <v>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1751</v>
      </c>
      <c r="J11" s="17" t="n">
        <v>1306.13202</v>
      </c>
      <c r="K11" s="6" t="s">
        <f>=Портфель!F7*Портфель!$Q$17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3"/>
      <c r="B12" s="16"/>
      <c r="C12" s="16"/>
      <c r="D12" s="16"/>
      <c r="E12" s="17"/>
      <c r="F12" s="7"/>
      <c r="G12" s="17"/>
      <c r="H12" s="16"/>
      <c r="I12" s="7"/>
      <c r="J12" s="17"/>
      <c r="K12" s="4" t="s">
        <v>45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183</v>
      </c>
      <c r="D1" s="42" t="s">
        <v>184</v>
      </c>
      <c r="E1" s="42" t="s">
        <v>167</v>
      </c>
      <c r="F1" s="42" t="s">
        <v>185</v>
      </c>
      <c r="G1" s="42" t="s">
        <v>164</v>
      </c>
      <c r="H1" s="42" t="s">
        <v>186</v>
      </c>
      <c r="I1" s="42" t="s">
        <v>187</v>
      </c>
      <c r="J1" s="42" t="s">
        <v>188</v>
      </c>
      <c r="K1" s="42" t="s">
        <v>189</v>
      </c>
    </row>
    <row collapsed="false" customFormat="false" customHeight="false" hidden="false" ht="12.1" outlineLevel="0" r="2">
      <c r="A2" s="16" t="s">
        <v>126</v>
      </c>
      <c r="B2" s="16" t="s">
        <v>143</v>
      </c>
      <c r="C2" s="44" t="n">
        <v>44308</v>
      </c>
      <c r="D2" s="45" t="n">
        <v>44449</v>
      </c>
      <c r="E2" s="17" t="n">
        <v>5501.8341</v>
      </c>
      <c r="F2" s="17" t="n">
        <v>4896.7178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126</v>
      </c>
      <c r="B3" s="16" t="s">
        <v>143</v>
      </c>
      <c r="C3" s="44" t="n">
        <v>44365</v>
      </c>
      <c r="D3" s="45" t="n">
        <v>44449</v>
      </c>
      <c r="E3" s="17" t="n">
        <v>4559.8269</v>
      </c>
      <c r="F3" s="17" t="n">
        <v>4896.7178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127</v>
      </c>
      <c r="B4" s="16" t="s">
        <v>155</v>
      </c>
      <c r="C4" s="44" t="n">
        <v>44449</v>
      </c>
      <c r="D4" s="45" t="n">
        <v>44449</v>
      </c>
      <c r="E4" s="17" t="n">
        <v>176.9722</v>
      </c>
      <c r="F4" s="17" t="n">
        <v>227.2484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127</v>
      </c>
      <c r="B5" s="16" t="s">
        <v>155</v>
      </c>
      <c r="C5" s="44" t="n">
        <v>44449</v>
      </c>
      <c r="D5" s="45" t="n">
        <v>44449</v>
      </c>
      <c r="E5" s="17" t="n">
        <v>176.9722</v>
      </c>
      <c r="F5" s="17" t="n">
        <v>227.2484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127</v>
      </c>
      <c r="B6" s="16" t="s">
        <v>155</v>
      </c>
      <c r="C6" s="44" t="n">
        <v>44449</v>
      </c>
      <c r="D6" s="45" t="n">
        <v>44449</v>
      </c>
      <c r="E6" s="17" t="n">
        <v>176.9722</v>
      </c>
      <c r="F6" s="17" t="n">
        <v>227.2484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127</v>
      </c>
      <c r="B7" s="16" t="s">
        <v>155</v>
      </c>
      <c r="C7" s="44" t="n">
        <v>44449</v>
      </c>
      <c r="D7" s="45" t="n">
        <v>44449</v>
      </c>
      <c r="E7" s="17" t="n">
        <v>176.9722</v>
      </c>
      <c r="F7" s="17" t="n">
        <v>227.2484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127</v>
      </c>
      <c r="B8" s="16" t="s">
        <v>155</v>
      </c>
      <c r="C8" s="44" t="n">
        <v>44449</v>
      </c>
      <c r="D8" s="45" t="n">
        <v>44449</v>
      </c>
      <c r="E8" s="17" t="n">
        <v>176.9722</v>
      </c>
      <c r="F8" s="17" t="n">
        <v>227.2484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127</v>
      </c>
      <c r="B9" s="16" t="s">
        <v>155</v>
      </c>
      <c r="C9" s="44" t="n">
        <v>44449</v>
      </c>
      <c r="D9" s="45" t="n">
        <v>44449</v>
      </c>
      <c r="E9" s="17" t="n">
        <v>176.6065</v>
      </c>
      <c r="F9" s="17" t="n">
        <v>227.2484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127</v>
      </c>
      <c r="B10" s="16" t="s">
        <v>155</v>
      </c>
      <c r="C10" s="44" t="n">
        <v>44449</v>
      </c>
      <c r="D10" s="45" t="n">
        <v>44449</v>
      </c>
      <c r="E10" s="17" t="n">
        <v>176.5334</v>
      </c>
      <c r="F10" s="17" t="n">
        <v>227.2484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127</v>
      </c>
      <c r="B11" s="16" t="s">
        <v>155</v>
      </c>
      <c r="C11" s="44" t="n">
        <v>44449</v>
      </c>
      <c r="D11" s="45" t="n">
        <v>44449</v>
      </c>
      <c r="E11" s="17" t="n">
        <v>176.5334</v>
      </c>
      <c r="F11" s="17" t="n">
        <v>227.2624</v>
      </c>
      <c r="G11" s="17" t="n">
        <v>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127</v>
      </c>
      <c r="B12" s="16" t="s">
        <v>155</v>
      </c>
      <c r="C12" s="44" t="n">
        <v>44449</v>
      </c>
      <c r="D12" s="45" t="n">
        <v>44449</v>
      </c>
      <c r="E12" s="17" t="n">
        <v>176.5334</v>
      </c>
      <c r="F12" s="17" t="n">
        <v>227.2624</v>
      </c>
      <c r="G12" s="17" t="n">
        <v>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127</v>
      </c>
      <c r="B13" s="16" t="s">
        <v>155</v>
      </c>
      <c r="C13" s="44" t="n">
        <v>44449</v>
      </c>
      <c r="D13" s="45" t="n">
        <v>44449</v>
      </c>
      <c r="E13" s="17" t="n">
        <v>176.3506</v>
      </c>
      <c r="F13" s="17" t="n">
        <v>227.2624</v>
      </c>
      <c r="G13" s="17" t="n">
        <v>4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127</v>
      </c>
      <c r="B14" s="16" t="s">
        <v>155</v>
      </c>
      <c r="C14" s="44" t="n">
        <v>44449</v>
      </c>
      <c r="D14" s="45" t="n">
        <v>44449</v>
      </c>
      <c r="E14" s="17" t="n">
        <v>176.3506</v>
      </c>
      <c r="F14" s="17" t="n">
        <v>227.2941</v>
      </c>
      <c r="G14" s="17" t="n">
        <v>16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127</v>
      </c>
      <c r="B15" s="16" t="s">
        <v>155</v>
      </c>
      <c r="C15" s="44" t="n">
        <v>44452</v>
      </c>
      <c r="D15" s="45" t="n">
        <v>44452</v>
      </c>
      <c r="E15" s="17" t="n">
        <v>200.9995</v>
      </c>
      <c r="F15" s="17" t="n">
        <v>202.6366</v>
      </c>
      <c r="G15" s="17" t="n">
        <v>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127</v>
      </c>
      <c r="B16" s="16" t="s">
        <v>155</v>
      </c>
      <c r="C16" s="44" t="n">
        <v>44452</v>
      </c>
      <c r="D16" s="45" t="n">
        <v>44452</v>
      </c>
      <c r="E16" s="17" t="n">
        <v>200.9995</v>
      </c>
      <c r="F16" s="17" t="n">
        <v>202.6366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127</v>
      </c>
      <c r="B17" s="16" t="s">
        <v>155</v>
      </c>
      <c r="C17" s="44" t="n">
        <v>44452</v>
      </c>
      <c r="D17" s="45" t="n">
        <v>44452</v>
      </c>
      <c r="E17" s="17" t="n">
        <v>200.9995</v>
      </c>
      <c r="F17" s="17" t="n">
        <v>202.7579</v>
      </c>
      <c r="G17" s="17" t="n">
        <v>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127</v>
      </c>
      <c r="B18" s="16" t="s">
        <v>155</v>
      </c>
      <c r="C18" s="44" t="n">
        <v>44452</v>
      </c>
      <c r="D18" s="45" t="n">
        <v>44452</v>
      </c>
      <c r="E18" s="17" t="n">
        <v>200.9995</v>
      </c>
      <c r="F18" s="17" t="n">
        <v>202.7094</v>
      </c>
      <c r="G18" s="17" t="n">
        <v>5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127</v>
      </c>
      <c r="B19" s="16" t="s">
        <v>155</v>
      </c>
      <c r="C19" s="44" t="n">
        <v>44452</v>
      </c>
      <c r="D19" s="45" t="n">
        <v>44452</v>
      </c>
      <c r="E19" s="17" t="n">
        <v>201.5452</v>
      </c>
      <c r="F19" s="17" t="n">
        <v>202.8325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127</v>
      </c>
      <c r="B20" s="16" t="s">
        <v>155</v>
      </c>
      <c r="C20" s="44" t="n">
        <v>44452</v>
      </c>
      <c r="D20" s="45" t="n">
        <v>44452</v>
      </c>
      <c r="E20" s="17" t="n">
        <v>200.9356</v>
      </c>
      <c r="F20" s="17" t="n">
        <v>202.8325</v>
      </c>
      <c r="G20" s="17" t="n">
        <v>12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127</v>
      </c>
      <c r="B21" s="16" t="s">
        <v>155</v>
      </c>
      <c r="C21" s="44" t="n">
        <v>44452</v>
      </c>
      <c r="D21" s="45" t="n">
        <v>44452</v>
      </c>
      <c r="E21" s="17" t="n">
        <v>200.9356</v>
      </c>
      <c r="F21" s="17" t="n">
        <v>202.884</v>
      </c>
      <c r="G21" s="17" t="n">
        <v>25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127</v>
      </c>
      <c r="B22" s="16" t="s">
        <v>155</v>
      </c>
      <c r="C22" s="44" t="n">
        <v>44452</v>
      </c>
      <c r="D22" s="45" t="n">
        <v>44452</v>
      </c>
      <c r="E22" s="17" t="n">
        <v>206.6384</v>
      </c>
      <c r="F22" s="17" t="n">
        <v>206.6384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2026-07-10T20:08:06.00Z</dcterms:created>
  <dc:creator>izi-invest.ru</dc:creator>
  <cp:revision>0</cp:revision>
</cp:coreProperties>
</file>