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<sst xmlns="http://schemas.openxmlformats.org/spreadsheetml/2006/main" count="3185" uniqueCount="416">
  <si>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</si>
  <si>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</si>
  <si>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</si>
  <si>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</si>
  <si>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</si>
  <si>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</si>
  <si>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</si>
  <si>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</si>
  <si>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</si>
  <si>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</si>
  <si>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</si>
  <si>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</si>
  <si>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</si>
  <si>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</si>
  <si>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</si>
  <si>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</si>
  <si>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</si>
  <si>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</si>
  <si>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</si>
  <si>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</si>
  <si>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</si>
  <si>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</si>
  <si>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KO</t>
  </si>
  <si>
    <t>Coca-Cola Company (The) Common Stock</t>
  </si>
  <si>
    <t>BYN</t>
  </si>
  <si>
    <t>BA</t>
  </si>
  <si>
    <t>Boeing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</si>
  <si>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</si>
  <si>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</si>
  <si>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</si>
  <si>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</si>
  <si>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</si>
  <si>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</si>
  <si>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</si>
  <si>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</si>
  <si>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</si>
  <si>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</si>
  <si>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GS</t>
  </si>
  <si>
    <t>Goldman Sachs Group, Inc. (The) Common Stock</t>
  </si>
  <si>
    <t>GBP</t>
  </si>
  <si>
    <t>Advanced Micro Devices, Inc.</t>
  </si>
  <si>
    <t>GLD</t>
  </si>
  <si>
    <t>GAZP</t>
  </si>
  <si>
    <t>ГАЗПРОМ ао</t>
  </si>
  <si>
    <t>RUR</t>
  </si>
  <si>
    <t>Покупка с расчетом на рост до 500   дивиденды летом 2022</t>
  </si>
  <si>
    <t>HKD</t>
  </si>
  <si>
    <t>MSFT</t>
  </si>
  <si>
    <t>Microsoft Corporation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</si>
  <si>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</si>
  <si>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</si>
  <si>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</si>
  <si>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</si>
  <si>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</si>
  <si>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</si>
  <si>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</si>
  <si>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</si>
  <si>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</si>
  <si>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</si>
  <si>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</si>
  <si>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</si>
  <si>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</si>
  <si>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</si>
  <si>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</si>
  <si>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FIXP</t>
  </si>
  <si>
    <t>FIXP-гдр</t>
  </si>
  <si>
    <t>POLY</t>
  </si>
  <si>
    <t>Solidcore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</si>
  <si>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</si>
  <si>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</si>
  <si>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</si>
  <si>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</si>
  <si>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</si>
  <si>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</si>
  <si>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</si>
  <si>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</si>
  <si>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</si>
  <si>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</si>
  <si>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</si>
  <si>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</si>
  <si>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</si>
  <si>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</si>
  <si>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</si>
  <si>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</si>
  <si>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</si>
  <si>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LKOH - ЛУКОЙЛ 1шт. по 46 RUR - налог 6 RUR (данные из БД)</t>
  </si>
  <si>
    <t>Дивиденд по X5 - КЦ ИКС 5 12шт. по 73.65 RUR - налог 115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</si>
  <si>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</si>
  <si>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NLMK - НЛМК ао 1040шт. по 6.43 RUR - налог 869 RUR (данные из БД)</t>
  </si>
  <si>
    <t>Дивиденд по SIBN - Газпрнефть 320шт. по 5 RUR - налог 208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</si>
  <si>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</si>
  <si>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</si>
  <si>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</si>
  <si>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</si>
  <si>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</si>
  <si>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</si>
  <si>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</si>
  <si>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</si>
  <si>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</si>
  <si>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</si>
  <si>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</si>
  <si>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</si>
  <si>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</si>
  <si>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</si>
  <si>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</si>
  <si>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</si>
  <si>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</si>
  <si>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</si>
  <si>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</si>
  <si>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</si>
  <si>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</si>
  <si>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</si>
  <si>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</si>
  <si>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</si>
  <si>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</si>
  <si>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</si>
  <si>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</si>
  <si>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</si>
  <si>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</si>
  <si>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</si>
  <si>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</si>
  <si>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</si>
  <si>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</si>
  <si>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</si>
  <si>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</si>
  <si>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</si>
  <si>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</si>
  <si>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</si>
  <si>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</si>
  <si>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</si>
  <si>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</si>
  <si>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</si>
  <si>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</si>
  <si>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Дивиденд по SCCO - Southern Copper Corporation Common Stock 16шт. по 1 USD - налог 4.8 USD, по курсу 71.4876 USD/RUR (данные из БД)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</si>
  <si>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</si>
  <si>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</si>
  <si>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</si>
  <si>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</si>
  <si>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</si>
  <si>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</si>
  <si>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GS - Goldman Sachs Group, Inc. (The) Common Stock 6шт. по 2 USD - налог 3.6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</si>
  <si>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</si>
  <si>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</si>
  <si>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</si>
  <si>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</si>
  <si>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</si>
  <si>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</si>
  <si>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</si>
  <si>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</si>
  <si>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</si>
  <si>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</si>
  <si>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</si>
  <si>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</si>
  <si>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</si>
  <si>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</si>
  <si>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</si>
  <si>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</si>
  <si>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</si>
  <si>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</si>
  <si>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</si>
  <si>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</si>
  <si>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</si>
  <si>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</si>
  <si>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</si>
  <si>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</si>
  <si>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</si>
  <si>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</si>
  <si>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</si>
  <si>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</si>
  <si>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</si>
  <si>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</si>
  <si>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</si>
  <si>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</si>
  <si>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</si>
  <si>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</si>
  <si>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</si>
  <si>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</si>
  <si>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</si>
  <si>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</si>
  <si>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</si>
  <si>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GS - Goldman Sachs Group, Inc. (The) Common Stock 6шт. по 2.5 USD - налог 4.5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</si>
  <si>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</si>
  <si>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</si>
  <si>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</si>
  <si>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</si>
  <si>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</si>
  <si>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</si>
  <si>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</si>
  <si>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</si>
  <si>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</si>
  <si>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</si>
  <si>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</si>
  <si>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</si>
  <si>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</si>
  <si>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</si>
  <si>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</si>
  <si>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</si>
  <si>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</si>
  <si>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</si>
  <si>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</si>
  <si>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</si>
  <si>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GS - Goldman Sachs Group, Inc. (The) Common Stock 6шт. по 2.5 USD - налог 4.5 USD, по курсу 80.6872 USD/RUR (данные из БД)</t>
  </si>
  <si>
    <t>Дивиденд по MOS - Mosaic Company (The) Common Stock 20шт. по 0.2 USD - налог 1.2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</si>
  <si>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</si>
  <si>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</si>
  <si>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KO - Coca-Cola Company (The) Common Stock 130шт. по 0.46 USD - налог 17.94 USD, по курсу 84.3249 USD/RUR (данные из БД)</t>
  </si>
  <si>
    <t>Дивиденд по ALB - Albemarle Corporation Common Stock 4шт. по 0.4 USD - налог 0.48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</si>
  <si>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</si>
  <si>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</si>
  <si>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</si>
  <si>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</si>
  <si>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</si>
  <si>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</si>
  <si>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</si>
  <si>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</si>
  <si>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KO - Coca-Cola Company (The) Common Stock 130шт. по 0.46 USD - налог 17.94 USD, по курсу 95.9794 USD/RUR (данные из БД)</t>
  </si>
  <si>
    <t>Дивиденд по ALB - Albemarle Corporation Common Stock 4шт. по 0.4 USD - налог 0.48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</si>
  <si>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</si>
  <si>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</si>
  <si>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</si>
  <si>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</si>
  <si>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</si>
  <si>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</si>
  <si>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</si>
  <si>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</si>
  <si>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</si>
  <si>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</si>
  <si>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</si>
  <si>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</si>
  <si>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</si>
  <si>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</si>
  <si>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</si>
  <si>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</si>
  <si>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</si>
  <si>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</si>
  <si>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</si>
  <si>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</si>
  <si>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</si>
  <si>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KO - Coca-Cola Company (The) Common Stock 130шт. по 0.49 USD - налог 18.92 USD, по курсу 91.5449 USD/RUR (данные из БД)</t>
  </si>
  <si>
    <t>Дивиденд по ALB - Albemarle Corporation Common Stock 4шт. по 0.4 USD - налог 0.48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</si>
  <si>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</si>
  <si>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</si>
  <si>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</si>
  <si>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</si>
  <si>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</si>
  <si>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</si>
  <si>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</si>
  <si>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</si>
  <si>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</si>
  <si>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</si>
  <si>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</si>
  <si>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</si>
  <si>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</si>
  <si>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</si>
  <si>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</si>
  <si>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</si>
  <si>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</si>
  <si>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</si>
  <si>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</si>
  <si>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</si>
  <si>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</si>
  <si>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</si>
  <si>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</si>
  <si>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</si>
  <si>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</si>
  <si>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</si>
  <si>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</si>
  <si>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</si>
  <si>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</si>
  <si>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</si>
  <si>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</si>
  <si>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</si>
  <si>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</si>
  <si>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</si>
  <si>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</si>
  <si>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</si>
  <si>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</si>
  <si>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</si>
  <si>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</si>
  <si>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</si>
  <si>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</si>
  <si>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</si>
  <si>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</si>
  <si>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</si>
  <si>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</si>
  <si>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</si>
  <si>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</si>
  <si>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</si>
  <si>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</si>
  <si>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</si>
  <si>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</si>
  <si>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</si>
  <si>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</si>
  <si>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</si>
  <si>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</si>
  <si>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</si>
  <si>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</si>
  <si>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</si>
  <si>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</si>
  <si>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KO
Coca-Cola Company (The) Common Stock</t>
  </si>
  <si>
    <t>BA
Boeing Company (The) Common Stock</t>
  </si>
  <si>
    <t>FDX
FedEx Corporation Common Stock</t>
  </si>
  <si>
    <t>BAC
Bank of America Corporation Common Stock</t>
  </si>
  <si>
    <t>JPM
JP Morgan Chase &amp; Co. Common Stock</t>
  </si>
  <si>
    <t>GS
Goldman Sachs Group, Inc. (The) Common Stock</t>
  </si>
  <si>
    <t>AMD
Advanced Micro Devices, Inc.</t>
  </si>
  <si>
    <t>GAZP
ГАЗПРОМ ао</t>
  </si>
  <si>
    <t>MSFT
Microsoft Corporation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</si>
  <si>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</si>
  <si>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</si>
  <si>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</si>
  <si>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</si>
  <si>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</si>
  <si>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FIXP
FIXP-гдр</t>
  </si>
  <si>
    <t>POLY
Solidcore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</si>
  <si>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</si>
  <si>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</si>
  <si>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</si>
  <si>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</si>
  <si>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</si>
  <si>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</si>
  <si>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</si>
  <si>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</si>
  <si>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</si>
  <si>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</si>
  <si>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</si>
  <si>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</si>
  <si>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</si>
  <si>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</si>
  <si>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</si>
  <si>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</si>
  <si>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</si>
  <si>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</si>
  <si>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</si>
  <si>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</si>
  <si>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</si>
  <si>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</si>
  <si>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</si>
  <si>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</si>
  <si>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</si>
  <si>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</si>
  <si>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</si>
  <si>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</si>
  <si>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</si>
  <si>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</si>
  <si>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</si>
  <si>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</si>
  <si>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</si>
  <si>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</si>
  <si>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</si>
  <si>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</si>
  <si>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</si>
  <si>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</si>
  <si>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</si>
  <si>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</si>
  <si>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</si>
  <si>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</si>
  <si>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</si>
  <si>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</si>
  <si>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</si>
  <si>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</si>
  <si>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</si>
  <si>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</si>
  <si>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</si>
  <si>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</si>
  <si>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</si>
  <si>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</si>
  <si>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</si>
  <si>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</si>
  <si>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</si>
  <si>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</si>
  <si>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</si>
  <si>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</si>
  <si>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</si>
  <si>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</si>
  <si>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</si>
  <si>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</si>
  <si>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</si>
  <si>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</si>
  <si>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</si>
  <si>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</si>
  <si>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</si>
  <si>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</si>
  <si>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</si>
  <si>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</si>
  <si>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</si>
  <si>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</si>
  <si>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</si>
  <si>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ЛУКОЙЛ</t>
  </si>
  <si>
    <t>КЦ ИКС 5</t>
  </si>
  <si>
    <t>НЛМК ао</t>
  </si>
  <si>
    <t>Газпрнефть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</si>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</sst>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132.51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-0.097</v>
      </c>
      <c r="L2" s="6" t="n">
        <v>18171</v>
      </c>
      <c r="M2" s="17" t="n">
        <v>25.4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130</v>
      </c>
      <c r="F3" s="6" t="n">
        <v>71.21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0.1674</v>
      </c>
      <c r="L3" s="6" t="n">
        <v>3843.84</v>
      </c>
      <c r="M3" s="17" t="n">
        <v>12.59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48</v>
      </c>
      <c r="F4" s="6" t="n">
        <v>174.63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-0.0035</v>
      </c>
      <c r="L4" s="6" t="n">
        <v>15636.32</v>
      </c>
      <c r="M4" s="17" t="n">
        <v>11.4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262.9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0.1212</v>
      </c>
      <c r="L5" s="6" t="n">
        <v>16394.22</v>
      </c>
      <c r="M5" s="17" t="n">
        <v>9.65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46.1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0.1476</v>
      </c>
      <c r="L6" s="6" t="n">
        <v>2533.65</v>
      </c>
      <c r="M6" s="17" t="n">
        <v>7.9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264.65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0.243</v>
      </c>
      <c r="L7" s="6" t="n">
        <v>11068.66</v>
      </c>
      <c r="M7" s="17" t="n">
        <v>6.48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</v>
      </c>
      <c r="F8" s="6" t="n">
        <v>622.29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0.2519</v>
      </c>
      <c r="L8" s="6" t="n">
        <v>24716.35</v>
      </c>
      <c r="M8" s="17" t="n">
        <v>5.08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21</v>
      </c>
      <c r="B9" s="2" t="s">
        <v>18</v>
      </c>
      <c r="C9" s="2" t="s">
        <v>40</v>
      </c>
      <c r="D9" s="2" t="s">
        <v>20</v>
      </c>
      <c r="E9" s="7" t="n">
        <v>35</v>
      </c>
      <c r="F9" s="6" t="n">
        <v>99.86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0.1139</v>
      </c>
      <c r="L9" s="6" t="n">
        <v>5833.22</v>
      </c>
      <c r="M9" s="17" t="n">
        <v>4.75</v>
      </c>
      <c r="N9" s="2"/>
      <c r="O9" s="2" t="s">
        <v>41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44</v>
      </c>
      <c r="E10" s="7" t="n">
        <v>1480</v>
      </c>
      <c r="F10" s="6" t="n">
        <v>170.64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-0.1618</v>
      </c>
      <c r="L10" s="6" t="n">
        <v>362.26</v>
      </c>
      <c r="M10" s="17" t="n">
        <v>3.89</v>
      </c>
      <c r="N10" s="2" t="s">
        <v>45</v>
      </c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7</v>
      </c>
      <c r="F11" s="6" t="n">
        <v>396.99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0.1857</v>
      </c>
      <c r="L11" s="6" t="n">
        <v>17904.9</v>
      </c>
      <c r="M11" s="17" t="n">
        <v>3.78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44</v>
      </c>
      <c r="E12" s="7" t="n">
        <v>1300</v>
      </c>
      <c r="F12" s="6" t="n">
        <v>139.92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-0.0893</v>
      </c>
      <c r="L12" s="6" t="n">
        <v>246.6</v>
      </c>
      <c r="M12" s="17" t="n">
        <v>2.8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88.93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0.211</v>
      </c>
      <c r="L13" s="6" t="n">
        <v>4703.01</v>
      </c>
      <c r="M13" s="17" t="n">
        <v>1.93</v>
      </c>
      <c r="N13" s="2"/>
      <c r="O13" s="2" t="s">
        <v>44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137.47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0.1761</v>
      </c>
      <c r="L14" s="6" t="n">
        <v>7317.99</v>
      </c>
      <c r="M14" s="17" t="n">
        <v>1.87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23.92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-0.0845</v>
      </c>
      <c r="L15" s="6" t="n">
        <v>2990.98</v>
      </c>
      <c r="M15" s="17" t="n">
        <v>0.65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77.03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-0.2326</v>
      </c>
      <c r="L16" s="6" t="n">
        <v>17087.72</v>
      </c>
      <c r="M16" s="17" t="n">
        <v>0.42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44</v>
      </c>
      <c r="E17" s="7" t="n">
        <v>52</v>
      </c>
      <c r="F17" s="6" t="n">
        <v>181.5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-0.2572</v>
      </c>
      <c r="L17" s="6" t="n">
        <v>727.1</v>
      </c>
      <c r="M17" s="17" t="n">
        <v>0.15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44</v>
      </c>
      <c r="E18" s="7" t="n">
        <v>32</v>
      </c>
      <c r="F18" s="6" t="n">
        <v>270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-0.3513</v>
      </c>
      <c r="L18" s="6" t="n">
        <v>1548.03</v>
      </c>
      <c r="M18" s="17" t="n">
        <v>0.13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44</v>
      </c>
      <c r="E19" s="7" t="n">
        <v>21</v>
      </c>
      <c r="F19" s="6" t="n">
        <v>3333.09724657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-0.0444</v>
      </c>
      <c r="L19" s="6" t="n">
        <v>4039.95</v>
      </c>
      <c r="M19" s="17" t="n">
        <v>1.08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44</v>
      </c>
      <c r="B21" s="2" t="s">
        <v>3</v>
      </c>
      <c r="C21" s="2" t="s">
        <v>72</v>
      </c>
      <c r="D21" s="2" t="s">
        <v>44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44</v>
      </c>
      <c r="E22" s="7" t="n">
        <v>39.6</v>
      </c>
      <c r="F22" s="6" t="n">
        <v>88.2568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130000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70000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-40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-768.74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109000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120000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98170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-5818.2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-1392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40</v>
      </c>
      <c r="C23" s="2" t="s">
        <v>90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2713365.5146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58.66</v>
      </c>
      <c r="C31" s="2" t="s">
        <v>95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1000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900.74376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169500</v>
      </c>
      <c r="C89" s="2" t="s">
        <v>83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-800.66</v>
      </c>
      <c r="C90" s="2" t="s">
        <v>133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1500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-172274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-78.64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-1387.01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-629.1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-633.86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-1171.13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-641.28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-2445.41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-1184.84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-847.22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-225.92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-3529.84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-94.44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-4017.7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-107.5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-4039.88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-102.53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2" t="n">
        <v>45717.89537037</v>
      </c>
      <c r="B233" s="5" t="n">
        <v>-6491695.53</v>
      </c>
      <c r="C233" s="15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/>
      <c r="B234" s="9" t="s">
        <f>=XIRR(B2:B233,A2:A233)</f>
      </c>
      <c r="C234" s="2" t="s">
        <v>276</v>
      </c>
      <c r="D234" s="2"/>
      <c r="E234" s="2"/>
      <c r="F234" s="7"/>
      <c r="G234" s="2" t="s">
        <v>277</v>
      </c>
      <c r="H234" s="6" t="s">
        <f>=SUM(I2:H233)/365</f>
      </c>
    </row>
    <row collapsed="false" customFormat="false" customHeight="false" hidden="false" ht="12.1" outlineLevel="0" r="235">
      <c r="A235" s="14"/>
      <c r="B235" s="5" t="s">
        <f>=-SUM(B2:B233)</f>
      </c>
      <c r="C235" s="2" t="s">
        <v>278</v>
      </c>
      <c r="D235" s="2"/>
      <c r="E235" s="2"/>
      <c r="F235" s="7"/>
      <c r="G235" s="15" t="s">
        <v>279</v>
      </c>
      <c r="H235" s="9" t="s">
        <f>=B235/H234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21</v>
      </c>
      <c r="X1" s="0"/>
      <c r="Y1" s="0"/>
      <c r="Z1" s="4" t="s">
        <v>42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280</v>
      </c>
      <c r="D2" s="11" t="n">
        <v>44217</v>
      </c>
      <c r="E2" s="6" t="n">
        <v>78575.67535</v>
      </c>
      <c r="F2" s="0" t="s">
        <v>280</v>
      </c>
      <c r="G2" s="11" t="n">
        <v>44223</v>
      </c>
      <c r="H2" s="6" t="n">
        <v>152087.66232</v>
      </c>
      <c r="I2" s="0" t="s">
        <v>280</v>
      </c>
      <c r="J2" s="11" t="n">
        <v>44467</v>
      </c>
      <c r="K2" s="6" t="n">
        <v>81970.665756</v>
      </c>
      <c r="L2" s="0" t="s">
        <v>280</v>
      </c>
      <c r="M2" s="11" t="n">
        <v>44196</v>
      </c>
      <c r="N2" s="6" t="n">
        <v>75599.220081</v>
      </c>
      <c r="O2" s="0" t="s">
        <v>280</v>
      </c>
      <c r="P2" s="11" t="n">
        <v>44370</v>
      </c>
      <c r="Q2" s="6" t="n">
        <v>55230.162246</v>
      </c>
      <c r="R2" s="0" t="s">
        <v>280</v>
      </c>
      <c r="S2" s="11" t="n">
        <v>44217</v>
      </c>
      <c r="T2" s="6" t="n">
        <v>42776.96825</v>
      </c>
      <c r="U2" s="0" t="s">
        <v>280</v>
      </c>
      <c r="V2" s="11" t="n">
        <v>44320</v>
      </c>
      <c r="W2" s="6" t="n">
        <v>58661.344027</v>
      </c>
      <c r="X2" s="0" t="s">
        <v>280</v>
      </c>
      <c r="Y2" s="11" t="n">
        <v>44487</v>
      </c>
      <c r="Z2" s="6" t="n">
        <v>105054.6</v>
      </c>
      <c r="AA2" s="0" t="s">
        <v>280</v>
      </c>
      <c r="AB2" s="11" t="n">
        <v>44228</v>
      </c>
      <c r="AC2" s="6" t="n">
        <v>125334.275409</v>
      </c>
      <c r="AD2" s="0" t="s">
        <v>280</v>
      </c>
      <c r="AE2" s="11" t="n">
        <v>44267</v>
      </c>
      <c r="AF2" s="6" t="n">
        <v>23696.21</v>
      </c>
      <c r="AG2" s="0" t="s">
        <v>280</v>
      </c>
      <c r="AH2" s="11" t="n">
        <v>44488</v>
      </c>
      <c r="AI2" s="6" t="n">
        <v>75248.097792</v>
      </c>
      <c r="AJ2" s="0" t="s">
        <v>280</v>
      </c>
      <c r="AK2" s="11" t="n">
        <v>44488</v>
      </c>
      <c r="AL2" s="6" t="n">
        <v>29272.085106</v>
      </c>
      <c r="AM2" s="0" t="s">
        <v>280</v>
      </c>
      <c r="AN2" s="11" t="n">
        <v>44488</v>
      </c>
      <c r="AO2" s="6" t="n">
        <v>59819.5617</v>
      </c>
      <c r="AP2" s="0" t="s">
        <v>280</v>
      </c>
      <c r="AQ2" s="11" t="n">
        <v>44488</v>
      </c>
      <c r="AR2" s="6" t="n">
        <v>17087.541426</v>
      </c>
      <c r="AS2" s="0" t="s">
        <v>280</v>
      </c>
      <c r="AT2" s="11" t="n">
        <v>44265</v>
      </c>
      <c r="AU2" s="6" t="n">
        <v>37809.2</v>
      </c>
      <c r="AV2" s="0" t="s">
        <v>280</v>
      </c>
      <c r="AW2" s="11" t="n">
        <v>44298</v>
      </c>
      <c r="AX2" s="6" t="n">
        <v>49536.9</v>
      </c>
      <c r="AY2" s="0" t="s">
        <v>280</v>
      </c>
      <c r="AZ2" s="11" t="n">
        <v>44160</v>
      </c>
      <c r="BA2" s="6" t="n">
        <v>12301.38</v>
      </c>
      <c r="BB2" s="0" t="s">
        <v>280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280</v>
      </c>
      <c r="D3" s="11" t="n">
        <v>44217</v>
      </c>
      <c r="E3" s="6" t="n">
        <v>82146.59675</v>
      </c>
      <c r="F3" s="0" t="s">
        <v>280</v>
      </c>
      <c r="G3" s="11" t="n">
        <v>44224</v>
      </c>
      <c r="H3" s="6" t="n">
        <v>118028.1648</v>
      </c>
      <c r="I3" s="0" t="s">
        <v>280</v>
      </c>
      <c r="J3" s="11" t="n">
        <v>44467</v>
      </c>
      <c r="K3" s="6" t="n">
        <v>360673.254488</v>
      </c>
      <c r="L3" s="0" t="s">
        <v>280</v>
      </c>
      <c r="M3" s="11" t="n">
        <v>44196</v>
      </c>
      <c r="N3" s="6" t="n">
        <v>24458.766756</v>
      </c>
      <c r="O3" s="0" t="s">
        <v>280</v>
      </c>
      <c r="P3" s="11" t="n">
        <v>44370</v>
      </c>
      <c r="Q3" s="6" t="n">
        <v>44183.544468</v>
      </c>
      <c r="R3" s="0" t="s">
        <v>280</v>
      </c>
      <c r="S3" s="11" t="n">
        <v>44256</v>
      </c>
      <c r="T3" s="6" t="n">
        <v>-130.27</v>
      </c>
      <c r="U3" s="0" t="s">
        <v>99</v>
      </c>
      <c r="V3" s="11" t="n">
        <v>44320</v>
      </c>
      <c r="W3" s="6" t="n">
        <v>58661.344027</v>
      </c>
      <c r="X3" s="0" t="s">
        <v>280</v>
      </c>
      <c r="Y3" s="11" t="n">
        <v>44487</v>
      </c>
      <c r="Z3" s="6" t="n">
        <v>97814.85</v>
      </c>
      <c r="AA3" s="0" t="s">
        <v>280</v>
      </c>
      <c r="AB3" s="11" t="n">
        <v>44244</v>
      </c>
      <c r="AC3" s="6" t="n">
        <v>-200.81</v>
      </c>
      <c r="AD3" s="0" t="s">
        <v>98</v>
      </c>
      <c r="AE3" s="11" t="n">
        <v>44267</v>
      </c>
      <c r="AF3" s="6" t="n">
        <v>23696.21</v>
      </c>
      <c r="AG3" s="0" t="s">
        <v>280</v>
      </c>
      <c r="AH3" s="11" t="n">
        <v>44508</v>
      </c>
      <c r="AI3" s="6" t="n">
        <v>-800.66</v>
      </c>
      <c r="AJ3" s="0" t="s">
        <v>133</v>
      </c>
      <c r="AK3" s="11" t="n">
        <v>44488</v>
      </c>
      <c r="AL3" s="6" t="n">
        <v>7317.843348</v>
      </c>
      <c r="AM3" s="0" t="s">
        <v>280</v>
      </c>
      <c r="AN3" s="11" t="n">
        <v>44531</v>
      </c>
      <c r="AO3" s="6" t="n">
        <v>-78.64</v>
      </c>
      <c r="AP3" s="0" t="s">
        <v>138</v>
      </c>
      <c r="AQ3" s="11" t="n">
        <v>44488</v>
      </c>
      <c r="AR3" s="6" t="n">
        <v>34175.794566</v>
      </c>
      <c r="AS3" s="0" t="s">
        <v>280</v>
      </c>
      <c r="AT3" s="11" t="n">
        <v>44463</v>
      </c>
      <c r="AU3" s="6" t="n">
        <v>-520</v>
      </c>
      <c r="AV3" s="0" t="s">
        <v>126</v>
      </c>
      <c r="AW3" s="11" t="n">
        <v>44323</v>
      </c>
      <c r="AX3" s="6" t="n">
        <v>-1845.6</v>
      </c>
      <c r="AY3" s="0" t="s">
        <v>107</v>
      </c>
      <c r="AZ3" s="11" t="n">
        <v>44166</v>
      </c>
      <c r="BA3" s="6" t="n">
        <v>4120.48</v>
      </c>
      <c r="BB3" s="0" t="s">
        <v>280</v>
      </c>
    </row>
    <row collapsed="false" customFormat="false" customHeight="false" hidden="false" ht="12.1" outlineLevel="0" r="4">
      <c r="A4" s="11" t="n">
        <v>44195</v>
      </c>
      <c r="B4" s="6" t="n">
        <v>1259637.108782</v>
      </c>
      <c r="C4" s="0" t="s">
        <v>280</v>
      </c>
      <c r="D4" s="11" t="n">
        <v>44267</v>
      </c>
      <c r="E4" s="6" t="n">
        <v>-972.4</v>
      </c>
      <c r="F4" s="0" t="s">
        <v>102</v>
      </c>
      <c r="G4" s="11" t="n">
        <v>44232</v>
      </c>
      <c r="H4" s="6" t="n">
        <v>241281.880023</v>
      </c>
      <c r="I4" s="0" t="s">
        <v>280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280</v>
      </c>
      <c r="P4" s="11" t="n">
        <v>44370</v>
      </c>
      <c r="Q4" s="6" t="n">
        <v>55230.162246</v>
      </c>
      <c r="R4" s="0" t="s">
        <v>280</v>
      </c>
      <c r="S4" s="11" t="n">
        <v>44344</v>
      </c>
      <c r="T4" s="6" t="n">
        <v>-128.55</v>
      </c>
      <c r="U4" s="0" t="s">
        <v>111</v>
      </c>
      <c r="V4" s="11" t="n">
        <v>44321</v>
      </c>
      <c r="W4" s="6" t="n">
        <v>40877.181739</v>
      </c>
      <c r="X4" s="0" t="s">
        <v>280</v>
      </c>
      <c r="Y4" s="11" t="n">
        <v>44487</v>
      </c>
      <c r="Z4" s="6" t="n">
        <v>65204.5</v>
      </c>
      <c r="AA4" s="0" t="s">
        <v>280</v>
      </c>
      <c r="AB4" s="11" t="n">
        <v>44335</v>
      </c>
      <c r="AC4" s="6" t="n">
        <v>-201.94</v>
      </c>
      <c r="AD4" s="0" t="s">
        <v>110</v>
      </c>
      <c r="AE4" s="11" t="n">
        <v>44267</v>
      </c>
      <c r="AF4" s="6" t="n">
        <v>118481.05</v>
      </c>
      <c r="AG4" s="0" t="s">
        <v>280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280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280</v>
      </c>
      <c r="AT4" s="11" t="n">
        <v>44708</v>
      </c>
      <c r="AU4" s="6" t="n">
        <v>-307.6</v>
      </c>
      <c r="AV4" s="0" t="s">
        <v>159</v>
      </c>
      <c r="AW4" s="11" t="n">
        <v>44449</v>
      </c>
      <c r="AX4" s="6" t="n">
        <v>-924.4</v>
      </c>
      <c r="AY4" s="0" t="s">
        <v>124</v>
      </c>
      <c r="AZ4" s="11" t="n">
        <v>44166</v>
      </c>
      <c r="BA4" s="6" t="n">
        <v>8240.94</v>
      </c>
      <c r="BB4" s="0" t="s">
        <v>280</v>
      </c>
    </row>
    <row collapsed="false" customFormat="false" customHeight="false" hidden="false" ht="12.1" outlineLevel="0" r="5">
      <c r="A5" s="11" t="n">
        <v>44195</v>
      </c>
      <c r="B5" s="6" t="n">
        <v>143959.073882</v>
      </c>
      <c r="C5" s="0" t="s">
        <v>280</v>
      </c>
      <c r="D5" s="11" t="n">
        <v>44361</v>
      </c>
      <c r="E5" s="6" t="n">
        <v>-948.32</v>
      </c>
      <c r="F5" s="0" t="s">
        <v>116</v>
      </c>
      <c r="G5" s="11" t="n">
        <v>44232</v>
      </c>
      <c r="H5" s="6" t="n">
        <v>239145.55647</v>
      </c>
      <c r="I5" s="0" t="s">
        <v>280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26682.425326</v>
      </c>
      <c r="O5" s="0" t="s">
        <v>280</v>
      </c>
      <c r="P5" s="11" t="n">
        <v>44372</v>
      </c>
      <c r="Q5" s="6" t="n">
        <v>11157.73202</v>
      </c>
      <c r="R5" s="0" t="s">
        <v>280</v>
      </c>
      <c r="S5" s="11" t="n">
        <v>44370</v>
      </c>
      <c r="T5" s="6" t="n">
        <v>52555.941291</v>
      </c>
      <c r="U5" s="0" t="s">
        <v>280</v>
      </c>
      <c r="V5" s="11" t="n">
        <v>44322</v>
      </c>
      <c r="W5" s="6" t="n">
        <v>45962.837949</v>
      </c>
      <c r="X5" s="0" t="s">
        <v>280</v>
      </c>
      <c r="Y5" s="11" t="n">
        <v>44487</v>
      </c>
      <c r="Z5" s="6" t="n">
        <v>32602.24</v>
      </c>
      <c r="AA5" s="0" t="s">
        <v>280</v>
      </c>
      <c r="AB5" s="11" t="n">
        <v>44427</v>
      </c>
      <c r="AC5" s="6" t="n">
        <v>-201.29</v>
      </c>
      <c r="AD5" s="0" t="s">
        <v>121</v>
      </c>
      <c r="AE5" s="11" t="n">
        <v>44316</v>
      </c>
      <c r="AF5" s="6" t="n">
        <v>154712.77</v>
      </c>
      <c r="AG5" s="0" t="s">
        <v>280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280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45317</v>
      </c>
      <c r="AU5" s="6" t="n">
        <v>-444.68</v>
      </c>
      <c r="AV5" s="0" t="s">
        <v>231</v>
      </c>
      <c r="AW5" s="11" t="n">
        <v>45717</v>
      </c>
      <c r="AX5" s="8" t="s">
        <f>=-Портфель!J18</f>
      </c>
      <c r="AY5" s="0" t="s">
        <v>281</v>
      </c>
      <c r="AZ5" s="11" t="n">
        <v>44166</v>
      </c>
      <c r="BA5" s="6" t="n">
        <v>20602.36</v>
      </c>
      <c r="BB5" s="0" t="s">
        <v>280</v>
      </c>
    </row>
    <row collapsed="false" customFormat="false" customHeight="false" hidden="false" ht="12.1" outlineLevel="0" r="6">
      <c r="A6" s="11" t="n">
        <v>44195</v>
      </c>
      <c r="B6" s="6" t="n">
        <v>71979.536941</v>
      </c>
      <c r="C6" s="0" t="s">
        <v>280</v>
      </c>
      <c r="D6" s="11" t="n">
        <v>44454</v>
      </c>
      <c r="E6" s="6" t="n">
        <v>-962.05</v>
      </c>
      <c r="F6" s="0" t="s">
        <v>125</v>
      </c>
      <c r="G6" s="11" t="n">
        <v>45717</v>
      </c>
      <c r="H6" s="8" t="s">
        <f>=-Портфель!J4</f>
      </c>
      <c r="I6" s="0" t="s">
        <v>281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280</v>
      </c>
      <c r="S6" s="11" t="n">
        <v>44370</v>
      </c>
      <c r="T6" s="6" t="n">
        <v>26278.336476</v>
      </c>
      <c r="U6" s="0" t="s">
        <v>280</v>
      </c>
      <c r="V6" s="11" t="n">
        <v>45717</v>
      </c>
      <c r="W6" s="8" t="s">
        <f>=-Портфель!J9</f>
      </c>
      <c r="X6" s="0" t="s">
        <v>281</v>
      </c>
      <c r="Y6" s="11" t="n">
        <v>44487</v>
      </c>
      <c r="Z6" s="6" t="n">
        <v>235473.7</v>
      </c>
      <c r="AA6" s="0" t="s">
        <v>280</v>
      </c>
      <c r="AB6" s="11" t="n">
        <v>44518</v>
      </c>
      <c r="AC6" s="6" t="n">
        <v>-221.38</v>
      </c>
      <c r="AD6" s="0" t="s">
        <v>136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11" t="n">
        <v>45639</v>
      </c>
      <c r="AU6" s="6" t="n">
        <v>-1597.31</v>
      </c>
      <c r="AV6" s="0" t="s">
        <v>270</v>
      </c>
      <c r="AW6" s="0"/>
      <c r="AX6" s="10" t="s">
        <f>=XIRR(AX2:AX5,AW2:AW5)</f>
      </c>
      <c r="AY6" s="0"/>
      <c r="AZ6" s="11" t="n">
        <v>44183</v>
      </c>
      <c r="BA6" s="6" t="n">
        <v>39573.73</v>
      </c>
      <c r="BB6" s="0" t="s">
        <v>280</v>
      </c>
    </row>
    <row collapsed="false" customFormat="false" customHeight="false" hidden="false" ht="12.1" outlineLevel="0" r="7">
      <c r="A7" s="11" t="n">
        <v>44195</v>
      </c>
      <c r="B7" s="6" t="n">
        <v>53984.468564</v>
      </c>
      <c r="C7" s="0" t="s">
        <v>280</v>
      </c>
      <c r="D7" s="11" t="n">
        <v>44460</v>
      </c>
      <c r="E7" s="6" t="n">
        <v>327013.02447</v>
      </c>
      <c r="F7" s="0" t="s">
        <v>280</v>
      </c>
      <c r="G7" s="0"/>
      <c r="H7" s="10" t="s">
        <f>=XIRR(H2:H6,G2:G6)</f>
      </c>
      <c r="I7" s="0"/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280</v>
      </c>
      <c r="S7" s="11" t="n">
        <v>44372</v>
      </c>
      <c r="T7" s="6" t="n">
        <v>26686.84748</v>
      </c>
      <c r="U7" s="0" t="s">
        <v>280</v>
      </c>
      <c r="V7" s="0"/>
      <c r="W7" s="10" t="s">
        <f>=XIRR(W2:W6,V2:V6)</f>
      </c>
      <c r="X7" s="0"/>
      <c r="Y7" s="11" t="n">
        <v>44845</v>
      </c>
      <c r="Z7" s="6" t="n">
        <v>-65706.4</v>
      </c>
      <c r="AA7" s="0" t="s">
        <v>177</v>
      </c>
      <c r="AB7" s="11" t="n">
        <v>44608</v>
      </c>
      <c r="AC7" s="6" t="n">
        <v>-231.54</v>
      </c>
      <c r="AD7" s="0" t="s">
        <v>147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202</v>
      </c>
      <c r="AQ7" s="11" t="n">
        <v>44721</v>
      </c>
      <c r="AR7" s="6" t="n">
        <v>-66.85</v>
      </c>
      <c r="AS7" s="0" t="s">
        <v>162</v>
      </c>
      <c r="AT7" s="11" t="n">
        <v>45717</v>
      </c>
      <c r="AU7" s="8" t="s">
        <f>=-Портфель!J17</f>
      </c>
      <c r="AV7" s="0" t="s">
        <v>281</v>
      </c>
      <c r="AW7" s="0"/>
      <c r="AX7" s="8" t="s">
        <f>=-SUM(AX2:AX5)</f>
      </c>
      <c r="AY7" s="0" t="s">
        <v>282</v>
      </c>
      <c r="AZ7" s="11" t="n">
        <v>45717</v>
      </c>
      <c r="BA7" s="8" t="s">
        <f>=-Портфель!J19</f>
      </c>
      <c r="BB7" s="0" t="s">
        <v>281</v>
      </c>
    </row>
    <row collapsed="false" customFormat="false" customHeight="false" hidden="false" ht="12.1" outlineLevel="0" r="8">
      <c r="A8" s="11" t="n">
        <v>44195</v>
      </c>
      <c r="B8" s="6" t="n">
        <v>17994.33181</v>
      </c>
      <c r="C8" s="0" t="s">
        <v>280</v>
      </c>
      <c r="D8" s="11" t="n">
        <v>44460</v>
      </c>
      <c r="E8" s="6" t="n">
        <v>11964.034225</v>
      </c>
      <c r="F8" s="0" t="s">
        <v>280</v>
      </c>
      <c r="G8" s="0"/>
      <c r="H8" s="8" t="s">
        <f>=-SUM(H2:H6)</f>
      </c>
      <c r="I8" s="0" t="s">
        <v>282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280</v>
      </c>
      <c r="P8" s="11" t="n">
        <v>44379</v>
      </c>
      <c r="Q8" s="6" t="n">
        <v>-826.78</v>
      </c>
      <c r="R8" s="0" t="s">
        <v>118</v>
      </c>
      <c r="S8" s="11" t="n">
        <v>44439</v>
      </c>
      <c r="T8" s="6" t="n">
        <v>-618.02</v>
      </c>
      <c r="U8" s="0" t="s">
        <v>122</v>
      </c>
      <c r="V8" s="0"/>
      <c r="W8" s="8" t="s">
        <f>=-SUM(W2:W6)</f>
      </c>
      <c r="X8" s="0" t="s">
        <v>282</v>
      </c>
      <c r="Y8" s="11" t="n">
        <v>45717</v>
      </c>
      <c r="Z8" s="8" t="s">
        <f>=-Портфель!J10</f>
      </c>
      <c r="AA8" s="0" t="s">
        <v>281</v>
      </c>
      <c r="AB8" s="11" t="n">
        <v>44699</v>
      </c>
      <c r="AC8" s="6" t="n">
        <v>-193.17</v>
      </c>
      <c r="AD8" s="0" t="s">
        <v>158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174</v>
      </c>
      <c r="AT8" s="0"/>
      <c r="AU8" s="10" t="s">
        <f>=XIRR(AU2:AU7,AT2:AT7)</f>
      </c>
      <c r="AV8" s="0"/>
      <c r="AW8" s="0"/>
      <c r="AX8" s="0"/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35989.400187</v>
      </c>
      <c r="C9" s="0" t="s">
        <v>280</v>
      </c>
      <c r="D9" s="11" t="n">
        <v>44529</v>
      </c>
      <c r="E9" s="6" t="n">
        <v>-2888.95</v>
      </c>
      <c r="F9" s="0" t="s">
        <v>137</v>
      </c>
      <c r="G9" s="0"/>
      <c r="H9" s="0"/>
      <c r="I9" s="0"/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280</v>
      </c>
      <c r="P9" s="11" t="n">
        <v>44473</v>
      </c>
      <c r="Q9" s="6" t="n">
        <v>-918.81</v>
      </c>
      <c r="R9" s="0" t="s">
        <v>129</v>
      </c>
      <c r="S9" s="11" t="n">
        <v>44531</v>
      </c>
      <c r="T9" s="6" t="n">
        <v>-629.1</v>
      </c>
      <c r="U9" s="0" t="s">
        <v>140</v>
      </c>
      <c r="V9" s="0"/>
      <c r="W9" s="0"/>
      <c r="X9" s="0"/>
      <c r="Y9" s="0"/>
      <c r="Z9" s="10" t="s">
        <f>=XIRR(Z2:Z8,Y2:Y8)</f>
      </c>
      <c r="AA9" s="0"/>
      <c r="AB9" s="11" t="n">
        <v>44790</v>
      </c>
      <c r="AC9" s="6" t="n">
        <v>-186.73</v>
      </c>
      <c r="AD9" s="0" t="s">
        <v>169</v>
      </c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8" t="s">
        <f>=-SUM(AU2:AU7)</f>
      </c>
      <c r="AV9" s="0" t="s">
        <v>282</v>
      </c>
      <c r="AW9" s="0"/>
      <c r="AX9" s="0"/>
      <c r="AY9" s="0"/>
      <c r="AZ9" s="0"/>
      <c r="BA9" s="8" t="s">
        <f>=-SUM(BA2:BA7)</f>
      </c>
      <c r="BB9" s="0" t="s">
        <v>282</v>
      </c>
    </row>
    <row collapsed="false" customFormat="false" customHeight="false" hidden="false" ht="12.1" outlineLevel="0" r="10">
      <c r="A10" s="11" t="n">
        <v>44195</v>
      </c>
      <c r="B10" s="6" t="n">
        <v>53984.468564</v>
      </c>
      <c r="C10" s="0" t="s">
        <v>280</v>
      </c>
      <c r="D10" s="11" t="n">
        <v>44634</v>
      </c>
      <c r="E10" s="6" t="n">
        <v>-4674.74</v>
      </c>
      <c r="F10" s="0" t="s">
        <v>153</v>
      </c>
      <c r="G10" s="0"/>
      <c r="H10" s="0"/>
      <c r="I10" s="0"/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9061.72454</v>
      </c>
      <c r="O10" s="0" t="s">
        <v>280</v>
      </c>
      <c r="P10" s="11" t="n">
        <v>44566</v>
      </c>
      <c r="Q10" s="6" t="n">
        <v>-936.09</v>
      </c>
      <c r="R10" s="0" t="s">
        <v>144</v>
      </c>
      <c r="S10" s="11" t="n">
        <v>44620</v>
      </c>
      <c r="T10" s="6" t="n">
        <v>-701.81</v>
      </c>
      <c r="U10" s="0" t="s">
        <v>148</v>
      </c>
      <c r="V10" s="0"/>
      <c r="W10" s="0"/>
      <c r="X10" s="0"/>
      <c r="Y10" s="0"/>
      <c r="Z10" s="8" t="s">
        <f>=-SUM(Z2:Z8)</f>
      </c>
      <c r="AA10" s="0" t="s">
        <v>282</v>
      </c>
      <c r="AB10" s="11" t="n">
        <v>44881</v>
      </c>
      <c r="AC10" s="6" t="n">
        <v>-200.84</v>
      </c>
      <c r="AD10" s="0" t="s">
        <v>179</v>
      </c>
      <c r="AE10" s="11" t="n">
        <v>45717</v>
      </c>
      <c r="AF10" s="8" t="s">
        <f>=-Портфель!J12</f>
      </c>
      <c r="AG10" s="0" t="s">
        <v>281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17994.33181</v>
      </c>
      <c r="C11" s="0" t="s">
        <v>280</v>
      </c>
      <c r="D11" s="11" t="n">
        <v>44726</v>
      </c>
      <c r="E11" s="6" t="n">
        <v>-2313.43</v>
      </c>
      <c r="F11" s="0" t="s">
        <v>164</v>
      </c>
      <c r="G11" s="0"/>
      <c r="H11" s="0"/>
      <c r="I11" s="0"/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6041.39078</v>
      </c>
      <c r="O11" s="0" t="s">
        <v>280</v>
      </c>
      <c r="P11" s="11" t="n">
        <v>44656</v>
      </c>
      <c r="Q11" s="6" t="n">
        <v>-1053.27</v>
      </c>
      <c r="R11" s="0" t="s">
        <v>156</v>
      </c>
      <c r="S11" s="11" t="n">
        <v>44621</v>
      </c>
      <c r="T11" s="6" t="n">
        <v>-785.89</v>
      </c>
      <c r="U11" s="0" t="s">
        <v>149</v>
      </c>
      <c r="V11" s="0"/>
      <c r="W11" s="0"/>
      <c r="X11" s="0"/>
      <c r="Y11" s="0"/>
      <c r="Z11" s="0"/>
      <c r="AA11" s="0"/>
      <c r="AB11" s="11" t="n">
        <v>44972</v>
      </c>
      <c r="AC11" s="6" t="n">
        <v>-245.97</v>
      </c>
      <c r="AD11" s="0" t="s">
        <v>190</v>
      </c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206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280</v>
      </c>
      <c r="D12" s="11" t="n">
        <v>44819</v>
      </c>
      <c r="E12" s="6" t="n">
        <v>-2393.4</v>
      </c>
      <c r="F12" s="0" t="s">
        <v>173</v>
      </c>
      <c r="G12" s="0"/>
      <c r="H12" s="0"/>
      <c r="I12" s="0"/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280</v>
      </c>
      <c r="P12" s="11" t="n">
        <v>44747</v>
      </c>
      <c r="Q12" s="6" t="n">
        <v>-694.08</v>
      </c>
      <c r="R12" s="0" t="s">
        <v>167</v>
      </c>
      <c r="S12" s="11" t="n">
        <v>44712</v>
      </c>
      <c r="T12" s="6" t="n">
        <v>-530.02</v>
      </c>
      <c r="U12" s="0" t="s">
        <v>160</v>
      </c>
      <c r="V12" s="0"/>
      <c r="W12" s="0"/>
      <c r="X12" s="0"/>
      <c r="Y12" s="0"/>
      <c r="Z12" s="0"/>
      <c r="AA12" s="0"/>
      <c r="AB12" s="11" t="n">
        <v>45063</v>
      </c>
      <c r="AC12" s="6" t="n">
        <v>-266.33</v>
      </c>
      <c r="AD12" s="0" t="s">
        <v>200</v>
      </c>
      <c r="AE12" s="0"/>
      <c r="AF12" s="8" t="s">
        <f>=-SUM(AF2:AF10)</f>
      </c>
      <c r="AG12" s="0" t="s">
        <v>282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216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280</v>
      </c>
      <c r="D13" s="11" t="n">
        <v>44895</v>
      </c>
      <c r="E13" s="6" t="n">
        <v>-2445.41</v>
      </c>
      <c r="F13" s="0" t="s">
        <v>181</v>
      </c>
      <c r="G13" s="0"/>
      <c r="H13" s="0"/>
      <c r="I13" s="0"/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3021.05702</v>
      </c>
      <c r="O13" s="0" t="s">
        <v>280</v>
      </c>
      <c r="P13" s="11" t="n">
        <v>44839</v>
      </c>
      <c r="Q13" s="6" t="n">
        <v>-740.77</v>
      </c>
      <c r="R13" s="0" t="s">
        <v>176</v>
      </c>
      <c r="S13" s="11" t="n">
        <v>44804</v>
      </c>
      <c r="T13" s="6" t="n">
        <v>-633.86</v>
      </c>
      <c r="U13" s="0" t="s">
        <v>170</v>
      </c>
      <c r="V13" s="0"/>
      <c r="W13" s="0"/>
      <c r="X13" s="0"/>
      <c r="Y13" s="0"/>
      <c r="Z13" s="0"/>
      <c r="AA13" s="0"/>
      <c r="AB13" s="11" t="n">
        <v>45154</v>
      </c>
      <c r="AC13" s="6" t="n">
        <v>-324.41</v>
      </c>
      <c r="AD13" s="0" t="s">
        <v>210</v>
      </c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280</v>
      </c>
      <c r="D14" s="11" t="n">
        <v>45019</v>
      </c>
      <c r="E14" s="6" t="n">
        <v>-3236.75</v>
      </c>
      <c r="F14" s="0" t="s">
        <v>197</v>
      </c>
      <c r="G14" s="0"/>
      <c r="H14" s="0"/>
      <c r="I14" s="0"/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37098.324777</v>
      </c>
      <c r="O14" s="0" t="s">
        <v>280</v>
      </c>
      <c r="P14" s="11" t="n">
        <v>44931</v>
      </c>
      <c r="Q14" s="6" t="n">
        <v>-886.25</v>
      </c>
      <c r="R14" s="0" t="s">
        <v>188</v>
      </c>
      <c r="S14" s="11" t="n">
        <v>44895</v>
      </c>
      <c r="T14" s="6" t="n">
        <v>-641.28</v>
      </c>
      <c r="U14" s="0" t="s">
        <v>180</v>
      </c>
      <c r="V14" s="0"/>
      <c r="W14" s="0"/>
      <c r="X14" s="0"/>
      <c r="Y14" s="0"/>
      <c r="Z14" s="0"/>
      <c r="AA14" s="0"/>
      <c r="AB14" s="11" t="n">
        <v>45245</v>
      </c>
      <c r="AC14" s="6" t="n">
        <v>-334.91</v>
      </c>
      <c r="AD14" s="0" t="s">
        <v>220</v>
      </c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45717</v>
      </c>
      <c r="AO14" s="8" t="s">
        <f>=-Портфель!J15</f>
      </c>
      <c r="AP14" s="0" t="s">
        <v>281</v>
      </c>
      <c r="AQ14" s="11" t="n">
        <v>45365</v>
      </c>
      <c r="AR14" s="6" t="n">
        <v>-102.53</v>
      </c>
      <c r="AS14" s="0" t="s">
        <v>239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280</v>
      </c>
      <c r="D15" s="11" t="n">
        <v>45092</v>
      </c>
      <c r="E15" s="6" t="n">
        <v>-3529.84</v>
      </c>
      <c r="F15" s="0" t="s">
        <v>205</v>
      </c>
      <c r="G15" s="0"/>
      <c r="H15" s="0"/>
      <c r="I15" s="0"/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280</v>
      </c>
      <c r="P15" s="11" t="n">
        <v>45021</v>
      </c>
      <c r="Q15" s="6" t="n">
        <v>-999.89</v>
      </c>
      <c r="R15" s="0" t="s">
        <v>198</v>
      </c>
      <c r="S15" s="11" t="n">
        <v>44986</v>
      </c>
      <c r="T15" s="6" t="n">
        <v>-786.38</v>
      </c>
      <c r="U15" s="0" t="s">
        <v>191</v>
      </c>
      <c r="V15" s="0"/>
      <c r="W15" s="0"/>
      <c r="X15" s="0"/>
      <c r="Y15" s="0"/>
      <c r="Z15" s="0"/>
      <c r="AA15" s="0"/>
      <c r="AB15" s="11" t="n">
        <v>45336</v>
      </c>
      <c r="AC15" s="6" t="n">
        <v>-334.72</v>
      </c>
      <c r="AD15" s="0" t="s">
        <v>233</v>
      </c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0"/>
      <c r="AO15" s="10" t="s">
        <f>=XIRR(AO2:AO14,AN2:AN14)</f>
      </c>
      <c r="AP15" s="0"/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280</v>
      </c>
      <c r="D16" s="11" t="n">
        <v>45183</v>
      </c>
      <c r="E16" s="6" t="n">
        <v>-4017.7</v>
      </c>
      <c r="F16" s="0" t="s">
        <v>215</v>
      </c>
      <c r="G16" s="0"/>
      <c r="H16" s="0"/>
      <c r="I16" s="0"/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39951.814194</v>
      </c>
      <c r="O16" s="0" t="s">
        <v>280</v>
      </c>
      <c r="P16" s="11" t="n">
        <v>45112</v>
      </c>
      <c r="Q16" s="6" t="n">
        <v>-1128.27</v>
      </c>
      <c r="R16" s="0" t="s">
        <v>208</v>
      </c>
      <c r="S16" s="11" t="n">
        <v>45077</v>
      </c>
      <c r="T16" s="6" t="n">
        <v>-847.22</v>
      </c>
      <c r="U16" s="0" t="s">
        <v>201</v>
      </c>
      <c r="V16" s="0"/>
      <c r="W16" s="0"/>
      <c r="X16" s="0"/>
      <c r="Y16" s="0"/>
      <c r="Z16" s="0"/>
      <c r="AA16" s="0"/>
      <c r="AB16" s="11" t="n">
        <v>45427</v>
      </c>
      <c r="AC16" s="6" t="n">
        <v>-335.29</v>
      </c>
      <c r="AD16" s="0" t="s">
        <v>243</v>
      </c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8" t="s">
        <f>=-SUM(AO2:AO14)</f>
      </c>
      <c r="AP16" s="0" t="s">
        <v>282</v>
      </c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280</v>
      </c>
      <c r="D17" s="11" t="n">
        <v>45260</v>
      </c>
      <c r="E17" s="6" t="n">
        <v>-3720.69</v>
      </c>
      <c r="F17" s="0" t="s">
        <v>222</v>
      </c>
      <c r="G17" s="0"/>
      <c r="H17" s="0"/>
      <c r="I17" s="0"/>
      <c r="J17" s="11" t="n">
        <v>45717</v>
      </c>
      <c r="K17" s="8" t="s">
        <f>=-Портфель!J5</f>
      </c>
      <c r="L17" s="0" t="s">
        <v>281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11" t="n">
        <v>45168</v>
      </c>
      <c r="T17" s="6" t="n">
        <v>-1105.42</v>
      </c>
      <c r="U17" s="0" t="s">
        <v>211</v>
      </c>
      <c r="V17" s="0"/>
      <c r="W17" s="0"/>
      <c r="X17" s="0"/>
      <c r="Y17" s="0"/>
      <c r="Z17" s="0"/>
      <c r="AA17" s="0"/>
      <c r="AB17" s="11" t="n">
        <v>45519</v>
      </c>
      <c r="AC17" s="6" t="n">
        <v>-330.32</v>
      </c>
      <c r="AD17" s="0" t="s">
        <v>254</v>
      </c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0"/>
      <c r="AP17" s="0"/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280</v>
      </c>
      <c r="D18" s="11" t="n">
        <v>45365</v>
      </c>
      <c r="E18" s="6" t="n">
        <v>-4039.88</v>
      </c>
      <c r="F18" s="0" t="s">
        <v>238</v>
      </c>
      <c r="G18" s="0"/>
      <c r="H18" s="0"/>
      <c r="I18" s="0"/>
      <c r="J18" s="0"/>
      <c r="K18" s="10" t="s">
        <f>=XIRR(K2:K17,J2:J17)</f>
      </c>
      <c r="L18" s="0"/>
      <c r="M18" s="11" t="n">
        <v>44531</v>
      </c>
      <c r="N18" s="6" t="n">
        <v>-1387.01</v>
      </c>
      <c r="O18" s="0" t="s">
        <v>139</v>
      </c>
      <c r="P18" s="11" t="n">
        <v>45295</v>
      </c>
      <c r="Q18" s="6" t="n">
        <v>-1186.58</v>
      </c>
      <c r="R18" s="0" t="s">
        <v>230</v>
      </c>
      <c r="S18" s="11" t="n">
        <v>45259</v>
      </c>
      <c r="T18" s="6" t="n">
        <v>-1023.45</v>
      </c>
      <c r="U18" s="0" t="s">
        <v>221</v>
      </c>
      <c r="V18" s="0"/>
      <c r="W18" s="0"/>
      <c r="X18" s="0"/>
      <c r="Y18" s="0"/>
      <c r="Z18" s="0"/>
      <c r="AA18" s="0"/>
      <c r="AB18" s="11" t="n">
        <v>45617</v>
      </c>
      <c r="AC18" s="6" t="n">
        <v>-407.89</v>
      </c>
      <c r="AD18" s="0" t="s">
        <v>264</v>
      </c>
      <c r="AE18" s="0"/>
      <c r="AF18" s="0"/>
      <c r="AG18" s="0"/>
      <c r="AH18" s="11" t="n">
        <v>45717</v>
      </c>
      <c r="AI18" s="8" t="s">
        <f>=-Портфель!J13</f>
      </c>
      <c r="AJ18" s="0" t="s">
        <v>281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45717</v>
      </c>
      <c r="AR18" s="8" t="s">
        <f>=-Портфель!J16</f>
      </c>
      <c r="AS18" s="0" t="s">
        <v>281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11" t="n">
        <v>45457</v>
      </c>
      <c r="E19" s="6" t="n">
        <v>-3892.62</v>
      </c>
      <c r="F19" s="0" t="s">
        <v>249</v>
      </c>
      <c r="G19" s="0"/>
      <c r="H19" s="0"/>
      <c r="I19" s="0"/>
      <c r="J19" s="0"/>
      <c r="K19" s="8" t="s">
        <f>=-SUM(K2:K17)</f>
      </c>
      <c r="L19" s="0" t="s">
        <v>282</v>
      </c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11" t="n">
        <v>45350</v>
      </c>
      <c r="T19" s="6" t="n">
        <v>-1063.09</v>
      </c>
      <c r="U19" s="0" t="s">
        <v>234</v>
      </c>
      <c r="V19" s="0"/>
      <c r="W19" s="0"/>
      <c r="X19" s="0"/>
      <c r="Y19" s="0"/>
      <c r="Z19" s="0"/>
      <c r="AA19" s="0"/>
      <c r="AB19" s="11" t="n">
        <v>45717</v>
      </c>
      <c r="AC19" s="8" t="s">
        <f>=-Портфель!J11</f>
      </c>
      <c r="AD19" s="0" t="s">
        <v>281</v>
      </c>
      <c r="AE19" s="0"/>
      <c r="AF19" s="0"/>
      <c r="AG19" s="0"/>
      <c r="AH19" s="0"/>
      <c r="AI19" s="10" t="s">
        <f>=XIRR(AI2:AI18,AH2:AH18)</f>
      </c>
      <c r="AJ19" s="0"/>
      <c r="AK19" s="11" t="n">
        <v>45717</v>
      </c>
      <c r="AL19" s="8" t="s">
        <f>=-Портфель!J14</f>
      </c>
      <c r="AM19" s="0" t="s">
        <v>281</v>
      </c>
      <c r="AN19" s="0"/>
      <c r="AO19" s="0"/>
      <c r="AP19" s="0"/>
      <c r="AQ19" s="0"/>
      <c r="AR19" s="10" t="s">
        <f>=XIRR(AR2:AR18,AQ2:AQ18)</f>
      </c>
      <c r="AS19" s="0"/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11" t="n">
        <v>45548</v>
      </c>
      <c r="E20" s="6" t="n">
        <v>-4020.67</v>
      </c>
      <c r="F20" s="0" t="s">
        <v>260</v>
      </c>
      <c r="G20" s="0"/>
      <c r="H20" s="0"/>
      <c r="I20" s="0"/>
      <c r="J20" s="0"/>
      <c r="K20" s="0"/>
      <c r="L20" s="0"/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11" t="n">
        <v>45442</v>
      </c>
      <c r="T20" s="6" t="n">
        <v>-1030.94</v>
      </c>
      <c r="U20" s="0" t="s">
        <v>244</v>
      </c>
      <c r="V20" s="0"/>
      <c r="W20" s="0"/>
      <c r="X20" s="0"/>
      <c r="Y20" s="0"/>
      <c r="Z20" s="0"/>
      <c r="AA20" s="0"/>
      <c r="AB20" s="0"/>
      <c r="AC20" s="10" t="s">
        <f>=XIRR(AC2:AC19,AB2:AB19)</f>
      </c>
      <c r="AD20" s="0"/>
      <c r="AE20" s="0"/>
      <c r="AF20" s="0"/>
      <c r="AG20" s="0"/>
      <c r="AH20" s="0"/>
      <c r="AI20" s="8" t="s">
        <f>=-SUM(AI2:AI18)</f>
      </c>
      <c r="AJ20" s="0" t="s">
        <v>282</v>
      </c>
      <c r="AK20" s="0"/>
      <c r="AL20" s="10" t="s">
        <f>=XIRR(AL2:AL19,AK2:AK19)</f>
      </c>
      <c r="AM20" s="0"/>
      <c r="AN20" s="0"/>
      <c r="AO20" s="0"/>
      <c r="AP20" s="0"/>
      <c r="AQ20" s="0"/>
      <c r="AR20" s="8" t="s">
        <f>=-SUM(AR2:AR18)</f>
      </c>
      <c r="AS20" s="0" t="s">
        <v>282</v>
      </c>
    </row>
    <row collapsed="false" customFormat="false" customHeight="false" hidden="false" ht="12.1" outlineLevel="0" r="21">
      <c r="A21" s="11" t="n">
        <v>45717</v>
      </c>
      <c r="B21" s="8" t="s">
        <f>=-Портфель!J2</f>
      </c>
      <c r="C21" s="0" t="s">
        <v>281</v>
      </c>
      <c r="D21" s="11" t="n">
        <v>45625</v>
      </c>
      <c r="E21" s="6" t="n">
        <v>-4835.69</v>
      </c>
      <c r="F21" s="0" t="s">
        <v>265</v>
      </c>
      <c r="G21" s="0"/>
      <c r="H21" s="0"/>
      <c r="I21" s="0"/>
      <c r="J21" s="0"/>
      <c r="K21" s="0"/>
      <c r="L21" s="0"/>
      <c r="M21" s="11" t="n">
        <v>44804</v>
      </c>
      <c r="N21" s="6" t="n">
        <v>-1171.13</v>
      </c>
      <c r="O21" s="0" t="s">
        <v>171</v>
      </c>
      <c r="P21" s="11" t="n">
        <v>45569</v>
      </c>
      <c r="Q21" s="6" t="n">
        <v>-1496.66</v>
      </c>
      <c r="R21" s="0" t="s">
        <v>262</v>
      </c>
      <c r="S21" s="11" t="n">
        <v>45534</v>
      </c>
      <c r="T21" s="6" t="n">
        <v>-1152.33</v>
      </c>
      <c r="U21" s="0" t="s">
        <v>255</v>
      </c>
      <c r="V21" s="0"/>
      <c r="W21" s="0"/>
      <c r="X21" s="0"/>
      <c r="Y21" s="0"/>
      <c r="Z21" s="0"/>
      <c r="AA21" s="0"/>
      <c r="AB21" s="0"/>
      <c r="AC21" s="8" t="s">
        <f>=-SUM(AC2:AC19)</f>
      </c>
      <c r="AD21" s="0" t="s">
        <v>282</v>
      </c>
      <c r="AE21" s="0"/>
      <c r="AF21" s="0"/>
      <c r="AG21" s="0"/>
      <c r="AH21" s="0"/>
      <c r="AI21" s="0"/>
      <c r="AJ21" s="0"/>
      <c r="AK21" s="0"/>
      <c r="AL21" s="8" t="s">
        <f>=-SUM(AL2:AL19)</f>
      </c>
      <c r="AM21" s="0" t="s">
        <v>282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11" t="n">
        <v>45717</v>
      </c>
      <c r="E22" s="8" t="s">
        <f>=-Портфель!J3</f>
      </c>
      <c r="F22" s="0" t="s">
        <v>281</v>
      </c>
      <c r="G22" s="0"/>
      <c r="H22" s="0"/>
      <c r="I22" s="0"/>
      <c r="J22" s="0"/>
      <c r="K22" s="0"/>
      <c r="L22" s="0"/>
      <c r="M22" s="11" t="n">
        <v>44895</v>
      </c>
      <c r="N22" s="6" t="n">
        <v>-1184.84</v>
      </c>
      <c r="O22" s="0" t="s">
        <v>182</v>
      </c>
      <c r="P22" s="11" t="n">
        <v>45663</v>
      </c>
      <c r="Q22" s="6" t="n">
        <v>-1601.46</v>
      </c>
      <c r="R22" s="0" t="s">
        <v>273</v>
      </c>
      <c r="S22" s="11" t="n">
        <v>45628</v>
      </c>
      <c r="T22" s="6" t="n">
        <v>-1357.54</v>
      </c>
      <c r="U22" s="0" t="s">
        <v>266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282</v>
      </c>
      <c r="D23" s="0"/>
      <c r="E23" s="10" t="s">
        <f>=XIRR(E2:E22,D2:D22)</f>
      </c>
      <c r="F23" s="0"/>
      <c r="G23" s="0"/>
      <c r="H23" s="0"/>
      <c r="I23" s="0"/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45717</v>
      </c>
      <c r="Q23" s="8" t="s">
        <f>=-Портфель!J7</f>
      </c>
      <c r="R23" s="0" t="s">
        <v>281</v>
      </c>
      <c r="S23" s="11" t="n">
        <v>45717</v>
      </c>
      <c r="T23" s="8" t="s">
        <f>=-Портфель!J8</f>
      </c>
      <c r="U23" s="0" t="s">
        <v>281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282</v>
      </c>
      <c r="G24" s="0"/>
      <c r="H24" s="0"/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0"/>
      <c r="Q24" s="10" t="s">
        <f>=XIRR(Q2:Q23,P2:P23)</f>
      </c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8" t="s">
        <f>=-SUM(Q2:Q23)</f>
      </c>
      <c r="R25" s="0" t="s">
        <v>282</v>
      </c>
      <c r="S25" s="0"/>
      <c r="T25" s="8" t="s">
        <f>=-SUM(T2:T23)</f>
      </c>
      <c r="U25" s="0" t="s">
        <v>282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45717</v>
      </c>
      <c r="N32" s="8" t="s">
        <f>=-Портфель!J6</f>
      </c>
      <c r="O32" s="0" t="s">
        <v>281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10" t="s">
        <f>=XIRR(N2:N32,M2:M32)</f>
      </c>
      <c r="O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8" t="s">
        <f>=-SUM(N2:N32)</f>
      </c>
      <c r="O34" s="0" t="s">
        <v>282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283</v>
      </c>
      <c r="C1" s="0"/>
      <c r="D1" s="0"/>
      <c r="E1" s="4" t="s">
        <v>284</v>
      </c>
      <c r="F1" s="0"/>
      <c r="G1" s="0"/>
      <c r="H1" s="4" t="s">
        <v>285</v>
      </c>
      <c r="I1" s="0"/>
      <c r="J1" s="0"/>
      <c r="K1" s="4" t="s">
        <v>286</v>
      </c>
      <c r="L1" s="0"/>
      <c r="M1" s="0"/>
      <c r="N1" s="4" t="s">
        <v>287</v>
      </c>
      <c r="O1" s="0"/>
      <c r="P1" s="0"/>
      <c r="Q1" s="4" t="s">
        <v>288</v>
      </c>
      <c r="R1" s="0"/>
      <c r="S1" s="0"/>
      <c r="T1" s="4" t="s">
        <v>289</v>
      </c>
      <c r="U1" s="0"/>
      <c r="V1" s="0"/>
      <c r="W1" s="4" t="s">
        <v>290</v>
      </c>
      <c r="X1" s="0"/>
      <c r="Y1" s="0"/>
      <c r="Z1" s="4" t="s">
        <v>291</v>
      </c>
      <c r="AA1" s="0"/>
      <c r="AB1" s="0"/>
      <c r="AC1" s="4" t="s">
        <v>292</v>
      </c>
      <c r="AD1" s="0"/>
      <c r="AE1" s="0"/>
      <c r="AF1" s="4" t="s">
        <v>293</v>
      </c>
      <c r="AG1" s="0"/>
      <c r="AH1" s="0"/>
      <c r="AI1" s="4" t="s">
        <v>294</v>
      </c>
      <c r="AJ1" s="0"/>
      <c r="AK1" s="0"/>
      <c r="AL1" s="4" t="s">
        <v>295</v>
      </c>
      <c r="AM1" s="0"/>
      <c r="AN1" s="0"/>
      <c r="AO1" s="4" t="s">
        <v>296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280</v>
      </c>
      <c r="D2" s="11" t="n">
        <v>44165</v>
      </c>
      <c r="E2" s="6" t="n">
        <v>21071.84</v>
      </c>
      <c r="F2" s="0" t="s">
        <v>280</v>
      </c>
      <c r="G2" s="11" t="n">
        <v>44165</v>
      </c>
      <c r="H2" s="6" t="n">
        <v>8534.66</v>
      </c>
      <c r="I2" s="0" t="s">
        <v>280</v>
      </c>
      <c r="J2" s="11" t="n">
        <v>44165</v>
      </c>
      <c r="K2" s="6" t="n">
        <v>7897.94</v>
      </c>
      <c r="L2" s="0" t="s">
        <v>280</v>
      </c>
      <c r="M2" s="11" t="n">
        <v>44165</v>
      </c>
      <c r="N2" s="6" t="n">
        <v>6244.55</v>
      </c>
      <c r="O2" s="0" t="s">
        <v>280</v>
      </c>
      <c r="P2" s="11" t="n">
        <v>44165</v>
      </c>
      <c r="Q2" s="6" t="n">
        <v>5057.03</v>
      </c>
      <c r="R2" s="0" t="s">
        <v>280</v>
      </c>
      <c r="S2" s="11" t="n">
        <v>44166</v>
      </c>
      <c r="T2" s="6" t="n">
        <v>8402.04</v>
      </c>
      <c r="U2" s="0" t="s">
        <v>280</v>
      </c>
      <c r="V2" s="11" t="n">
        <v>44182</v>
      </c>
      <c r="W2" s="6" t="n">
        <v>60905.02</v>
      </c>
      <c r="X2" s="0" t="s">
        <v>280</v>
      </c>
      <c r="Y2" s="11" t="n">
        <v>44183</v>
      </c>
      <c r="Z2" s="6" t="n">
        <v>106253.72</v>
      </c>
      <c r="AA2" s="0" t="s">
        <v>280</v>
      </c>
      <c r="AB2" s="11" t="n">
        <v>44183</v>
      </c>
      <c r="AC2" s="6" t="n">
        <v>16156.04</v>
      </c>
      <c r="AD2" s="0" t="s">
        <v>280</v>
      </c>
      <c r="AE2" s="11" t="n">
        <v>44187</v>
      </c>
      <c r="AF2" s="6" t="n">
        <v>101276.73</v>
      </c>
      <c r="AG2" s="0" t="s">
        <v>280</v>
      </c>
      <c r="AH2" s="11" t="n">
        <v>44194</v>
      </c>
      <c r="AI2" s="6" t="n">
        <v>90289.14</v>
      </c>
      <c r="AJ2" s="0" t="s">
        <v>280</v>
      </c>
      <c r="AK2" s="11" t="n">
        <v>44210</v>
      </c>
      <c r="AL2" s="6" t="n">
        <v>96696.19</v>
      </c>
      <c r="AM2" s="0" t="s">
        <v>280</v>
      </c>
      <c r="AN2" s="11" t="n">
        <v>44223</v>
      </c>
      <c r="AO2" s="6" t="n">
        <v>766941.443292</v>
      </c>
      <c r="AP2" s="0" t="s">
        <v>280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86</v>
      </c>
      <c r="D3" s="11" t="n">
        <v>44166</v>
      </c>
      <c r="E3" s="6" t="n">
        <v>53233.92</v>
      </c>
      <c r="F3" s="0" t="s">
        <v>280</v>
      </c>
      <c r="G3" s="11" t="n">
        <v>44166</v>
      </c>
      <c r="H3" s="6" t="n">
        <v>9039.02</v>
      </c>
      <c r="I3" s="0" t="s">
        <v>280</v>
      </c>
      <c r="J3" s="11" t="n">
        <v>44167</v>
      </c>
      <c r="K3" s="6" t="n">
        <v>28977.38</v>
      </c>
      <c r="L3" s="0" t="s">
        <v>280</v>
      </c>
      <c r="M3" s="11" t="n">
        <v>44165</v>
      </c>
      <c r="N3" s="6" t="n">
        <v>2341.7</v>
      </c>
      <c r="O3" s="0" t="s">
        <v>280</v>
      </c>
      <c r="P3" s="11" t="n">
        <v>44183</v>
      </c>
      <c r="Q3" s="6" t="n">
        <v>-40</v>
      </c>
      <c r="R3" s="0" t="s">
        <v>85</v>
      </c>
      <c r="S3" s="11" t="n">
        <v>44218</v>
      </c>
      <c r="T3" s="6" t="n">
        <v>-934.64</v>
      </c>
      <c r="U3" s="0" t="s">
        <v>297</v>
      </c>
      <c r="V3" s="11" t="n">
        <v>44182</v>
      </c>
      <c r="W3" s="6" t="n">
        <v>2900.04</v>
      </c>
      <c r="X3" s="0" t="s">
        <v>280</v>
      </c>
      <c r="Y3" s="11" t="n">
        <v>44183</v>
      </c>
      <c r="Z3" s="6" t="n">
        <v>63566.11</v>
      </c>
      <c r="AA3" s="0" t="s">
        <v>280</v>
      </c>
      <c r="AB3" s="11" t="n">
        <v>44183</v>
      </c>
      <c r="AC3" s="6" t="n">
        <v>55764.39</v>
      </c>
      <c r="AD3" s="0" t="s">
        <v>280</v>
      </c>
      <c r="AE3" s="11" t="n">
        <v>44194</v>
      </c>
      <c r="AF3" s="6" t="n">
        <v>-1392</v>
      </c>
      <c r="AG3" s="0" t="s">
        <v>89</v>
      </c>
      <c r="AH3" s="11" t="n">
        <v>44194</v>
      </c>
      <c r="AI3" s="6" t="n">
        <v>63202.39</v>
      </c>
      <c r="AJ3" s="0" t="s">
        <v>280</v>
      </c>
      <c r="AK3" s="11" t="n">
        <v>44218</v>
      </c>
      <c r="AL3" s="6" t="n">
        <v>-90830.87</v>
      </c>
      <c r="AM3" s="0" t="s">
        <v>297</v>
      </c>
      <c r="AN3" s="11" t="n">
        <v>44228</v>
      </c>
      <c r="AO3" s="6" t="n">
        <v>163888.403056</v>
      </c>
      <c r="AP3" s="0" t="s">
        <v>280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297</v>
      </c>
      <c r="D4" s="11" t="n">
        <v>44169</v>
      </c>
      <c r="E4" s="6" t="n">
        <v>20876.52</v>
      </c>
      <c r="F4" s="0" t="s">
        <v>280</v>
      </c>
      <c r="G4" s="11" t="n">
        <v>44218</v>
      </c>
      <c r="H4" s="6" t="n">
        <v>-17504.04</v>
      </c>
      <c r="I4" s="0" t="s">
        <v>297</v>
      </c>
      <c r="J4" s="11" t="n">
        <v>44169</v>
      </c>
      <c r="K4" s="6" t="n">
        <v>200246.48</v>
      </c>
      <c r="L4" s="0" t="s">
        <v>280</v>
      </c>
      <c r="M4" s="11" t="n">
        <v>44218</v>
      </c>
      <c r="N4" s="6" t="n">
        <v>-8589.14</v>
      </c>
      <c r="O4" s="0" t="s">
        <v>297</v>
      </c>
      <c r="P4" s="11" t="n">
        <v>44218</v>
      </c>
      <c r="Q4" s="6" t="n">
        <v>-5688.58</v>
      </c>
      <c r="R4" s="0" t="s">
        <v>297</v>
      </c>
      <c r="S4" s="11" t="n">
        <v>44218</v>
      </c>
      <c r="T4" s="6" t="n">
        <v>-1869.27</v>
      </c>
      <c r="U4" s="0" t="s">
        <v>297</v>
      </c>
      <c r="V4" s="11" t="n">
        <v>44182</v>
      </c>
      <c r="W4" s="6" t="n">
        <v>5800.08</v>
      </c>
      <c r="X4" s="0" t="s">
        <v>280</v>
      </c>
      <c r="Y4" s="11" t="n">
        <v>44187</v>
      </c>
      <c r="Z4" s="6" t="n">
        <v>50766.45</v>
      </c>
      <c r="AA4" s="0" t="s">
        <v>280</v>
      </c>
      <c r="AB4" s="11" t="n">
        <v>44183</v>
      </c>
      <c r="AC4" s="6" t="n">
        <v>56761.03</v>
      </c>
      <c r="AD4" s="0" t="s">
        <v>280</v>
      </c>
      <c r="AE4" s="11" t="n">
        <v>44218</v>
      </c>
      <c r="AF4" s="6" t="n">
        <v>-3245.05</v>
      </c>
      <c r="AG4" s="0" t="s">
        <v>297</v>
      </c>
      <c r="AH4" s="11" t="n">
        <v>44218</v>
      </c>
      <c r="AI4" s="6" t="n">
        <v>-139995.96</v>
      </c>
      <c r="AJ4" s="0" t="s">
        <v>297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280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297</v>
      </c>
      <c r="V5" s="11" t="n">
        <v>44182</v>
      </c>
      <c r="W5" s="6" t="n">
        <v>28994.39</v>
      </c>
      <c r="X5" s="0" t="s">
        <v>280</v>
      </c>
      <c r="Y5" s="11" t="n">
        <v>44194</v>
      </c>
      <c r="Z5" s="6" t="n">
        <v>-5818.2</v>
      </c>
      <c r="AA5" s="0" t="s">
        <v>88</v>
      </c>
      <c r="AB5" s="11" t="n">
        <v>44187</v>
      </c>
      <c r="AC5" s="6" t="n">
        <v>67746.22</v>
      </c>
      <c r="AD5" s="0" t="s">
        <v>280</v>
      </c>
      <c r="AE5" s="11" t="n">
        <v>44218</v>
      </c>
      <c r="AF5" s="6" t="n">
        <v>-100534.64</v>
      </c>
      <c r="AG5" s="0" t="s">
        <v>297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282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282</v>
      </c>
      <c r="D6" s="11" t="n">
        <v>44218</v>
      </c>
      <c r="E6" s="6" t="n">
        <v>-111253.21</v>
      </c>
      <c r="F6" s="0" t="s">
        <v>297</v>
      </c>
      <c r="G6" s="0"/>
      <c r="H6" s="8" t="s">
        <f>=-SUM(H2:H4)</f>
      </c>
      <c r="I6" s="0" t="s">
        <v>282</v>
      </c>
      <c r="J6" s="11" t="n">
        <v>44194</v>
      </c>
      <c r="K6" s="6" t="n">
        <v>-1340.59</v>
      </c>
      <c r="L6" s="0" t="s">
        <v>297</v>
      </c>
      <c r="M6" s="0"/>
      <c r="N6" s="8" t="s">
        <f>=-SUM(N2:N4)</f>
      </c>
      <c r="O6" s="0" t="s">
        <v>282</v>
      </c>
      <c r="P6" s="0"/>
      <c r="Q6" s="8" t="s">
        <f>=-SUM(Q2:Q4)</f>
      </c>
      <c r="R6" s="0" t="s">
        <v>282</v>
      </c>
      <c r="S6" s="11" t="n">
        <v>44218</v>
      </c>
      <c r="T6" s="6" t="n">
        <v>-3738.55</v>
      </c>
      <c r="U6" s="0" t="s">
        <v>297</v>
      </c>
      <c r="V6" s="11" t="n">
        <v>44193</v>
      </c>
      <c r="W6" s="6" t="n">
        <v>-31270.73</v>
      </c>
      <c r="X6" s="0" t="s">
        <v>297</v>
      </c>
      <c r="Y6" s="11" t="n">
        <v>44193</v>
      </c>
      <c r="Z6" s="6" t="n">
        <v>48451.05</v>
      </c>
      <c r="AA6" s="0" t="s">
        <v>280</v>
      </c>
      <c r="AB6" s="11" t="n">
        <v>44190</v>
      </c>
      <c r="AC6" s="6" t="n">
        <v>66371.8</v>
      </c>
      <c r="AD6" s="0" t="s">
        <v>280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282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297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-65384.25</v>
      </c>
      <c r="X7" s="0" t="s">
        <v>297</v>
      </c>
      <c r="Y7" s="11" t="n">
        <v>44217</v>
      </c>
      <c r="Z7" s="6" t="n">
        <v>-112938</v>
      </c>
      <c r="AA7" s="0" t="s">
        <v>297</v>
      </c>
      <c r="AB7" s="11" t="n">
        <v>44193</v>
      </c>
      <c r="AC7" s="6" t="n">
        <v>148249.4</v>
      </c>
      <c r="AD7" s="0" t="s">
        <v>280</v>
      </c>
      <c r="AE7" s="0"/>
      <c r="AF7" s="8" t="s">
        <f>=-SUM(AF2:AF5)</f>
      </c>
      <c r="AG7" s="0" t="s">
        <v>282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297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282</v>
      </c>
      <c r="G8" s="0"/>
      <c r="H8" s="0"/>
      <c r="I8" s="0"/>
      <c r="J8" s="11" t="n">
        <v>44194</v>
      </c>
      <c r="K8" s="6" t="n">
        <v>-1340.59</v>
      </c>
      <c r="L8" s="0" t="s">
        <v>297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282</v>
      </c>
      <c r="V8" s="0"/>
      <c r="W8" s="10" t="s">
        <f>=XIRR(W2:W7,V2:V7)</f>
      </c>
      <c r="X8" s="0"/>
      <c r="Y8" s="11" t="n">
        <v>44217</v>
      </c>
      <c r="Z8" s="6" t="n">
        <v>-50932.82</v>
      </c>
      <c r="AA8" s="0" t="s">
        <v>297</v>
      </c>
      <c r="AB8" s="11" t="n">
        <v>44194</v>
      </c>
      <c r="AC8" s="6" t="n">
        <v>15672.6</v>
      </c>
      <c r="AD8" s="0" t="s">
        <v>280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297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282</v>
      </c>
      <c r="Y9" s="11" t="n">
        <v>44217</v>
      </c>
      <c r="Z9" s="6" t="n">
        <v>-24359.17</v>
      </c>
      <c r="AA9" s="0" t="s">
        <v>297</v>
      </c>
      <c r="AB9" s="11" t="n">
        <v>44194</v>
      </c>
      <c r="AC9" s="6" t="n">
        <v>3357.81</v>
      </c>
      <c r="AD9" s="0" t="s">
        <v>280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282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297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-90793.3</v>
      </c>
      <c r="AA10" s="0" t="s">
        <v>297</v>
      </c>
      <c r="AB10" s="11" t="n">
        <v>44194</v>
      </c>
      <c r="AC10" s="6" t="n">
        <v>27981.78</v>
      </c>
      <c r="AD10" s="0" t="s">
        <v>280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297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86661.56</v>
      </c>
      <c r="AD11" s="0" t="s">
        <v>280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297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282</v>
      </c>
      <c r="AB12" s="11" t="n">
        <v>44194</v>
      </c>
      <c r="AC12" s="6" t="n">
        <v>562.68</v>
      </c>
      <c r="AD12" s="0" t="s">
        <v>280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297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225074.96</v>
      </c>
      <c r="AD13" s="0" t="s">
        <v>280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280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282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280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34976.58</v>
      </c>
      <c r="AD16" s="0" t="s">
        <v>280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20308.98</v>
      </c>
      <c r="AD17" s="0" t="s">
        <v>280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280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17062.23</v>
      </c>
      <c r="AD19" s="0" t="s">
        <v>280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280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65405.22</v>
      </c>
      <c r="AD21" s="0" t="s">
        <v>280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297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297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297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297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297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297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-1083.35</v>
      </c>
      <c r="AD29" s="0" t="s">
        <v>297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-305504.59</v>
      </c>
      <c r="AD30" s="0" t="s">
        <v>297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298</v>
      </c>
      <c r="C1" s="0"/>
      <c r="D1" s="0"/>
      <c r="E1" s="3" t="s">
        <v>299</v>
      </c>
      <c r="F1" s="0"/>
      <c r="G1" s="0"/>
      <c r="H1" s="3" t="s">
        <v>300</v>
      </c>
      <c r="I1" s="0"/>
      <c r="J1" s="0"/>
      <c r="K1" s="3" t="s">
        <v>301</v>
      </c>
      <c r="L1" s="0"/>
      <c r="M1" s="0"/>
      <c r="N1" s="3" t="s">
        <v>302</v>
      </c>
      <c r="O1" s="0"/>
      <c r="P1" s="0"/>
      <c r="Q1" s="3" t="s">
        <v>303</v>
      </c>
      <c r="R1" s="0"/>
      <c r="S1" s="0"/>
      <c r="T1" s="3" t="s">
        <v>304</v>
      </c>
      <c r="U1" s="0"/>
      <c r="V1" s="0"/>
      <c r="W1" s="3" t="s">
        <v>305</v>
      </c>
      <c r="X1" s="0"/>
      <c r="Y1" s="0"/>
      <c r="Z1" s="3" t="s">
        <v>306</v>
      </c>
      <c r="AA1" s="0"/>
      <c r="AB1" s="0"/>
      <c r="AC1" s="3" t="s">
        <v>307</v>
      </c>
      <c r="AD1" s="0"/>
      <c r="AE1" s="0"/>
      <c r="AF1" s="3" t="s">
        <v>308</v>
      </c>
      <c r="AG1" s="0"/>
      <c r="AH1" s="0"/>
      <c r="AI1" s="3" t="s">
        <v>309</v>
      </c>
      <c r="AJ1" s="0"/>
      <c r="AK1" s="0"/>
      <c r="AL1" s="3" t="s">
        <v>310</v>
      </c>
      <c r="AM1" s="0"/>
      <c r="AN1" s="0"/>
      <c r="AO1" s="3" t="s">
        <v>311</v>
      </c>
      <c r="AP1" s="0"/>
      <c r="AQ1" s="0"/>
      <c r="AR1" s="3" t="s">
        <v>312</v>
      </c>
      <c r="AS1" s="0"/>
      <c r="AT1" s="0"/>
      <c r="AU1" s="3" t="s">
        <v>313</v>
      </c>
      <c r="AV1" s="0"/>
      <c r="AW1" s="0"/>
      <c r="AX1" s="3" t="s">
        <v>314</v>
      </c>
      <c r="AY1" s="0"/>
      <c r="AZ1" s="0"/>
      <c r="BA1" s="3" t="s">
        <v>315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44217</v>
      </c>
      <c r="E2" s="6" t="n">
        <v>22</v>
      </c>
      <c r="F2" s="6" t="n">
        <v>78575.67535</v>
      </c>
      <c r="G2" s="11" t="n">
        <v>44223</v>
      </c>
      <c r="H2" s="6" t="n">
        <v>10</v>
      </c>
      <c r="I2" s="6" t="n">
        <v>152087.66232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44217</v>
      </c>
      <c r="T2" s="6" t="n">
        <v>2</v>
      </c>
      <c r="U2" s="6" t="n">
        <v>42776.96825</v>
      </c>
      <c r="V2" s="11" t="n">
        <v>44320</v>
      </c>
      <c r="W2" s="6" t="n">
        <v>10</v>
      </c>
      <c r="X2" s="6" t="n">
        <v>58661.344027</v>
      </c>
      <c r="Y2" s="11" t="n">
        <v>44487</v>
      </c>
      <c r="Z2" s="6" t="n">
        <v>180</v>
      </c>
      <c r="AA2" s="6" t="n">
        <v>65204.5</v>
      </c>
      <c r="AB2" s="11" t="n">
        <v>44228</v>
      </c>
      <c r="AC2" s="6" t="n">
        <v>7</v>
      </c>
      <c r="AD2" s="6" t="n">
        <v>125334.275409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44265</v>
      </c>
      <c r="AU2" s="6" t="n">
        <v>52</v>
      </c>
      <c r="AV2" s="6" t="n">
        <v>37809.2</v>
      </c>
      <c r="AW2" s="11" t="n">
        <v>44298</v>
      </c>
      <c r="AX2" s="6" t="n">
        <v>32</v>
      </c>
      <c r="AY2" s="6" t="n">
        <v>49536.9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44217</v>
      </c>
      <c r="E3" s="6" t="n">
        <v>23</v>
      </c>
      <c r="F3" s="6" t="n">
        <v>82146.59675</v>
      </c>
      <c r="G3" s="11" t="n">
        <v>44224</v>
      </c>
      <c r="H3" s="6" t="n">
        <v>8</v>
      </c>
      <c r="I3" s="6" t="n">
        <v>118028.1648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44370</v>
      </c>
      <c r="T3" s="6" t="n">
        <v>2</v>
      </c>
      <c r="U3" s="6" t="n">
        <v>52555.941291</v>
      </c>
      <c r="V3" s="11" t="n">
        <v>44320</v>
      </c>
      <c r="W3" s="6" t="n">
        <v>10</v>
      </c>
      <c r="X3" s="6" t="n">
        <v>58661.344027</v>
      </c>
      <c r="Y3" s="11" t="n">
        <v>44487</v>
      </c>
      <c r="Z3" s="6" t="n">
        <v>290</v>
      </c>
      <c r="AA3" s="6" t="n">
        <v>105054.6</v>
      </c>
      <c r="AB3" s="0"/>
      <c r="AC3" s="5" t="s">
        <f>=SUM(AD2:AD2)/SUM(AC2:AC2)</f>
      </c>
      <c r="AD3" s="0" t="s">
        <v>11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44460</v>
      </c>
      <c r="E4" s="6" t="n">
        <v>82</v>
      </c>
      <c r="F4" s="6" t="n">
        <v>327013.02447</v>
      </c>
      <c r="G4" s="11" t="n">
        <v>44232</v>
      </c>
      <c r="H4" s="6" t="n">
        <v>15</v>
      </c>
      <c r="I4" s="6" t="n">
        <v>241281.880023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44370</v>
      </c>
      <c r="T4" s="6" t="n">
        <v>1</v>
      </c>
      <c r="U4" s="6" t="n">
        <v>26278.336476</v>
      </c>
      <c r="V4" s="11" t="n">
        <v>44321</v>
      </c>
      <c r="W4" s="6" t="n">
        <v>7</v>
      </c>
      <c r="X4" s="6" t="n">
        <v>40877.181739</v>
      </c>
      <c r="Y4" s="11" t="n">
        <v>44487</v>
      </c>
      <c r="Z4" s="6" t="n">
        <v>90</v>
      </c>
      <c r="AA4" s="6" t="n">
        <v>32602.24</v>
      </c>
      <c r="AB4" s="0"/>
      <c r="AC4" s="6" t="n">
        <v>396.99</v>
      </c>
      <c r="AD4" s="0" t="s">
        <v>316</v>
      </c>
      <c r="AE4" s="11" t="n">
        <v>44267</v>
      </c>
      <c r="AF4" s="6" t="n">
        <v>100</v>
      </c>
      <c r="AG4" s="6" t="n">
        <v>23696.21</v>
      </c>
      <c r="AH4" s="0"/>
      <c r="AI4" s="6" t="n">
        <v>88.93</v>
      </c>
      <c r="AJ4" s="0" t="s">
        <v>316</v>
      </c>
      <c r="AK4" s="11" t="n">
        <v>44488</v>
      </c>
      <c r="AL4" s="6" t="n">
        <v>1</v>
      </c>
      <c r="AM4" s="6" t="n">
        <v>7317.843348</v>
      </c>
      <c r="AN4" s="0"/>
      <c r="AO4" s="6" t="n">
        <v>23.92</v>
      </c>
      <c r="AP4" s="0" t="s">
        <v>316</v>
      </c>
      <c r="AQ4" s="11" t="n">
        <v>44488</v>
      </c>
      <c r="AR4" s="6" t="n">
        <v>1</v>
      </c>
      <c r="AS4" s="6" t="n">
        <v>17087.541426</v>
      </c>
      <c r="AT4" s="0"/>
      <c r="AU4" s="6" t="n">
        <v>181.5</v>
      </c>
      <c r="AV4" s="0" t="s">
        <v>316</v>
      </c>
      <c r="AW4" s="0"/>
      <c r="AX4" s="6" t="n">
        <v>270</v>
      </c>
      <c r="AY4" s="0" t="s">
        <v>316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44460</v>
      </c>
      <c r="E5" s="6" t="n">
        <v>3</v>
      </c>
      <c r="F5" s="6" t="n">
        <v>11964.034225</v>
      </c>
      <c r="G5" s="11" t="n">
        <v>44232</v>
      </c>
      <c r="H5" s="6" t="n">
        <v>15</v>
      </c>
      <c r="I5" s="6" t="n">
        <v>239145.55647</v>
      </c>
      <c r="J5" s="0"/>
      <c r="K5" s="6" t="n">
        <v>262.9</v>
      </c>
      <c r="L5" s="0" t="s">
        <v>316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44372</v>
      </c>
      <c r="T5" s="6" t="n">
        <v>1</v>
      </c>
      <c r="U5" s="6" t="n">
        <v>26686.84748</v>
      </c>
      <c r="V5" s="11" t="n">
        <v>44322</v>
      </c>
      <c r="W5" s="6" t="n">
        <v>8</v>
      </c>
      <c r="X5" s="6" t="n">
        <v>45962.837949</v>
      </c>
      <c r="Y5" s="11" t="n">
        <v>44487</v>
      </c>
      <c r="Z5" s="6" t="n">
        <v>650</v>
      </c>
      <c r="AA5" s="6" t="n">
        <v>235473.7</v>
      </c>
      <c r="AB5" s="0"/>
      <c r="AC5" s="6" t="n">
        <v>7</v>
      </c>
      <c r="AD5" s="0" t="s">
        <v>317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317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317</v>
      </c>
      <c r="AQ5" s="0"/>
      <c r="AR5" s="5" t="s">
        <f>=SUM(AS2:AS4)/SUM(AR2:AR4)</f>
      </c>
      <c r="AS5" s="0" t="s">
        <v>11</v>
      </c>
      <c r="AT5" s="0"/>
      <c r="AU5" s="6" t="n">
        <v>52</v>
      </c>
      <c r="AV5" s="0" t="s">
        <v>317</v>
      </c>
      <c r="AW5" s="0"/>
      <c r="AX5" s="6" t="n">
        <v>32</v>
      </c>
      <c r="AY5" s="0" t="s">
        <v>317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317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11" t="n">
        <v>44487</v>
      </c>
      <c r="Z6" s="6" t="n">
        <v>270</v>
      </c>
      <c r="AA6" s="6" t="n">
        <v>97814.85</v>
      </c>
      <c r="AB6" s="0"/>
      <c r="AC6" s="5" t="s">
        <f>=AC5*(ABS(AC4)-ABS(AC3))</f>
      </c>
      <c r="AD6" s="0" t="s">
        <v>318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318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318</v>
      </c>
      <c r="AQ6" s="0"/>
      <c r="AR6" s="6" t="n">
        <v>77.03</v>
      </c>
      <c r="AS6" s="0" t="s">
        <v>316</v>
      </c>
      <c r="AT6" s="0"/>
      <c r="AU6" s="5" t="s">
        <f>=AU5*(ABS(AU4)-ABS(AU3))</f>
      </c>
      <c r="AV6" s="0" t="s">
        <v>318</v>
      </c>
      <c r="AW6" s="0"/>
      <c r="AX6" s="5" t="s">
        <f>=AX5*(ABS(AX4)-ABS(AX3))</f>
      </c>
      <c r="AY6" s="0" t="s">
        <v>318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71.21</v>
      </c>
      <c r="F7" s="0" t="s">
        <v>316</v>
      </c>
      <c r="G7" s="0"/>
      <c r="H7" s="6" t="n">
        <v>174.63</v>
      </c>
      <c r="I7" s="0" t="s">
        <v>316</v>
      </c>
      <c r="J7" s="0"/>
      <c r="K7" s="5" t="s">
        <f>=K6*(ABS(K5)-ABS(K4))</f>
      </c>
      <c r="L7" s="0" t="s">
        <v>318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622.29</v>
      </c>
      <c r="U7" s="0" t="s">
        <v>316</v>
      </c>
      <c r="V7" s="0"/>
      <c r="W7" s="6" t="n">
        <v>99.86</v>
      </c>
      <c r="X7" s="0" t="s">
        <v>316</v>
      </c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6" t="n">
        <v>139.92</v>
      </c>
      <c r="AG7" s="0" t="s">
        <v>316</v>
      </c>
      <c r="AH7" s="0"/>
      <c r="AI7" s="0"/>
      <c r="AJ7" s="0"/>
      <c r="AK7" s="0"/>
      <c r="AL7" s="6" t="n">
        <v>137.47</v>
      </c>
      <c r="AM7" s="0" t="s">
        <v>316</v>
      </c>
      <c r="AN7" s="0"/>
      <c r="AO7" s="0"/>
      <c r="AP7" s="0"/>
      <c r="AQ7" s="0"/>
      <c r="AR7" s="6" t="n">
        <v>4</v>
      </c>
      <c r="AS7" s="0" t="s">
        <v>317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130</v>
      </c>
      <c r="F8" s="0" t="s">
        <v>317</v>
      </c>
      <c r="G8" s="0"/>
      <c r="H8" s="6" t="n">
        <v>48</v>
      </c>
      <c r="I8" s="0" t="s">
        <v>317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6</v>
      </c>
      <c r="U8" s="0" t="s">
        <v>317</v>
      </c>
      <c r="V8" s="0"/>
      <c r="W8" s="6" t="n">
        <v>35</v>
      </c>
      <c r="X8" s="0" t="s">
        <v>317</v>
      </c>
      <c r="Y8" s="0"/>
      <c r="Z8" s="6" t="n">
        <v>170.64</v>
      </c>
      <c r="AA8" s="0" t="s">
        <v>316</v>
      </c>
      <c r="AB8" s="0"/>
      <c r="AC8" s="0"/>
      <c r="AD8" s="0"/>
      <c r="AE8" s="0"/>
      <c r="AF8" s="6" t="n">
        <v>1300</v>
      </c>
      <c r="AG8" s="0" t="s">
        <v>317</v>
      </c>
      <c r="AH8" s="0"/>
      <c r="AI8" s="0"/>
      <c r="AJ8" s="0"/>
      <c r="AK8" s="0"/>
      <c r="AL8" s="6" t="n">
        <v>10</v>
      </c>
      <c r="AM8" s="0" t="s">
        <v>317</v>
      </c>
      <c r="AN8" s="0"/>
      <c r="AO8" s="0"/>
      <c r="AP8" s="0"/>
      <c r="AQ8" s="0"/>
      <c r="AR8" s="5" t="s">
        <f>=AR7*(ABS(AR6)-ABS(AR5))</f>
      </c>
      <c r="AS8" s="0" t="s">
        <v>318</v>
      </c>
      <c r="AT8" s="0"/>
      <c r="AU8" s="0"/>
      <c r="AV8" s="0"/>
      <c r="AW8" s="0"/>
      <c r="AX8" s="0"/>
      <c r="AY8" s="0"/>
      <c r="AZ8" s="0"/>
      <c r="BA8" s="6" t="n">
        <v>3333.09724657</v>
      </c>
      <c r="BB8" s="0" t="s">
        <v>316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318</v>
      </c>
      <c r="G9" s="0"/>
      <c r="H9" s="5" t="s">
        <f>=H8*(ABS(H7)-ABS(H6))</f>
      </c>
      <c r="I9" s="0" t="s">
        <v>318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264.65</v>
      </c>
      <c r="R9" s="0" t="s">
        <v>316</v>
      </c>
      <c r="S9" s="0"/>
      <c r="T9" s="5" t="s">
        <f>=T8*(ABS(T7)-ABS(T6))</f>
      </c>
      <c r="U9" s="0" t="s">
        <v>318</v>
      </c>
      <c r="V9" s="0"/>
      <c r="W9" s="5" t="s">
        <f>=W8*(ABS(W7)-ABS(W6))</f>
      </c>
      <c r="X9" s="0" t="s">
        <v>318</v>
      </c>
      <c r="Y9" s="0"/>
      <c r="Z9" s="6" t="n">
        <v>1480</v>
      </c>
      <c r="AA9" s="0" t="s">
        <v>317</v>
      </c>
      <c r="AB9" s="0"/>
      <c r="AC9" s="0"/>
      <c r="AD9" s="0"/>
      <c r="AE9" s="0"/>
      <c r="AF9" s="5" t="s">
        <f>=AF8*(ABS(AF7)-ABS(AF6))</f>
      </c>
      <c r="AG9" s="0" t="s">
        <v>318</v>
      </c>
      <c r="AH9" s="0"/>
      <c r="AI9" s="0"/>
      <c r="AJ9" s="0"/>
      <c r="AK9" s="0"/>
      <c r="AL9" s="5" t="s">
        <f>=AL8*(ABS(AL7)-ABS(AL6))</f>
      </c>
      <c r="AM9" s="0" t="s">
        <v>318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317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317</v>
      </c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318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318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318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46.1</v>
      </c>
      <c r="O16" s="0" t="s">
        <v>316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317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318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132.51</v>
      </c>
      <c r="C20" s="0" t="s">
        <v>316</v>
      </c>
    </row>
    <row collapsed="false" customFormat="false" customHeight="false" hidden="false" ht="12.1" outlineLevel="0" r="21">
      <c r="A21" s="0"/>
      <c r="B21" s="6" t="n">
        <v>141</v>
      </c>
      <c r="C21" s="0" t="s">
        <v>317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320</v>
      </c>
      <c r="L1" s="18" t="s">
        <v>321</v>
      </c>
      <c r="M1" s="18" t="s">
        <v>20</v>
      </c>
      <c r="N1" s="18" t="s">
        <v>44</v>
      </c>
      <c r="O1" s="18" t="s">
        <v>322</v>
      </c>
    </row>
    <row collapsed="false" customFormat="false" customHeight="false" hidden="false" ht="12.1" outlineLevel="0" r="2">
      <c r="A2" s="21" t="n">
        <v>44160</v>
      </c>
      <c r="B2" s="22" t="s">
        <v>323</v>
      </c>
      <c r="C2" s="22" t="s">
        <v>83</v>
      </c>
      <c r="D2" s="22" t="s">
        <v>323</v>
      </c>
      <c r="E2" s="22" t="s">
        <v>323</v>
      </c>
      <c r="F2" s="22" t="s">
        <v>44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324</v>
      </c>
      <c r="D3" s="2" t="s">
        <v>280</v>
      </c>
      <c r="E3" s="2" t="s">
        <v>69</v>
      </c>
      <c r="F3" s="2" t="s">
        <v>44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323</v>
      </c>
      <c r="C4" s="22" t="s">
        <v>83</v>
      </c>
      <c r="D4" s="22" t="s">
        <v>323</v>
      </c>
      <c r="E4" s="22" t="s">
        <v>323</v>
      </c>
      <c r="F4" s="22" t="s">
        <v>44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323</v>
      </c>
      <c r="C5" s="22" t="s">
        <v>83</v>
      </c>
      <c r="D5" s="22" t="s">
        <v>323</v>
      </c>
      <c r="E5" s="22" t="s">
        <v>323</v>
      </c>
      <c r="F5" s="22" t="s">
        <v>44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283</v>
      </c>
      <c r="C6" s="2" t="s">
        <v>325</v>
      </c>
      <c r="D6" s="2" t="s">
        <v>280</v>
      </c>
      <c r="E6" s="2" t="s">
        <v>18</v>
      </c>
      <c r="F6" s="2" t="s">
        <v>44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284</v>
      </c>
      <c r="C7" s="2" t="s">
        <v>326</v>
      </c>
      <c r="D7" s="2" t="s">
        <v>280</v>
      </c>
      <c r="E7" s="2" t="s">
        <v>18</v>
      </c>
      <c r="F7" s="2" t="s">
        <v>44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285</v>
      </c>
      <c r="C8" s="2" t="s">
        <v>327</v>
      </c>
      <c r="D8" s="2" t="s">
        <v>280</v>
      </c>
      <c r="E8" s="2" t="s">
        <v>18</v>
      </c>
      <c r="F8" s="2" t="s">
        <v>44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286</v>
      </c>
      <c r="C9" s="2" t="s">
        <v>328</v>
      </c>
      <c r="D9" s="2" t="s">
        <v>280</v>
      </c>
      <c r="E9" s="2" t="s">
        <v>18</v>
      </c>
      <c r="F9" s="2" t="s">
        <v>44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287</v>
      </c>
      <c r="C10" s="2" t="s">
        <v>329</v>
      </c>
      <c r="D10" s="2" t="s">
        <v>280</v>
      </c>
      <c r="E10" s="2" t="s">
        <v>18</v>
      </c>
      <c r="F10" s="2" t="s">
        <v>44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287</v>
      </c>
      <c r="C11" s="2" t="s">
        <v>329</v>
      </c>
      <c r="D11" s="2" t="s">
        <v>280</v>
      </c>
      <c r="E11" s="2" t="s">
        <v>18</v>
      </c>
      <c r="F11" s="2" t="s">
        <v>44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288</v>
      </c>
      <c r="C12" s="2" t="s">
        <v>330</v>
      </c>
      <c r="D12" s="2" t="s">
        <v>280</v>
      </c>
      <c r="E12" s="2" t="s">
        <v>18</v>
      </c>
      <c r="F12" s="2" t="s">
        <v>44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324</v>
      </c>
      <c r="D13" s="2" t="s">
        <v>280</v>
      </c>
      <c r="E13" s="2" t="s">
        <v>69</v>
      </c>
      <c r="F13" s="2" t="s">
        <v>44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324</v>
      </c>
      <c r="D14" s="2" t="s">
        <v>280</v>
      </c>
      <c r="E14" s="2" t="s">
        <v>69</v>
      </c>
      <c r="F14" s="2" t="s">
        <v>44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284</v>
      </c>
      <c r="C15" s="2" t="s">
        <v>326</v>
      </c>
      <c r="D15" s="2" t="s">
        <v>280</v>
      </c>
      <c r="E15" s="2" t="s">
        <v>18</v>
      </c>
      <c r="F15" s="2" t="s">
        <v>44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324</v>
      </c>
      <c r="D16" s="2" t="s">
        <v>280</v>
      </c>
      <c r="E16" s="2" t="s">
        <v>69</v>
      </c>
      <c r="F16" s="2" t="s">
        <v>44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289</v>
      </c>
      <c r="C17" s="2" t="s">
        <v>331</v>
      </c>
      <c r="D17" s="2" t="s">
        <v>280</v>
      </c>
      <c r="E17" s="2" t="s">
        <v>69</v>
      </c>
      <c r="F17" s="2" t="s">
        <v>44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285</v>
      </c>
      <c r="C18" s="2" t="s">
        <v>327</v>
      </c>
      <c r="D18" s="2" t="s">
        <v>280</v>
      </c>
      <c r="E18" s="2" t="s">
        <v>18</v>
      </c>
      <c r="F18" s="2" t="s">
        <v>44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323</v>
      </c>
      <c r="C19" s="22" t="s">
        <v>83</v>
      </c>
      <c r="D19" s="22" t="s">
        <v>323</v>
      </c>
      <c r="E19" s="22" t="s">
        <v>323</v>
      </c>
      <c r="F19" s="22" t="s">
        <v>44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286</v>
      </c>
      <c r="C20" s="2" t="s">
        <v>328</v>
      </c>
      <c r="D20" s="2" t="s">
        <v>280</v>
      </c>
      <c r="E20" s="2" t="s">
        <v>18</v>
      </c>
      <c r="F20" s="2" t="s">
        <v>44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323</v>
      </c>
      <c r="C21" s="22" t="s">
        <v>83</v>
      </c>
      <c r="D21" s="22" t="s">
        <v>323</v>
      </c>
      <c r="E21" s="22" t="s">
        <v>323</v>
      </c>
      <c r="F21" s="22" t="s">
        <v>44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323</v>
      </c>
      <c r="C22" s="22" t="s">
        <v>83</v>
      </c>
      <c r="D22" s="22" t="s">
        <v>323</v>
      </c>
      <c r="E22" s="22" t="s">
        <v>323</v>
      </c>
      <c r="F22" s="22" t="s">
        <v>44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323</v>
      </c>
      <c r="C23" s="22" t="s">
        <v>83</v>
      </c>
      <c r="D23" s="22" t="s">
        <v>323</v>
      </c>
      <c r="E23" s="22" t="s">
        <v>323</v>
      </c>
      <c r="F23" s="22" t="s">
        <v>44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286</v>
      </c>
      <c r="C24" s="2" t="s">
        <v>328</v>
      </c>
      <c r="D24" s="2" t="s">
        <v>280</v>
      </c>
      <c r="E24" s="2" t="s">
        <v>18</v>
      </c>
      <c r="F24" s="2" t="s">
        <v>44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284</v>
      </c>
      <c r="C25" s="2" t="s">
        <v>326</v>
      </c>
      <c r="D25" s="2" t="s">
        <v>280</v>
      </c>
      <c r="E25" s="2" t="s">
        <v>18</v>
      </c>
      <c r="F25" s="2" t="s">
        <v>44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284</v>
      </c>
      <c r="C26" s="2" t="s">
        <v>326</v>
      </c>
      <c r="D26" s="2" t="s">
        <v>280</v>
      </c>
      <c r="E26" s="2" t="s">
        <v>18</v>
      </c>
      <c r="F26" s="2" t="s">
        <v>44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323</v>
      </c>
      <c r="C27" s="22" t="s">
        <v>83</v>
      </c>
      <c r="D27" s="22" t="s">
        <v>323</v>
      </c>
      <c r="E27" s="22" t="s">
        <v>323</v>
      </c>
      <c r="F27" s="22" t="s">
        <v>44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290</v>
      </c>
      <c r="C28" s="2" t="s">
        <v>332</v>
      </c>
      <c r="D28" s="2" t="s">
        <v>280</v>
      </c>
      <c r="E28" s="2" t="s">
        <v>18</v>
      </c>
      <c r="F28" s="2" t="s">
        <v>44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290</v>
      </c>
      <c r="C29" s="2" t="s">
        <v>332</v>
      </c>
      <c r="D29" s="2" t="s">
        <v>280</v>
      </c>
      <c r="E29" s="2" t="s">
        <v>18</v>
      </c>
      <c r="F29" s="2" t="s">
        <v>44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290</v>
      </c>
      <c r="C30" s="2" t="s">
        <v>332</v>
      </c>
      <c r="D30" s="2" t="s">
        <v>280</v>
      </c>
      <c r="E30" s="2" t="s">
        <v>18</v>
      </c>
      <c r="F30" s="2" t="s">
        <v>44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290</v>
      </c>
      <c r="C31" s="2" t="s">
        <v>332</v>
      </c>
      <c r="D31" s="2" t="s">
        <v>280</v>
      </c>
      <c r="E31" s="2" t="s">
        <v>18</v>
      </c>
      <c r="F31" s="2" t="s">
        <v>44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323</v>
      </c>
      <c r="C32" s="22" t="s">
        <v>83</v>
      </c>
      <c r="D32" s="22" t="s">
        <v>323</v>
      </c>
      <c r="E32" s="22" t="s">
        <v>323</v>
      </c>
      <c r="F32" s="22" t="s">
        <v>44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323</v>
      </c>
      <c r="C33" s="22" t="s">
        <v>83</v>
      </c>
      <c r="D33" s="22" t="s">
        <v>323</v>
      </c>
      <c r="E33" s="22" t="s">
        <v>323</v>
      </c>
      <c r="F33" s="22" t="s">
        <v>44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323</v>
      </c>
      <c r="C34" s="22" t="s">
        <v>83</v>
      </c>
      <c r="D34" s="22" t="s">
        <v>323</v>
      </c>
      <c r="E34" s="22" t="s">
        <v>323</v>
      </c>
      <c r="F34" s="22" t="s">
        <v>44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324</v>
      </c>
      <c r="D35" s="2" t="s">
        <v>280</v>
      </c>
      <c r="E35" s="2" t="s">
        <v>69</v>
      </c>
      <c r="F35" s="2" t="s">
        <v>44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291</v>
      </c>
      <c r="C36" s="2" t="s">
        <v>333</v>
      </c>
      <c r="D36" s="2" t="s">
        <v>280</v>
      </c>
      <c r="E36" s="2" t="s">
        <v>18</v>
      </c>
      <c r="F36" s="2" t="s">
        <v>44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292</v>
      </c>
      <c r="C37" s="2" t="s">
        <v>334</v>
      </c>
      <c r="D37" s="2" t="s">
        <v>280</v>
      </c>
      <c r="E37" s="2" t="s">
        <v>18</v>
      </c>
      <c r="F37" s="2" t="s">
        <v>44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292</v>
      </c>
      <c r="C38" s="2" t="s">
        <v>334</v>
      </c>
      <c r="D38" s="2" t="s">
        <v>280</v>
      </c>
      <c r="E38" s="2" t="s">
        <v>18</v>
      </c>
      <c r="F38" s="2" t="s">
        <v>44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291</v>
      </c>
      <c r="C39" s="2" t="s">
        <v>333</v>
      </c>
      <c r="D39" s="2" t="s">
        <v>280</v>
      </c>
      <c r="E39" s="2" t="s">
        <v>18</v>
      </c>
      <c r="F39" s="2" t="s">
        <v>44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292</v>
      </c>
      <c r="C40" s="2" t="s">
        <v>334</v>
      </c>
      <c r="D40" s="2" t="s">
        <v>280</v>
      </c>
      <c r="E40" s="2" t="s">
        <v>18</v>
      </c>
      <c r="F40" s="2" t="s">
        <v>44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323</v>
      </c>
      <c r="C41" s="22" t="s">
        <v>83</v>
      </c>
      <c r="D41" s="22" t="s">
        <v>323</v>
      </c>
      <c r="E41" s="22" t="s">
        <v>323</v>
      </c>
      <c r="F41" s="22" t="s">
        <v>44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335</v>
      </c>
      <c r="C42" s="22" t="s">
        <v>336</v>
      </c>
      <c r="D42" s="22" t="s">
        <v>335</v>
      </c>
      <c r="E42" s="22" t="s">
        <v>335</v>
      </c>
      <c r="F42" s="22" t="s">
        <v>44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293</v>
      </c>
      <c r="C43" s="2" t="s">
        <v>337</v>
      </c>
      <c r="D43" s="2" t="s">
        <v>280</v>
      </c>
      <c r="E43" s="2" t="s">
        <v>18</v>
      </c>
      <c r="F43" s="2" t="s">
        <v>44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291</v>
      </c>
      <c r="C44" s="2" t="s">
        <v>333</v>
      </c>
      <c r="D44" s="2" t="s">
        <v>280</v>
      </c>
      <c r="E44" s="2" t="s">
        <v>18</v>
      </c>
      <c r="F44" s="2" t="s">
        <v>44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292</v>
      </c>
      <c r="C45" s="2" t="s">
        <v>334</v>
      </c>
      <c r="D45" s="2" t="s">
        <v>280</v>
      </c>
      <c r="E45" s="2" t="s">
        <v>18</v>
      </c>
      <c r="F45" s="2" t="s">
        <v>44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323</v>
      </c>
      <c r="C46" s="22" t="s">
        <v>83</v>
      </c>
      <c r="D46" s="22" t="s">
        <v>323</v>
      </c>
      <c r="E46" s="22" t="s">
        <v>323</v>
      </c>
      <c r="F46" s="22" t="s">
        <v>44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292</v>
      </c>
      <c r="C47" s="2" t="s">
        <v>334</v>
      </c>
      <c r="D47" s="2" t="s">
        <v>280</v>
      </c>
      <c r="E47" s="2" t="s">
        <v>18</v>
      </c>
      <c r="F47" s="2" t="s">
        <v>44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323</v>
      </c>
      <c r="C48" s="22" t="s">
        <v>83</v>
      </c>
      <c r="D48" s="22" t="s">
        <v>323</v>
      </c>
      <c r="E48" s="22" t="s">
        <v>323</v>
      </c>
      <c r="F48" s="22" t="s">
        <v>44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290</v>
      </c>
      <c r="C49" s="26" t="s">
        <v>332</v>
      </c>
      <c r="D49" s="26" t="s">
        <v>297</v>
      </c>
      <c r="E49" s="26" t="s">
        <v>18</v>
      </c>
      <c r="F49" s="26" t="s">
        <v>44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290</v>
      </c>
      <c r="C50" s="26" t="s">
        <v>332</v>
      </c>
      <c r="D50" s="26" t="s">
        <v>297</v>
      </c>
      <c r="E50" s="26" t="s">
        <v>18</v>
      </c>
      <c r="F50" s="26" t="s">
        <v>44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291</v>
      </c>
      <c r="C51" s="2" t="s">
        <v>333</v>
      </c>
      <c r="D51" s="2" t="s">
        <v>280</v>
      </c>
      <c r="E51" s="2" t="s">
        <v>18</v>
      </c>
      <c r="F51" s="2" t="s">
        <v>44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292</v>
      </c>
      <c r="C52" s="2" t="s">
        <v>334</v>
      </c>
      <c r="D52" s="2" t="s">
        <v>280</v>
      </c>
      <c r="E52" s="2" t="s">
        <v>18</v>
      </c>
      <c r="F52" s="2" t="s">
        <v>44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323</v>
      </c>
      <c r="C53" s="22" t="s">
        <v>83</v>
      </c>
      <c r="D53" s="22" t="s">
        <v>323</v>
      </c>
      <c r="E53" s="22" t="s">
        <v>323</v>
      </c>
      <c r="F53" s="22" t="s">
        <v>44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286</v>
      </c>
      <c r="C54" s="26" t="s">
        <v>328</v>
      </c>
      <c r="D54" s="26" t="s">
        <v>297</v>
      </c>
      <c r="E54" s="26" t="s">
        <v>18</v>
      </c>
      <c r="F54" s="26" t="s">
        <v>44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286</v>
      </c>
      <c r="C55" s="26" t="s">
        <v>328</v>
      </c>
      <c r="D55" s="26" t="s">
        <v>297</v>
      </c>
      <c r="E55" s="26" t="s">
        <v>18</v>
      </c>
      <c r="F55" s="26" t="s">
        <v>44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286</v>
      </c>
      <c r="C56" s="26" t="s">
        <v>328</v>
      </c>
      <c r="D56" s="26" t="s">
        <v>297</v>
      </c>
      <c r="E56" s="26" t="s">
        <v>18</v>
      </c>
      <c r="F56" s="26" t="s">
        <v>44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286</v>
      </c>
      <c r="C57" s="26" t="s">
        <v>328</v>
      </c>
      <c r="D57" s="26" t="s">
        <v>297</v>
      </c>
      <c r="E57" s="26" t="s">
        <v>18</v>
      </c>
      <c r="F57" s="26" t="s">
        <v>44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286</v>
      </c>
      <c r="C58" s="26" t="s">
        <v>328</v>
      </c>
      <c r="D58" s="26" t="s">
        <v>297</v>
      </c>
      <c r="E58" s="26" t="s">
        <v>18</v>
      </c>
      <c r="F58" s="26" t="s">
        <v>44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286</v>
      </c>
      <c r="C59" s="26" t="s">
        <v>328</v>
      </c>
      <c r="D59" s="26" t="s">
        <v>297</v>
      </c>
      <c r="E59" s="26" t="s">
        <v>18</v>
      </c>
      <c r="F59" s="26" t="s">
        <v>44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286</v>
      </c>
      <c r="C60" s="26" t="s">
        <v>328</v>
      </c>
      <c r="D60" s="26" t="s">
        <v>297</v>
      </c>
      <c r="E60" s="26" t="s">
        <v>18</v>
      </c>
      <c r="F60" s="26" t="s">
        <v>44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294</v>
      </c>
      <c r="C61" s="2" t="s">
        <v>338</v>
      </c>
      <c r="D61" s="2" t="s">
        <v>280</v>
      </c>
      <c r="E61" s="2" t="s">
        <v>18</v>
      </c>
      <c r="F61" s="2" t="s">
        <v>44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294</v>
      </c>
      <c r="C62" s="2" t="s">
        <v>338</v>
      </c>
      <c r="D62" s="2" t="s">
        <v>280</v>
      </c>
      <c r="E62" s="2" t="s">
        <v>18</v>
      </c>
      <c r="F62" s="2" t="s">
        <v>44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292</v>
      </c>
      <c r="C63" s="2" t="s">
        <v>334</v>
      </c>
      <c r="D63" s="2" t="s">
        <v>280</v>
      </c>
      <c r="E63" s="2" t="s">
        <v>18</v>
      </c>
      <c r="F63" s="2" t="s">
        <v>44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292</v>
      </c>
      <c r="C64" s="2" t="s">
        <v>334</v>
      </c>
      <c r="D64" s="2" t="s">
        <v>280</v>
      </c>
      <c r="E64" s="2" t="s">
        <v>18</v>
      </c>
      <c r="F64" s="2" t="s">
        <v>44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292</v>
      </c>
      <c r="C65" s="2" t="s">
        <v>334</v>
      </c>
      <c r="D65" s="2" t="s">
        <v>280</v>
      </c>
      <c r="E65" s="2" t="s">
        <v>18</v>
      </c>
      <c r="F65" s="2" t="s">
        <v>44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292</v>
      </c>
      <c r="C66" s="2" t="s">
        <v>334</v>
      </c>
      <c r="D66" s="2" t="s">
        <v>280</v>
      </c>
      <c r="E66" s="2" t="s">
        <v>18</v>
      </c>
      <c r="F66" s="2" t="s">
        <v>44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292</v>
      </c>
      <c r="C67" s="2" t="s">
        <v>334</v>
      </c>
      <c r="D67" s="2" t="s">
        <v>280</v>
      </c>
      <c r="E67" s="2" t="s">
        <v>18</v>
      </c>
      <c r="F67" s="2" t="s">
        <v>44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292</v>
      </c>
      <c r="C68" s="2" t="s">
        <v>334</v>
      </c>
      <c r="D68" s="2" t="s">
        <v>280</v>
      </c>
      <c r="E68" s="2" t="s">
        <v>18</v>
      </c>
      <c r="F68" s="2" t="s">
        <v>44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292</v>
      </c>
      <c r="C69" s="2" t="s">
        <v>334</v>
      </c>
      <c r="D69" s="2" t="s">
        <v>280</v>
      </c>
      <c r="E69" s="2" t="s">
        <v>18</v>
      </c>
      <c r="F69" s="2" t="s">
        <v>44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292</v>
      </c>
      <c r="C70" s="2" t="s">
        <v>334</v>
      </c>
      <c r="D70" s="2" t="s">
        <v>280</v>
      </c>
      <c r="E70" s="2" t="s">
        <v>18</v>
      </c>
      <c r="F70" s="2" t="s">
        <v>44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292</v>
      </c>
      <c r="C71" s="2" t="s">
        <v>334</v>
      </c>
      <c r="D71" s="2" t="s">
        <v>280</v>
      </c>
      <c r="E71" s="2" t="s">
        <v>18</v>
      </c>
      <c r="F71" s="2" t="s">
        <v>44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292</v>
      </c>
      <c r="C72" s="2" t="s">
        <v>334</v>
      </c>
      <c r="D72" s="2" t="s">
        <v>280</v>
      </c>
      <c r="E72" s="2" t="s">
        <v>18</v>
      </c>
      <c r="F72" s="2" t="s">
        <v>44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292</v>
      </c>
      <c r="C73" s="2" t="s">
        <v>334</v>
      </c>
      <c r="D73" s="2" t="s">
        <v>280</v>
      </c>
      <c r="E73" s="2" t="s">
        <v>18</v>
      </c>
      <c r="F73" s="2" t="s">
        <v>44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292</v>
      </c>
      <c r="C74" s="2" t="s">
        <v>334</v>
      </c>
      <c r="D74" s="2" t="s">
        <v>280</v>
      </c>
      <c r="E74" s="2" t="s">
        <v>18</v>
      </c>
      <c r="F74" s="2" t="s">
        <v>44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292</v>
      </c>
      <c r="C75" s="2" t="s">
        <v>334</v>
      </c>
      <c r="D75" s="2" t="s">
        <v>280</v>
      </c>
      <c r="E75" s="2" t="s">
        <v>18</v>
      </c>
      <c r="F75" s="2" t="s">
        <v>44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292</v>
      </c>
      <c r="C76" s="2" t="s">
        <v>334</v>
      </c>
      <c r="D76" s="2" t="s">
        <v>280</v>
      </c>
      <c r="E76" s="2" t="s">
        <v>18</v>
      </c>
      <c r="F76" s="2" t="s">
        <v>44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335</v>
      </c>
      <c r="C77" s="22" t="s">
        <v>339</v>
      </c>
      <c r="D77" s="22" t="s">
        <v>335</v>
      </c>
      <c r="E77" s="22" t="s">
        <v>335</v>
      </c>
      <c r="F77" s="22" t="s">
        <v>44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323</v>
      </c>
      <c r="C78" s="22" t="s">
        <v>83</v>
      </c>
      <c r="D78" s="22" t="s">
        <v>323</v>
      </c>
      <c r="E78" s="22" t="s">
        <v>323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323</v>
      </c>
      <c r="C79" s="22" t="s">
        <v>83</v>
      </c>
      <c r="D79" s="22" t="s">
        <v>323</v>
      </c>
      <c r="E79" s="22" t="s">
        <v>323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340</v>
      </c>
      <c r="D80" s="2" t="s">
        <v>280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340</v>
      </c>
      <c r="D81" s="2" t="s">
        <v>280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340</v>
      </c>
      <c r="D82" s="2" t="s">
        <v>280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340</v>
      </c>
      <c r="D83" s="2" t="s">
        <v>280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340</v>
      </c>
      <c r="D84" s="2" t="s">
        <v>280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340</v>
      </c>
      <c r="D85" s="2" t="s">
        <v>280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340</v>
      </c>
      <c r="D86" s="2" t="s">
        <v>280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340</v>
      </c>
      <c r="D87" s="2" t="s">
        <v>280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340</v>
      </c>
      <c r="D88" s="2" t="s">
        <v>280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340</v>
      </c>
      <c r="D89" s="2" t="s">
        <v>280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340</v>
      </c>
      <c r="D90" s="2" t="s">
        <v>280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340</v>
      </c>
      <c r="D91" s="2" t="s">
        <v>280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280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280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280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280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340</v>
      </c>
      <c r="D96" s="2" t="s">
        <v>280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340</v>
      </c>
      <c r="D97" s="2" t="s">
        <v>280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335</v>
      </c>
      <c r="C98" s="22" t="s">
        <v>341</v>
      </c>
      <c r="D98" s="22" t="s">
        <v>335</v>
      </c>
      <c r="E98" s="22" t="s">
        <v>335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335</v>
      </c>
      <c r="C99" s="22" t="s">
        <v>342</v>
      </c>
      <c r="D99" s="22" t="s">
        <v>335</v>
      </c>
      <c r="E99" s="22" t="s">
        <v>335</v>
      </c>
      <c r="F99" s="22" t="s">
        <v>44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323</v>
      </c>
      <c r="C100" s="22" t="s">
        <v>83</v>
      </c>
      <c r="D100" s="22" t="s">
        <v>323</v>
      </c>
      <c r="E100" s="22" t="s">
        <v>323</v>
      </c>
      <c r="F100" s="22" t="s">
        <v>44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295</v>
      </c>
      <c r="C101" s="2" t="s">
        <v>343</v>
      </c>
      <c r="D101" s="2" t="s">
        <v>280</v>
      </c>
      <c r="E101" s="2" t="s">
        <v>18</v>
      </c>
      <c r="F101" s="2" t="s">
        <v>44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340</v>
      </c>
      <c r="D102" s="2" t="s">
        <v>280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340</v>
      </c>
      <c r="D103" s="2" t="s">
        <v>280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340</v>
      </c>
      <c r="D104" s="2" t="s">
        <v>280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335</v>
      </c>
      <c r="C105" s="22" t="s">
        <v>344</v>
      </c>
      <c r="D105" s="22" t="s">
        <v>335</v>
      </c>
      <c r="E105" s="22" t="s">
        <v>335</v>
      </c>
      <c r="F105" s="22" t="s">
        <v>44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292</v>
      </c>
      <c r="C106" s="26" t="s">
        <v>334</v>
      </c>
      <c r="D106" s="26" t="s">
        <v>297</v>
      </c>
      <c r="E106" s="26" t="s">
        <v>18</v>
      </c>
      <c r="F106" s="26" t="s">
        <v>44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345</v>
      </c>
      <c r="C107" s="30" t="s">
        <v>346</v>
      </c>
      <c r="D107" s="30" t="s">
        <v>280</v>
      </c>
      <c r="E107" s="30" t="s">
        <v>347</v>
      </c>
      <c r="F107" s="30" t="s">
        <v>44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286</v>
      </c>
      <c r="C108" s="26" t="s">
        <v>328</v>
      </c>
      <c r="D108" s="26" t="s">
        <v>297</v>
      </c>
      <c r="E108" s="26" t="s">
        <v>18</v>
      </c>
      <c r="F108" s="26" t="s">
        <v>44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291</v>
      </c>
      <c r="C109" s="26" t="s">
        <v>333</v>
      </c>
      <c r="D109" s="26" t="s">
        <v>297</v>
      </c>
      <c r="E109" s="26" t="s">
        <v>18</v>
      </c>
      <c r="F109" s="26" t="s">
        <v>44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291</v>
      </c>
      <c r="C110" s="26" t="s">
        <v>333</v>
      </c>
      <c r="D110" s="26" t="s">
        <v>297</v>
      </c>
      <c r="E110" s="26" t="s">
        <v>18</v>
      </c>
      <c r="F110" s="26" t="s">
        <v>44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291</v>
      </c>
      <c r="C111" s="26" t="s">
        <v>333</v>
      </c>
      <c r="D111" s="26" t="s">
        <v>297</v>
      </c>
      <c r="E111" s="26" t="s">
        <v>18</v>
      </c>
      <c r="F111" s="26" t="s">
        <v>44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291</v>
      </c>
      <c r="C112" s="26" t="s">
        <v>333</v>
      </c>
      <c r="D112" s="26" t="s">
        <v>297</v>
      </c>
      <c r="E112" s="26" t="s">
        <v>18</v>
      </c>
      <c r="F112" s="26" t="s">
        <v>44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22</v>
      </c>
      <c r="C113" s="2" t="s">
        <v>23</v>
      </c>
      <c r="D113" s="2" t="s">
        <v>280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22</v>
      </c>
      <c r="C114" s="2" t="s">
        <v>23</v>
      </c>
      <c r="D114" s="2" t="s">
        <v>280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37</v>
      </c>
      <c r="C115" s="2" t="s">
        <v>38</v>
      </c>
      <c r="D115" s="2" t="s">
        <v>280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348</v>
      </c>
      <c r="C116" s="34" t="s">
        <v>349</v>
      </c>
      <c r="D116" s="34" t="s">
        <v>348</v>
      </c>
      <c r="E116" s="34" t="s">
        <v>348</v>
      </c>
      <c r="F116" s="34" t="s">
        <v>44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348</v>
      </c>
      <c r="C117" s="34" t="s">
        <v>350</v>
      </c>
      <c r="D117" s="34" t="s">
        <v>348</v>
      </c>
      <c r="E117" s="34" t="s">
        <v>348</v>
      </c>
      <c r="F117" s="34" t="s">
        <v>44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292</v>
      </c>
      <c r="C118" s="26" t="s">
        <v>334</v>
      </c>
      <c r="D118" s="26" t="s">
        <v>297</v>
      </c>
      <c r="E118" s="26" t="s">
        <v>18</v>
      </c>
      <c r="F118" s="26" t="s">
        <v>44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292</v>
      </c>
      <c r="C119" s="26" t="s">
        <v>334</v>
      </c>
      <c r="D119" s="26" t="s">
        <v>297</v>
      </c>
      <c r="E119" s="26" t="s">
        <v>18</v>
      </c>
      <c r="F119" s="26" t="s">
        <v>44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292</v>
      </c>
      <c r="C120" s="26" t="s">
        <v>334</v>
      </c>
      <c r="D120" s="26" t="s">
        <v>297</v>
      </c>
      <c r="E120" s="26" t="s">
        <v>18</v>
      </c>
      <c r="F120" s="26" t="s">
        <v>44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292</v>
      </c>
      <c r="C121" s="26" t="s">
        <v>334</v>
      </c>
      <c r="D121" s="26" t="s">
        <v>297</v>
      </c>
      <c r="E121" s="26" t="s">
        <v>18</v>
      </c>
      <c r="F121" s="26" t="s">
        <v>44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292</v>
      </c>
      <c r="C122" s="26" t="s">
        <v>334</v>
      </c>
      <c r="D122" s="26" t="s">
        <v>297</v>
      </c>
      <c r="E122" s="26" t="s">
        <v>18</v>
      </c>
      <c r="F122" s="26" t="s">
        <v>44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292</v>
      </c>
      <c r="C123" s="26" t="s">
        <v>334</v>
      </c>
      <c r="D123" s="26" t="s">
        <v>297</v>
      </c>
      <c r="E123" s="26" t="s">
        <v>18</v>
      </c>
      <c r="F123" s="26" t="s">
        <v>44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292</v>
      </c>
      <c r="C124" s="26" t="s">
        <v>334</v>
      </c>
      <c r="D124" s="26" t="s">
        <v>297</v>
      </c>
      <c r="E124" s="26" t="s">
        <v>18</v>
      </c>
      <c r="F124" s="26" t="s">
        <v>44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345</v>
      </c>
      <c r="C125" s="30" t="s">
        <v>346</v>
      </c>
      <c r="D125" s="30" t="s">
        <v>280</v>
      </c>
      <c r="E125" s="30" t="s">
        <v>347</v>
      </c>
      <c r="F125" s="30" t="s">
        <v>44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293</v>
      </c>
      <c r="C126" s="26" t="s">
        <v>337</v>
      </c>
      <c r="D126" s="26" t="s">
        <v>297</v>
      </c>
      <c r="E126" s="26" t="s">
        <v>18</v>
      </c>
      <c r="F126" s="26" t="s">
        <v>44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293</v>
      </c>
      <c r="C127" s="26" t="s">
        <v>337</v>
      </c>
      <c r="D127" s="26" t="s">
        <v>297</v>
      </c>
      <c r="E127" s="26" t="s">
        <v>18</v>
      </c>
      <c r="F127" s="26" t="s">
        <v>44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345</v>
      </c>
      <c r="C128" s="30" t="s">
        <v>346</v>
      </c>
      <c r="D128" s="30" t="s">
        <v>280</v>
      </c>
      <c r="E128" s="30" t="s">
        <v>347</v>
      </c>
      <c r="F128" s="30" t="s">
        <v>44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284</v>
      </c>
      <c r="C129" s="26" t="s">
        <v>326</v>
      </c>
      <c r="D129" s="26" t="s">
        <v>297</v>
      </c>
      <c r="E129" s="26" t="s">
        <v>18</v>
      </c>
      <c r="F129" s="26" t="s">
        <v>44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295</v>
      </c>
      <c r="C130" s="26" t="s">
        <v>343</v>
      </c>
      <c r="D130" s="26" t="s">
        <v>297</v>
      </c>
      <c r="E130" s="26" t="s">
        <v>18</v>
      </c>
      <c r="F130" s="26" t="s">
        <v>44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287</v>
      </c>
      <c r="C131" s="26" t="s">
        <v>329</v>
      </c>
      <c r="D131" s="26" t="s">
        <v>297</v>
      </c>
      <c r="E131" s="26" t="s">
        <v>18</v>
      </c>
      <c r="F131" s="26" t="s">
        <v>44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294</v>
      </c>
      <c r="C132" s="26" t="s">
        <v>338</v>
      </c>
      <c r="D132" s="26" t="s">
        <v>297</v>
      </c>
      <c r="E132" s="26" t="s">
        <v>18</v>
      </c>
      <c r="F132" s="26" t="s">
        <v>44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288</v>
      </c>
      <c r="C133" s="26" t="s">
        <v>330</v>
      </c>
      <c r="D133" s="26" t="s">
        <v>297</v>
      </c>
      <c r="E133" s="26" t="s">
        <v>18</v>
      </c>
      <c r="F133" s="26" t="s">
        <v>44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289</v>
      </c>
      <c r="C134" s="26" t="s">
        <v>331</v>
      </c>
      <c r="D134" s="26" t="s">
        <v>297</v>
      </c>
      <c r="E134" s="26" t="s">
        <v>69</v>
      </c>
      <c r="F134" s="26" t="s">
        <v>44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289</v>
      </c>
      <c r="C135" s="26" t="s">
        <v>331</v>
      </c>
      <c r="D135" s="26" t="s">
        <v>297</v>
      </c>
      <c r="E135" s="26" t="s">
        <v>69</v>
      </c>
      <c r="F135" s="26" t="s">
        <v>44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289</v>
      </c>
      <c r="C136" s="26" t="s">
        <v>331</v>
      </c>
      <c r="D136" s="26" t="s">
        <v>297</v>
      </c>
      <c r="E136" s="26" t="s">
        <v>69</v>
      </c>
      <c r="F136" s="26" t="s">
        <v>44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289</v>
      </c>
      <c r="C137" s="26" t="s">
        <v>331</v>
      </c>
      <c r="D137" s="26" t="s">
        <v>297</v>
      </c>
      <c r="E137" s="26" t="s">
        <v>69</v>
      </c>
      <c r="F137" s="26" t="s">
        <v>44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285</v>
      </c>
      <c r="C138" s="26" t="s">
        <v>327</v>
      </c>
      <c r="D138" s="26" t="s">
        <v>297</v>
      </c>
      <c r="E138" s="26" t="s">
        <v>18</v>
      </c>
      <c r="F138" s="26" t="s">
        <v>44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283</v>
      </c>
      <c r="C139" s="26" t="s">
        <v>325</v>
      </c>
      <c r="D139" s="26" t="s">
        <v>297</v>
      </c>
      <c r="E139" s="26" t="s">
        <v>18</v>
      </c>
      <c r="F139" s="26" t="s">
        <v>44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345</v>
      </c>
      <c r="C140" s="30" t="s">
        <v>346</v>
      </c>
      <c r="D140" s="30" t="s">
        <v>280</v>
      </c>
      <c r="E140" s="30" t="s">
        <v>347</v>
      </c>
      <c r="F140" s="30" t="s">
        <v>44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348</v>
      </c>
      <c r="C141" s="34" t="s">
        <v>350</v>
      </c>
      <c r="D141" s="34" t="s">
        <v>348</v>
      </c>
      <c r="E141" s="34" t="s">
        <v>348</v>
      </c>
      <c r="F141" s="34" t="s">
        <v>44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348</v>
      </c>
      <c r="C142" s="34" t="s">
        <v>351</v>
      </c>
      <c r="D142" s="34" t="s">
        <v>348</v>
      </c>
      <c r="E142" s="34" t="s">
        <v>348</v>
      </c>
      <c r="F142" s="34" t="s">
        <v>44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348</v>
      </c>
      <c r="C143" s="34" t="s">
        <v>349</v>
      </c>
      <c r="D143" s="34" t="s">
        <v>348</v>
      </c>
      <c r="E143" s="34" t="s">
        <v>348</v>
      </c>
      <c r="F143" s="34" t="s">
        <v>44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348</v>
      </c>
      <c r="C144" s="34" t="s">
        <v>352</v>
      </c>
      <c r="D144" s="34" t="s">
        <v>348</v>
      </c>
      <c r="E144" s="34" t="s">
        <v>348</v>
      </c>
      <c r="F144" s="34" t="s">
        <v>44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323</v>
      </c>
      <c r="C145" s="22" t="s">
        <v>83</v>
      </c>
      <c r="D145" s="22" t="s">
        <v>323</v>
      </c>
      <c r="E145" s="22" t="s">
        <v>323</v>
      </c>
      <c r="F145" s="22" t="s">
        <v>44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323</v>
      </c>
      <c r="C146" s="22" t="s">
        <v>95</v>
      </c>
      <c r="D146" s="22" t="s">
        <v>323</v>
      </c>
      <c r="E146" s="22" t="s">
        <v>323</v>
      </c>
      <c r="F146" s="22" t="s">
        <v>44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25</v>
      </c>
      <c r="C147" s="2" t="s">
        <v>26</v>
      </c>
      <c r="D147" s="2" t="s">
        <v>280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296</v>
      </c>
      <c r="C148" s="2" t="s">
        <v>353</v>
      </c>
      <c r="D148" s="2" t="s">
        <v>280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335</v>
      </c>
      <c r="C149" s="22" t="s">
        <v>354</v>
      </c>
      <c r="D149" s="22" t="s">
        <v>335</v>
      </c>
      <c r="E149" s="22" t="s">
        <v>335</v>
      </c>
      <c r="F149" s="22" t="s">
        <v>44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25</v>
      </c>
      <c r="C150" s="2" t="s">
        <v>26</v>
      </c>
      <c r="D150" s="2" t="s">
        <v>280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296</v>
      </c>
      <c r="C151" s="2" t="s">
        <v>353</v>
      </c>
      <c r="D151" s="2" t="s">
        <v>280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47</v>
      </c>
      <c r="C152" s="2" t="s">
        <v>48</v>
      </c>
      <c r="D152" s="2" t="s">
        <v>280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25</v>
      </c>
      <c r="C153" s="2" t="s">
        <v>26</v>
      </c>
      <c r="D153" s="2" t="s">
        <v>280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25</v>
      </c>
      <c r="C154" s="2" t="s">
        <v>26</v>
      </c>
      <c r="D154" s="2" t="s">
        <v>280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335</v>
      </c>
      <c r="C155" s="22" t="s">
        <v>355</v>
      </c>
      <c r="D155" s="22" t="s">
        <v>335</v>
      </c>
      <c r="E155" s="22" t="s">
        <v>335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323</v>
      </c>
      <c r="C156" s="22" t="s">
        <v>83</v>
      </c>
      <c r="D156" s="22" t="s">
        <v>323</v>
      </c>
      <c r="E156" s="22" t="s">
        <v>323</v>
      </c>
      <c r="F156" s="22" t="s">
        <v>44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64</v>
      </c>
      <c r="C157" s="2" t="s">
        <v>356</v>
      </c>
      <c r="D157" s="2" t="s">
        <v>280</v>
      </c>
      <c r="E157" s="2" t="s">
        <v>18</v>
      </c>
      <c r="F157" s="2" t="s">
        <v>44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323</v>
      </c>
      <c r="C158" s="22" t="s">
        <v>83</v>
      </c>
      <c r="D158" s="22" t="s">
        <v>323</v>
      </c>
      <c r="E158" s="22" t="s">
        <v>323</v>
      </c>
      <c r="F158" s="22" t="s">
        <v>44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357</v>
      </c>
      <c r="D159" s="2" t="s">
        <v>280</v>
      </c>
      <c r="E159" s="2" t="s">
        <v>18</v>
      </c>
      <c r="F159" s="2" t="s">
        <v>44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357</v>
      </c>
      <c r="D160" s="2" t="s">
        <v>280</v>
      </c>
      <c r="E160" s="2" t="s">
        <v>18</v>
      </c>
      <c r="F160" s="2" t="s">
        <v>44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357</v>
      </c>
      <c r="D161" s="2" t="s">
        <v>280</v>
      </c>
      <c r="E161" s="2" t="s">
        <v>18</v>
      </c>
      <c r="F161" s="2" t="s">
        <v>44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335</v>
      </c>
      <c r="C162" s="22" t="s">
        <v>358</v>
      </c>
      <c r="D162" s="22" t="s">
        <v>335</v>
      </c>
      <c r="E162" s="22" t="s">
        <v>335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335</v>
      </c>
      <c r="C163" s="22" t="s">
        <v>359</v>
      </c>
      <c r="D163" s="22" t="s">
        <v>335</v>
      </c>
      <c r="E163" s="22" t="s">
        <v>335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335</v>
      </c>
      <c r="C164" s="22" t="s">
        <v>360</v>
      </c>
      <c r="D164" s="22" t="s">
        <v>335</v>
      </c>
      <c r="E164" s="22" t="s">
        <v>335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335</v>
      </c>
      <c r="C165" s="22" t="s">
        <v>361</v>
      </c>
      <c r="D165" s="22" t="s">
        <v>335</v>
      </c>
      <c r="E165" s="22" t="s">
        <v>335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323</v>
      </c>
      <c r="C166" s="22" t="s">
        <v>83</v>
      </c>
      <c r="D166" s="22" t="s">
        <v>323</v>
      </c>
      <c r="E166" s="22" t="s">
        <v>323</v>
      </c>
      <c r="F166" s="22" t="s">
        <v>44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66</v>
      </c>
      <c r="C167" s="2" t="s">
        <v>362</v>
      </c>
      <c r="D167" s="2" t="s">
        <v>280</v>
      </c>
      <c r="E167" s="2" t="s">
        <v>18</v>
      </c>
      <c r="F167" s="2" t="s">
        <v>44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323</v>
      </c>
      <c r="C168" s="22" t="s">
        <v>83</v>
      </c>
      <c r="D168" s="22" t="s">
        <v>323</v>
      </c>
      <c r="E168" s="22" t="s">
        <v>323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323</v>
      </c>
      <c r="C169" s="22" t="s">
        <v>83</v>
      </c>
      <c r="D169" s="22" t="s">
        <v>323</v>
      </c>
      <c r="E169" s="22" t="s">
        <v>323</v>
      </c>
      <c r="F169" s="22" t="s">
        <v>44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357</v>
      </c>
      <c r="D170" s="2" t="s">
        <v>280</v>
      </c>
      <c r="E170" s="2" t="s">
        <v>18</v>
      </c>
      <c r="F170" s="2" t="s">
        <v>44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323</v>
      </c>
      <c r="C171" s="22" t="s">
        <v>83</v>
      </c>
      <c r="D171" s="22" t="s">
        <v>323</v>
      </c>
      <c r="E171" s="22" t="s">
        <v>323</v>
      </c>
      <c r="F171" s="22" t="s">
        <v>44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40</v>
      </c>
      <c r="D172" s="2" t="s">
        <v>280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40</v>
      </c>
      <c r="D173" s="2" t="s">
        <v>280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40</v>
      </c>
      <c r="D174" s="2" t="s">
        <v>280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323</v>
      </c>
      <c r="C175" s="22" t="s">
        <v>83</v>
      </c>
      <c r="D175" s="22" t="s">
        <v>323</v>
      </c>
      <c r="E175" s="22" t="s">
        <v>323</v>
      </c>
      <c r="F175" s="22" t="s">
        <v>44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345</v>
      </c>
      <c r="C176" s="30" t="s">
        <v>346</v>
      </c>
      <c r="D176" s="30" t="s">
        <v>280</v>
      </c>
      <c r="E176" s="30" t="s">
        <v>347</v>
      </c>
      <c r="F176" s="30" t="s">
        <v>44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40</v>
      </c>
      <c r="D177" s="2" t="s">
        <v>280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345</v>
      </c>
      <c r="C178" s="30" t="s">
        <v>346</v>
      </c>
      <c r="D178" s="30" t="s">
        <v>280</v>
      </c>
      <c r="E178" s="30" t="s">
        <v>347</v>
      </c>
      <c r="F178" s="30" t="s">
        <v>44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335</v>
      </c>
      <c r="C179" s="22" t="s">
        <v>363</v>
      </c>
      <c r="D179" s="22" t="s">
        <v>335</v>
      </c>
      <c r="E179" s="22" t="s">
        <v>335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335</v>
      </c>
      <c r="C180" s="22" t="s">
        <v>364</v>
      </c>
      <c r="D180" s="22" t="s">
        <v>335</v>
      </c>
      <c r="E180" s="22" t="s">
        <v>335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335</v>
      </c>
      <c r="C181" s="22" t="s">
        <v>365</v>
      </c>
      <c r="D181" s="22" t="s">
        <v>335</v>
      </c>
      <c r="E181" s="22" t="s">
        <v>335</v>
      </c>
      <c r="F181" s="22" t="s">
        <v>44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335</v>
      </c>
      <c r="C182" s="22" t="s">
        <v>358</v>
      </c>
      <c r="D182" s="22" t="s">
        <v>335</v>
      </c>
      <c r="E182" s="22" t="s">
        <v>335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280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280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280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37</v>
      </c>
      <c r="C186" s="2" t="s">
        <v>38</v>
      </c>
      <c r="D186" s="2" t="s">
        <v>280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37</v>
      </c>
      <c r="C187" s="2" t="s">
        <v>38</v>
      </c>
      <c r="D187" s="2" t="s">
        <v>280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280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323</v>
      </c>
      <c r="C189" s="22" t="s">
        <v>83</v>
      </c>
      <c r="D189" s="22" t="s">
        <v>323</v>
      </c>
      <c r="E189" s="22" t="s">
        <v>323</v>
      </c>
      <c r="F189" s="22" t="s">
        <v>44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345</v>
      </c>
      <c r="C190" s="30" t="s">
        <v>346</v>
      </c>
      <c r="D190" s="30" t="s">
        <v>280</v>
      </c>
      <c r="E190" s="30" t="s">
        <v>347</v>
      </c>
      <c r="F190" s="30" t="s">
        <v>44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280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37</v>
      </c>
      <c r="C192" s="2" t="s">
        <v>38</v>
      </c>
      <c r="D192" s="2" t="s">
        <v>280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280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280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280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280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280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280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280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366</v>
      </c>
      <c r="C200" s="38" t="s">
        <v>117</v>
      </c>
      <c r="D200" s="38" t="s">
        <v>366</v>
      </c>
      <c r="E200" s="38" t="s">
        <v>366</v>
      </c>
      <c r="F200" s="38" t="s">
        <v>44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335</v>
      </c>
      <c r="C201" s="22" t="s">
        <v>359</v>
      </c>
      <c r="D201" s="22" t="s">
        <v>335</v>
      </c>
      <c r="E201" s="22" t="s">
        <v>335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335</v>
      </c>
      <c r="C202" s="22" t="s">
        <v>360</v>
      </c>
      <c r="D202" s="22" t="s">
        <v>335</v>
      </c>
      <c r="E202" s="22" t="s">
        <v>335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335</v>
      </c>
      <c r="C203" s="22" t="s">
        <v>361</v>
      </c>
      <c r="D203" s="22" t="s">
        <v>335</v>
      </c>
      <c r="E203" s="22" t="s">
        <v>335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323</v>
      </c>
      <c r="C204" s="22" t="s">
        <v>83</v>
      </c>
      <c r="D204" s="22" t="s">
        <v>323</v>
      </c>
      <c r="E204" s="22" t="s">
        <v>323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280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280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280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335</v>
      </c>
      <c r="C208" s="22" t="s">
        <v>367</v>
      </c>
      <c r="D208" s="22" t="s">
        <v>335</v>
      </c>
      <c r="E208" s="22" t="s">
        <v>335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335</v>
      </c>
      <c r="C209" s="22" t="s">
        <v>363</v>
      </c>
      <c r="D209" s="22" t="s">
        <v>335</v>
      </c>
      <c r="E209" s="22" t="s">
        <v>335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323</v>
      </c>
      <c r="C210" s="22" t="s">
        <v>83</v>
      </c>
      <c r="D210" s="22" t="s">
        <v>323</v>
      </c>
      <c r="E210" s="22" t="s">
        <v>323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335</v>
      </c>
      <c r="C211" s="22" t="s">
        <v>358</v>
      </c>
      <c r="D211" s="22" t="s">
        <v>335</v>
      </c>
      <c r="E211" s="22" t="s">
        <v>335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296</v>
      </c>
      <c r="C212" s="26" t="s">
        <v>353</v>
      </c>
      <c r="D212" s="26" t="s">
        <v>297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22</v>
      </c>
      <c r="C213" s="2" t="s">
        <v>23</v>
      </c>
      <c r="D213" s="2" t="s">
        <v>280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22</v>
      </c>
      <c r="C214" s="2" t="s">
        <v>23</v>
      </c>
      <c r="D214" s="2" t="s">
        <v>280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280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280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335</v>
      </c>
      <c r="C217" s="22" t="s">
        <v>368</v>
      </c>
      <c r="D217" s="22" t="s">
        <v>335</v>
      </c>
      <c r="E217" s="22" t="s">
        <v>335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335</v>
      </c>
      <c r="C218" s="22" t="s">
        <v>369</v>
      </c>
      <c r="D218" s="22" t="s">
        <v>335</v>
      </c>
      <c r="E218" s="22" t="s">
        <v>335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335</v>
      </c>
      <c r="C219" s="22" t="s">
        <v>370</v>
      </c>
      <c r="D219" s="22" t="s">
        <v>335</v>
      </c>
      <c r="E219" s="22" t="s">
        <v>335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335</v>
      </c>
      <c r="C220" s="22" t="s">
        <v>361</v>
      </c>
      <c r="D220" s="22" t="s">
        <v>335</v>
      </c>
      <c r="E220" s="22" t="s">
        <v>335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335</v>
      </c>
      <c r="C221" s="22" t="s">
        <v>371</v>
      </c>
      <c r="D221" s="22" t="s">
        <v>335</v>
      </c>
      <c r="E221" s="22" t="s">
        <v>335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323</v>
      </c>
      <c r="C222" s="22" t="s">
        <v>83</v>
      </c>
      <c r="D222" s="22" t="s">
        <v>323</v>
      </c>
      <c r="E222" s="22" t="s">
        <v>323</v>
      </c>
      <c r="F222" s="22" t="s">
        <v>44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42</v>
      </c>
      <c r="C223" s="2" t="s">
        <v>372</v>
      </c>
      <c r="D223" s="2" t="s">
        <v>280</v>
      </c>
      <c r="E223" s="2" t="s">
        <v>18</v>
      </c>
      <c r="F223" s="2" t="s">
        <v>44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42</v>
      </c>
      <c r="C224" s="2" t="s">
        <v>372</v>
      </c>
      <c r="D224" s="2" t="s">
        <v>280</v>
      </c>
      <c r="E224" s="2" t="s">
        <v>18</v>
      </c>
      <c r="F224" s="2" t="s">
        <v>44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42</v>
      </c>
      <c r="C225" s="2" t="s">
        <v>372</v>
      </c>
      <c r="D225" s="2" t="s">
        <v>280</v>
      </c>
      <c r="E225" s="2" t="s">
        <v>18</v>
      </c>
      <c r="F225" s="2" t="s">
        <v>44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42</v>
      </c>
      <c r="C226" s="2" t="s">
        <v>372</v>
      </c>
      <c r="D226" s="2" t="s">
        <v>280</v>
      </c>
      <c r="E226" s="2" t="s">
        <v>18</v>
      </c>
      <c r="F226" s="2" t="s">
        <v>44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42</v>
      </c>
      <c r="C227" s="2" t="s">
        <v>372</v>
      </c>
      <c r="D227" s="2" t="s">
        <v>280</v>
      </c>
      <c r="E227" s="2" t="s">
        <v>18</v>
      </c>
      <c r="F227" s="2" t="s">
        <v>44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323</v>
      </c>
      <c r="C228" s="22" t="s">
        <v>83</v>
      </c>
      <c r="D228" s="22" t="s">
        <v>323</v>
      </c>
      <c r="E228" s="22" t="s">
        <v>323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280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280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280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280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280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280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280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280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280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335</v>
      </c>
      <c r="C238" s="22" t="s">
        <v>373</v>
      </c>
      <c r="D238" s="22" t="s">
        <v>335</v>
      </c>
      <c r="E238" s="22" t="s">
        <v>335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323</v>
      </c>
      <c r="C239" s="22" t="s">
        <v>95</v>
      </c>
      <c r="D239" s="22" t="s">
        <v>323</v>
      </c>
      <c r="E239" s="22" t="s">
        <v>323</v>
      </c>
      <c r="F239" s="22" t="s">
        <v>44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323</v>
      </c>
      <c r="C240" s="22" t="s">
        <v>83</v>
      </c>
      <c r="D240" s="22" t="s">
        <v>323</v>
      </c>
      <c r="E240" s="22" t="s">
        <v>323</v>
      </c>
      <c r="F240" s="22" t="s">
        <v>44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366</v>
      </c>
      <c r="C241" s="38" t="s">
        <v>134</v>
      </c>
      <c r="D241" s="38" t="s">
        <v>366</v>
      </c>
      <c r="E241" s="38" t="s">
        <v>366</v>
      </c>
      <c r="F241" s="38" t="s">
        <v>44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45717.89537037</v>
      </c>
      <c r="B242" s="26" t="s">
        <v>345</v>
      </c>
      <c r="C242" s="26" t="s">
        <v>374</v>
      </c>
      <c r="D242" s="26" t="s">
        <v>317</v>
      </c>
      <c r="E242" s="26" t="s">
        <v>347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375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376</v>
      </c>
      <c r="C1" s="42" t="s">
        <v>0</v>
      </c>
      <c r="D1" s="42" t="s">
        <v>2</v>
      </c>
      <c r="E1" s="42" t="s">
        <v>377</v>
      </c>
      <c r="F1" s="42" t="s">
        <v>3</v>
      </c>
      <c r="G1" s="42" t="s">
        <v>378</v>
      </c>
      <c r="H1" s="42" t="s">
        <v>379</v>
      </c>
      <c r="I1" s="42" t="s">
        <v>380</v>
      </c>
      <c r="J1" s="42" t="s">
        <v>381</v>
      </c>
      <c r="K1" s="42" t="s">
        <v>382</v>
      </c>
      <c r="L1" s="42" t="s">
        <v>383</v>
      </c>
      <c r="M1" s="42" t="s">
        <v>384</v>
      </c>
      <c r="N1" s="42" t="s">
        <v>385</v>
      </c>
    </row>
    <row collapsed="false" customFormat="false" customHeight="false" hidden="false" ht="12.1" outlineLevel="0" r="2">
      <c r="A2" s="41" t="n">
        <v>44173</v>
      </c>
      <c r="B2" s="2" t="s">
        <v>386</v>
      </c>
      <c r="C2" s="2" t="s">
        <v>286</v>
      </c>
      <c r="D2" s="2" t="s">
        <v>387</v>
      </c>
      <c r="E2" s="7" t="n">
        <v>205</v>
      </c>
      <c r="F2" s="2" t="s">
        <v>44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386</v>
      </c>
      <c r="C3" s="2" t="s">
        <v>288</v>
      </c>
      <c r="D3" s="2" t="s">
        <v>388</v>
      </c>
      <c r="E3" s="7" t="n">
        <v>1</v>
      </c>
      <c r="F3" s="2" t="s">
        <v>44</v>
      </c>
      <c r="G3" s="6" t="n">
        <v>46</v>
      </c>
      <c r="H3" s="6" t="n">
        <v>5140</v>
      </c>
      <c r="I3" s="6" t="n">
        <v>5057.03</v>
      </c>
      <c r="J3" s="6" t="n">
        <v>6</v>
      </c>
      <c r="K3" s="6" t="n">
        <v>46</v>
      </c>
      <c r="L3" s="6" t="n">
        <v>40</v>
      </c>
      <c r="M3" s="6" t="n">
        <v>0.79</v>
      </c>
      <c r="N3" s="6" t="n">
        <v>0.78</v>
      </c>
    </row>
    <row collapsed="false" customFormat="false" customHeight="false" hidden="false" ht="12.1" outlineLevel="0" r="4">
      <c r="A4" s="41" t="n">
        <v>44183</v>
      </c>
      <c r="B4" s="2" t="s">
        <v>386</v>
      </c>
      <c r="C4" s="2" t="s">
        <v>283</v>
      </c>
      <c r="D4" s="2" t="s">
        <v>389</v>
      </c>
      <c r="E4" s="7" t="n">
        <v>12</v>
      </c>
      <c r="F4" s="2" t="s">
        <v>44</v>
      </c>
      <c r="G4" s="6" t="n">
        <v>73.645</v>
      </c>
      <c r="H4" s="6" t="n">
        <v>2740</v>
      </c>
      <c r="I4" s="6" t="n">
        <v>2734.64</v>
      </c>
      <c r="J4" s="6" t="n">
        <v>115</v>
      </c>
      <c r="K4" s="6" t="n">
        <v>883.74</v>
      </c>
      <c r="L4" s="6" t="n">
        <v>768.74</v>
      </c>
      <c r="M4" s="6" t="n">
        <v>2.34</v>
      </c>
      <c r="N4" s="6" t="n">
        <v>2.34</v>
      </c>
    </row>
    <row collapsed="false" customFormat="false" customHeight="false" hidden="false" ht="12.1" outlineLevel="0" r="5">
      <c r="A5" s="41" t="n">
        <v>44194</v>
      </c>
      <c r="B5" s="2" t="s">
        <v>386</v>
      </c>
      <c r="C5" s="2" t="s">
        <v>291</v>
      </c>
      <c r="D5" s="2" t="s">
        <v>390</v>
      </c>
      <c r="E5" s="7" t="n">
        <v>1040</v>
      </c>
      <c r="F5" s="2" t="s">
        <v>44</v>
      </c>
      <c r="G5" s="6" t="n">
        <v>6.43</v>
      </c>
      <c r="H5" s="6" t="n">
        <v>209.8</v>
      </c>
      <c r="I5" s="6" t="n">
        <v>212.1</v>
      </c>
      <c r="J5" s="6" t="n">
        <v>869</v>
      </c>
      <c r="K5" s="6" t="n">
        <v>6687.2</v>
      </c>
      <c r="L5" s="6" t="n">
        <v>5818.2</v>
      </c>
      <c r="M5" s="6" t="n">
        <v>2.64</v>
      </c>
      <c r="N5" s="6" t="n">
        <v>2.67</v>
      </c>
    </row>
    <row collapsed="false" customFormat="false" customHeight="false" hidden="false" ht="12.1" outlineLevel="0" r="6">
      <c r="A6" s="41" t="n">
        <v>44194</v>
      </c>
      <c r="B6" s="2" t="s">
        <v>386</v>
      </c>
      <c r="C6" s="2" t="s">
        <v>293</v>
      </c>
      <c r="D6" s="2" t="s">
        <v>391</v>
      </c>
      <c r="E6" s="7" t="n">
        <v>320</v>
      </c>
      <c r="F6" s="2" t="s">
        <v>44</v>
      </c>
      <c r="G6" s="6" t="n">
        <v>5</v>
      </c>
      <c r="H6" s="6" t="n">
        <v>317.15</v>
      </c>
      <c r="I6" s="6" t="n">
        <v>316.49</v>
      </c>
      <c r="J6" s="6" t="n">
        <v>208</v>
      </c>
      <c r="K6" s="6" t="n">
        <v>1600</v>
      </c>
      <c r="L6" s="6" t="n">
        <v>1392</v>
      </c>
      <c r="M6" s="6" t="n">
        <v>1.37</v>
      </c>
      <c r="N6" s="6" t="n">
        <v>1.37</v>
      </c>
    </row>
    <row collapsed="false" customFormat="false" customHeight="false" hidden="false" ht="12.1" outlineLevel="0" r="7">
      <c r="A7" s="41" t="n">
        <v>44210</v>
      </c>
      <c r="B7" s="2" t="s">
        <v>386</v>
      </c>
      <c r="C7" s="2" t="s">
        <v>292</v>
      </c>
      <c r="D7" s="2" t="s">
        <v>392</v>
      </c>
      <c r="E7" s="7" t="n">
        <v>20230</v>
      </c>
      <c r="F7" s="2" t="s">
        <v>44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386</v>
      </c>
      <c r="C8" s="2" t="s">
        <v>296</v>
      </c>
      <c r="D8" s="2" t="s">
        <v>353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386</v>
      </c>
      <c r="C9" s="2" t="s">
        <v>47</v>
      </c>
      <c r="D9" s="2" t="s">
        <v>48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386</v>
      </c>
      <c r="C10" s="2" t="s">
        <v>37</v>
      </c>
      <c r="D10" s="2" t="s">
        <v>38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386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386</v>
      </c>
      <c r="C12" s="2" t="s">
        <v>22</v>
      </c>
      <c r="D12" s="2" t="s">
        <v>23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386</v>
      </c>
      <c r="C13" s="2" t="s">
        <v>66</v>
      </c>
      <c r="D13" s="2" t="s">
        <v>67</v>
      </c>
      <c r="E13" s="7" t="n">
        <v>32</v>
      </c>
      <c r="F13" s="2" t="s">
        <v>44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386</v>
      </c>
      <c r="C14" s="2" t="s">
        <v>296</v>
      </c>
      <c r="D14" s="2" t="s">
        <v>353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386</v>
      </c>
      <c r="C15" s="2" t="s">
        <v>47</v>
      </c>
      <c r="D15" s="2" t="s">
        <v>48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44344</v>
      </c>
      <c r="B16" s="2" t="s">
        <v>386</v>
      </c>
      <c r="C16" s="2" t="s">
        <v>37</v>
      </c>
      <c r="D16" s="2" t="s">
        <v>38</v>
      </c>
      <c r="E16" s="7" t="n">
        <v>2</v>
      </c>
      <c r="F16" s="2" t="s">
        <v>20</v>
      </c>
      <c r="G16" s="6" t="n">
        <v>91.8225</v>
      </c>
      <c r="H16" s="6" t="n">
        <v>370.12</v>
      </c>
      <c r="I16" s="6" t="n">
        <v>21388.48</v>
      </c>
      <c r="J16" s="6" t="n">
        <v>0.75</v>
      </c>
      <c r="K16" s="6" t="n">
        <v>183.645</v>
      </c>
      <c r="L16" s="6" t="n">
        <v>128.55</v>
      </c>
      <c r="M16" s="6" t="n">
        <v>0.3</v>
      </c>
      <c r="N16" s="6" t="n">
        <v>0.24</v>
      </c>
    </row>
    <row collapsed="false" customFormat="false" customHeight="false" hidden="false" ht="12.1" outlineLevel="0" r="17">
      <c r="A17" s="41" t="n">
        <v>44348</v>
      </c>
      <c r="B17" s="2" t="s">
        <v>386</v>
      </c>
      <c r="C17" s="2" t="s">
        <v>50</v>
      </c>
      <c r="D17" s="2" t="s">
        <v>51</v>
      </c>
      <c r="E17" s="7" t="n">
        <v>13</v>
      </c>
      <c r="F17" s="2" t="s">
        <v>44</v>
      </c>
      <c r="G17" s="6" t="n">
        <v>1021.22</v>
      </c>
      <c r="H17" s="6" t="n">
        <v>26750</v>
      </c>
      <c r="I17" s="6" t="n">
        <v>24660.48</v>
      </c>
      <c r="J17" s="6" t="n">
        <v>1726</v>
      </c>
      <c r="K17" s="6" t="n">
        <v>13275.86</v>
      </c>
      <c r="L17" s="6" t="n">
        <v>11549.86</v>
      </c>
      <c r="M17" s="6" t="n">
        <v>3.6</v>
      </c>
      <c r="N17" s="6" t="n">
        <v>3.32</v>
      </c>
    </row>
    <row collapsed="false" customFormat="false" customHeight="false" hidden="false" ht="12.1" outlineLevel="0" r="18">
      <c r="A18" s="41" t="n">
        <v>44350</v>
      </c>
      <c r="B18" s="2" t="s">
        <v>386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386</v>
      </c>
      <c r="C19" s="2" t="s">
        <v>22</v>
      </c>
      <c r="D19" s="2" t="s">
        <v>23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386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386</v>
      </c>
      <c r="C21" s="2" t="s">
        <v>296</v>
      </c>
      <c r="D21" s="2" t="s">
        <v>353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386</v>
      </c>
      <c r="C22" s="2" t="s">
        <v>47</v>
      </c>
      <c r="D22" s="2" t="s">
        <v>48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386</v>
      </c>
      <c r="C23" s="2" t="s">
        <v>37</v>
      </c>
      <c r="D23" s="2" t="s">
        <v>38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386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386</v>
      </c>
      <c r="C25" s="2" t="s">
        <v>66</v>
      </c>
      <c r="D25" s="2" t="s">
        <v>67</v>
      </c>
      <c r="E25" s="7" t="n">
        <v>32</v>
      </c>
      <c r="F25" s="2" t="s">
        <v>44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386</v>
      </c>
      <c r="C26" s="2" t="s">
        <v>22</v>
      </c>
      <c r="D26" s="2" t="s">
        <v>23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386</v>
      </c>
      <c r="C27" s="2" t="s">
        <v>64</v>
      </c>
      <c r="D27" s="2" t="s">
        <v>65</v>
      </c>
      <c r="E27" s="7" t="n">
        <v>52</v>
      </c>
      <c r="F27" s="2" t="s">
        <v>44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386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386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386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386</v>
      </c>
      <c r="C31" s="2" t="s">
        <v>47</v>
      </c>
      <c r="D31" s="2" t="s">
        <v>48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386</v>
      </c>
      <c r="C32" s="2" t="s">
        <v>22</v>
      </c>
      <c r="D32" s="2" t="s">
        <v>23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386</v>
      </c>
      <c r="C33" s="2" t="s">
        <v>58</v>
      </c>
      <c r="D33" s="2" t="s">
        <v>59</v>
      </c>
      <c r="E33" s="7" t="n">
        <v>20</v>
      </c>
      <c r="F33" s="2" t="s">
        <v>20</v>
      </c>
      <c r="G33" s="6" t="n">
        <v>5.6169</v>
      </c>
      <c r="H33" s="6" t="n">
        <v>34.145</v>
      </c>
      <c r="I33" s="6" t="n">
        <v>2990.98</v>
      </c>
      <c r="J33" s="6" t="n">
        <v>0.45</v>
      </c>
      <c r="K33" s="6" t="n">
        <v>112.3389</v>
      </c>
      <c r="L33" s="6" t="n">
        <v>78.64</v>
      </c>
      <c r="M33" s="6" t="n">
        <v>0.13</v>
      </c>
      <c r="N33" s="6" t="n">
        <v>0.15</v>
      </c>
    </row>
    <row collapsed="false" customFormat="false" customHeight="false" hidden="false" ht="12.1" outlineLevel="0" r="34">
      <c r="A34" s="41" t="n">
        <v>44531</v>
      </c>
      <c r="B34" s="2" t="s">
        <v>386</v>
      </c>
      <c r="C34" s="2" t="s">
        <v>31</v>
      </c>
      <c r="D34" s="2" t="s">
        <v>32</v>
      </c>
      <c r="E34" s="7" t="n">
        <v>126</v>
      </c>
      <c r="F34" s="2" t="s">
        <v>20</v>
      </c>
      <c r="G34" s="6" t="n">
        <v>15.7274</v>
      </c>
      <c r="H34" s="6" t="n">
        <v>44.257</v>
      </c>
      <c r="I34" s="6" t="n">
        <v>2533.65</v>
      </c>
      <c r="J34" s="6" t="n">
        <v>7.94</v>
      </c>
      <c r="K34" s="6" t="n">
        <v>1981.6582</v>
      </c>
      <c r="L34" s="6" t="n">
        <v>1387.01</v>
      </c>
      <c r="M34" s="6" t="n">
        <v>0.43</v>
      </c>
      <c r="N34" s="6" t="n">
        <v>0.33</v>
      </c>
    </row>
    <row collapsed="false" customFormat="false" customHeight="false" hidden="false" ht="12.1" outlineLevel="0" r="35">
      <c r="A35" s="41" t="n">
        <v>44531</v>
      </c>
      <c r="B35" s="2" t="s">
        <v>386</v>
      </c>
      <c r="C35" s="2" t="s">
        <v>37</v>
      </c>
      <c r="D35" s="2" t="s">
        <v>38</v>
      </c>
      <c r="E35" s="7" t="n">
        <v>6</v>
      </c>
      <c r="F35" s="2" t="s">
        <v>20</v>
      </c>
      <c r="G35" s="6" t="n">
        <v>149.7852</v>
      </c>
      <c r="H35" s="6" t="n">
        <v>378.99</v>
      </c>
      <c r="I35" s="6" t="n">
        <v>24716.35</v>
      </c>
      <c r="J35" s="6" t="n">
        <v>3.6</v>
      </c>
      <c r="K35" s="6" t="n">
        <v>898.7112</v>
      </c>
      <c r="L35" s="6" t="n">
        <v>629.1</v>
      </c>
      <c r="M35" s="6" t="n">
        <v>0.42</v>
      </c>
      <c r="N35" s="6" t="n">
        <v>0.37</v>
      </c>
    </row>
    <row collapsed="false" customFormat="false" customHeight="false" hidden="false" ht="12.1" outlineLevel="0" r="36">
      <c r="A36" s="41" t="n">
        <v>44543</v>
      </c>
      <c r="B36" s="2" t="s">
        <v>386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386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386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386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386</v>
      </c>
      <c r="C40" s="2" t="s">
        <v>50</v>
      </c>
      <c r="D40" s="2" t="s">
        <v>51</v>
      </c>
      <c r="E40" s="7" t="n">
        <v>13</v>
      </c>
      <c r="F40" s="2" t="s">
        <v>44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386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386</v>
      </c>
      <c r="C42" s="2" t="s">
        <v>47</v>
      </c>
      <c r="D42" s="2" t="s">
        <v>48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386</v>
      </c>
      <c r="C43" s="2" t="s">
        <v>37</v>
      </c>
      <c r="D43" s="2" t="s">
        <v>38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386</v>
      </c>
      <c r="C44" s="2" t="s">
        <v>37</v>
      </c>
      <c r="D44" s="2" t="s">
        <v>38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386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386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386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386</v>
      </c>
      <c r="C48" s="2" t="s">
        <v>22</v>
      </c>
      <c r="D48" s="2" t="s">
        <v>23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386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386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386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386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386</v>
      </c>
      <c r="C53" s="2" t="s">
        <v>47</v>
      </c>
      <c r="D53" s="2" t="s">
        <v>48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386</v>
      </c>
      <c r="C54" s="2" t="s">
        <v>64</v>
      </c>
      <c r="D54" s="2" t="s">
        <v>65</v>
      </c>
      <c r="E54" s="7" t="n">
        <v>52</v>
      </c>
      <c r="F54" s="2" t="s">
        <v>44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386</v>
      </c>
      <c r="C55" s="2" t="s">
        <v>37</v>
      </c>
      <c r="D55" s="2" t="s">
        <v>38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386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386</v>
      </c>
      <c r="C57" s="2" t="s">
        <v>50</v>
      </c>
      <c r="D57" s="2" t="s">
        <v>51</v>
      </c>
      <c r="E57" s="7" t="n">
        <v>13</v>
      </c>
      <c r="F57" s="2" t="s">
        <v>44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386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386</v>
      </c>
      <c r="C59" s="2" t="s">
        <v>22</v>
      </c>
      <c r="D59" s="2" t="s">
        <v>23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386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386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386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386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386</v>
      </c>
      <c r="C64" s="2" t="s">
        <v>47</v>
      </c>
      <c r="D64" s="2" t="s">
        <v>48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386</v>
      </c>
      <c r="C65" s="2" t="s">
        <v>37</v>
      </c>
      <c r="D65" s="2" t="s">
        <v>38</v>
      </c>
      <c r="E65" s="7" t="n">
        <v>6</v>
      </c>
      <c r="F65" s="2" t="s">
        <v>20</v>
      </c>
      <c r="G65" s="6" t="n">
        <v>150.9193</v>
      </c>
      <c r="H65" s="6" t="n">
        <v>333.63</v>
      </c>
      <c r="I65" s="6" t="n">
        <v>24716.35</v>
      </c>
      <c r="J65" s="6" t="n">
        <v>4.5</v>
      </c>
      <c r="K65" s="6" t="n">
        <v>905.5155</v>
      </c>
      <c r="L65" s="6" t="n">
        <v>633.86</v>
      </c>
      <c r="M65" s="6" t="n">
        <v>0.43</v>
      </c>
      <c r="N65" s="6" t="n">
        <v>0.52</v>
      </c>
    </row>
    <row collapsed="false" customFormat="false" customHeight="false" hidden="false" ht="12.1" outlineLevel="0" r="66">
      <c r="A66" s="41" t="n">
        <v>44804</v>
      </c>
      <c r="B66" s="2" t="s">
        <v>386</v>
      </c>
      <c r="C66" s="2" t="s">
        <v>31</v>
      </c>
      <c r="D66" s="2" t="s">
        <v>32</v>
      </c>
      <c r="E66" s="7" t="n">
        <v>126</v>
      </c>
      <c r="F66" s="2" t="s">
        <v>20</v>
      </c>
      <c r="G66" s="6" t="n">
        <v>13.2809</v>
      </c>
      <c r="H66" s="6" t="n">
        <v>34.09</v>
      </c>
      <c r="I66" s="6" t="n">
        <v>2533.65</v>
      </c>
      <c r="J66" s="6" t="n">
        <v>8.32</v>
      </c>
      <c r="K66" s="6" t="n">
        <v>1673.3926</v>
      </c>
      <c r="L66" s="6" t="n">
        <v>1171.13</v>
      </c>
      <c r="M66" s="6" t="n">
        <v>0.37</v>
      </c>
      <c r="N66" s="6" t="n">
        <v>0.45</v>
      </c>
    </row>
    <row collapsed="false" customFormat="false" customHeight="false" hidden="false" ht="12.1" outlineLevel="0" r="67">
      <c r="A67" s="41" t="n">
        <v>44805</v>
      </c>
      <c r="B67" s="2" t="s">
        <v>386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386</v>
      </c>
      <c r="C68" s="2" t="s">
        <v>22</v>
      </c>
      <c r="D68" s="2" t="s">
        <v>23</v>
      </c>
      <c r="E68" s="7" t="n">
        <v>130</v>
      </c>
      <c r="F68" s="2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1" t="n">
        <v>44819</v>
      </c>
      <c r="B69" s="2" t="s">
        <v>386</v>
      </c>
      <c r="C69" s="2" t="s">
        <v>61</v>
      </c>
      <c r="D69" s="2" t="s">
        <v>62</v>
      </c>
      <c r="E69" s="7" t="n">
        <v>4</v>
      </c>
      <c r="F69" s="2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1" t="n">
        <v>44833</v>
      </c>
      <c r="B70" s="2" t="s">
        <v>386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386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386</v>
      </c>
      <c r="C72" s="2" t="s">
        <v>42</v>
      </c>
      <c r="D72" s="2" t="s">
        <v>43</v>
      </c>
      <c r="E72" s="7" t="n">
        <v>1480</v>
      </c>
      <c r="F72" s="2" t="s">
        <v>44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386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386</v>
      </c>
      <c r="C74" s="2" t="s">
        <v>47</v>
      </c>
      <c r="D74" s="2" t="s">
        <v>48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386</v>
      </c>
      <c r="C75" s="2" t="s">
        <v>37</v>
      </c>
      <c r="D75" s="2" t="s">
        <v>38</v>
      </c>
      <c r="E75" s="7" t="n">
        <v>6</v>
      </c>
      <c r="F75" s="2" t="s">
        <v>20</v>
      </c>
      <c r="G75" s="6" t="n">
        <v>152.6855</v>
      </c>
      <c r="H75" s="6" t="n">
        <v>383.71</v>
      </c>
      <c r="I75" s="6" t="n">
        <v>24716.35</v>
      </c>
      <c r="J75" s="6" t="n">
        <v>4.5</v>
      </c>
      <c r="K75" s="6" t="n">
        <v>916.113</v>
      </c>
      <c r="L75" s="6" t="n">
        <v>641.28</v>
      </c>
      <c r="M75" s="6" t="n">
        <v>0.43</v>
      </c>
      <c r="N75" s="6" t="n">
        <v>0.46</v>
      </c>
    </row>
    <row collapsed="false" customFormat="false" customHeight="false" hidden="false" ht="12.1" outlineLevel="0" r="76">
      <c r="A76" s="41" t="n">
        <v>44895</v>
      </c>
      <c r="B76" s="2" t="s">
        <v>386</v>
      </c>
      <c r="C76" s="2" t="s">
        <v>22</v>
      </c>
      <c r="D76" s="2" t="s">
        <v>23</v>
      </c>
      <c r="E76" s="7" t="n">
        <v>130</v>
      </c>
      <c r="F76" s="2" t="s">
        <v>20</v>
      </c>
      <c r="G76" s="6" t="n">
        <v>26.8726</v>
      </c>
      <c r="H76" s="6" t="n">
        <v>62.48</v>
      </c>
      <c r="I76" s="6" t="n">
        <v>3843.84</v>
      </c>
      <c r="J76" s="6" t="n">
        <v>17.16</v>
      </c>
      <c r="K76" s="6" t="n">
        <v>3493.4442</v>
      </c>
      <c r="L76" s="6" t="n">
        <v>2445.41</v>
      </c>
      <c r="M76" s="6" t="n">
        <v>0.49</v>
      </c>
      <c r="N76" s="6" t="n">
        <v>0.49</v>
      </c>
    </row>
    <row collapsed="false" customFormat="false" customHeight="false" hidden="false" ht="12.1" outlineLevel="0" r="77">
      <c r="A77" s="41" t="n">
        <v>44895</v>
      </c>
      <c r="B77" s="2" t="s">
        <v>386</v>
      </c>
      <c r="C77" s="2" t="s">
        <v>31</v>
      </c>
      <c r="D77" s="2" t="s">
        <v>32</v>
      </c>
      <c r="E77" s="7" t="n">
        <v>126</v>
      </c>
      <c r="F77" s="2" t="s">
        <v>20</v>
      </c>
      <c r="G77" s="6" t="n">
        <v>13.4363</v>
      </c>
      <c r="H77" s="6" t="n">
        <v>37</v>
      </c>
      <c r="I77" s="6" t="n">
        <v>2533.65</v>
      </c>
      <c r="J77" s="6" t="n">
        <v>8.32</v>
      </c>
      <c r="K77" s="6" t="n">
        <v>1692.9768</v>
      </c>
      <c r="L77" s="6" t="n">
        <v>1184.84</v>
      </c>
      <c r="M77" s="6" t="n">
        <v>0.37</v>
      </c>
      <c r="N77" s="6" t="n">
        <v>0.42</v>
      </c>
    </row>
    <row collapsed="false" customFormat="false" customHeight="false" hidden="false" ht="12.1" outlineLevel="0" r="78">
      <c r="A78" s="41" t="n">
        <v>44895</v>
      </c>
      <c r="B78" s="2" t="s">
        <v>386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386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386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386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386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386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386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386</v>
      </c>
      <c r="C85" s="2" t="s">
        <v>47</v>
      </c>
      <c r="D85" s="2" t="s">
        <v>48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386</v>
      </c>
      <c r="C86" s="2" t="s">
        <v>37</v>
      </c>
      <c r="D86" s="2" t="s">
        <v>38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386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386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386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386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386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386</v>
      </c>
      <c r="C92" s="2" t="s">
        <v>22</v>
      </c>
      <c r="D92" s="2" t="s">
        <v>23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386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386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386</v>
      </c>
      <c r="C95" s="2" t="s">
        <v>47</v>
      </c>
      <c r="D95" s="2" t="s">
        <v>48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386</v>
      </c>
      <c r="C96" s="2" t="s">
        <v>37</v>
      </c>
      <c r="D96" s="2" t="s">
        <v>38</v>
      </c>
      <c r="E96" s="7" t="n">
        <v>6</v>
      </c>
      <c r="F96" s="2" t="s">
        <v>20</v>
      </c>
      <c r="G96" s="6" t="n">
        <v>201.718</v>
      </c>
      <c r="H96" s="6" t="n">
        <v>330.83</v>
      </c>
      <c r="I96" s="6" t="n">
        <v>24716.35</v>
      </c>
      <c r="J96" s="6" t="n">
        <v>4.5</v>
      </c>
      <c r="K96" s="6" t="n">
        <v>1210.308</v>
      </c>
      <c r="L96" s="6" t="n">
        <v>847.22</v>
      </c>
      <c r="M96" s="6" t="n">
        <v>0.57</v>
      </c>
      <c r="N96" s="6" t="n">
        <v>0.53</v>
      </c>
    </row>
    <row collapsed="false" customFormat="false" customHeight="false" hidden="false" ht="12.1" outlineLevel="0" r="97">
      <c r="A97" s="41" t="n">
        <v>45077</v>
      </c>
      <c r="B97" s="2" t="s">
        <v>386</v>
      </c>
      <c r="C97" s="2" t="s">
        <v>58</v>
      </c>
      <c r="D97" s="2" t="s">
        <v>59</v>
      </c>
      <c r="E97" s="7" t="n">
        <v>20</v>
      </c>
      <c r="F97" s="2" t="s">
        <v>20</v>
      </c>
      <c r="G97" s="6" t="n">
        <v>16.1374</v>
      </c>
      <c r="H97" s="6" t="n">
        <v>33.35</v>
      </c>
      <c r="I97" s="6" t="n">
        <v>2990.98</v>
      </c>
      <c r="J97" s="6" t="n">
        <v>1.2</v>
      </c>
      <c r="K97" s="6" t="n">
        <v>322.7488</v>
      </c>
      <c r="L97" s="6" t="n">
        <v>225.92</v>
      </c>
      <c r="M97" s="6" t="n">
        <v>0.38</v>
      </c>
      <c r="N97" s="6" t="n">
        <v>0.42</v>
      </c>
    </row>
    <row collapsed="false" customFormat="false" customHeight="false" hidden="false" ht="12.1" outlineLevel="0" r="98">
      <c r="A98" s="41" t="n">
        <v>45078</v>
      </c>
      <c r="B98" s="2" t="s">
        <v>386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386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386</v>
      </c>
      <c r="C100" s="2" t="s">
        <v>22</v>
      </c>
      <c r="D100" s="2" t="s">
        <v>23</v>
      </c>
      <c r="E100" s="7" t="n">
        <v>130</v>
      </c>
      <c r="F100" s="2" t="s">
        <v>20</v>
      </c>
      <c r="G100" s="6" t="n">
        <v>38.7895</v>
      </c>
      <c r="H100" s="6" t="n">
        <v>60.86</v>
      </c>
      <c r="I100" s="6" t="n">
        <v>3843.84</v>
      </c>
      <c r="J100" s="6" t="n">
        <v>17.94</v>
      </c>
      <c r="K100" s="6" t="n">
        <v>5042.629</v>
      </c>
      <c r="L100" s="6" t="n">
        <v>3529.84</v>
      </c>
      <c r="M100" s="6" t="n">
        <v>0.71</v>
      </c>
      <c r="N100" s="6" t="n">
        <v>0.53</v>
      </c>
    </row>
    <row collapsed="false" customFormat="false" customHeight="false" hidden="false" ht="12.1" outlineLevel="0" r="101">
      <c r="A101" s="41" t="n">
        <v>45092</v>
      </c>
      <c r="B101" s="2" t="s">
        <v>386</v>
      </c>
      <c r="C101" s="2" t="s">
        <v>61</v>
      </c>
      <c r="D101" s="2" t="s">
        <v>62</v>
      </c>
      <c r="E101" s="7" t="n">
        <v>4</v>
      </c>
      <c r="F101" s="2" t="s">
        <v>20</v>
      </c>
      <c r="G101" s="6" t="n">
        <v>33.73</v>
      </c>
      <c r="H101" s="6" t="n">
        <v>226.8</v>
      </c>
      <c r="I101" s="6" t="n">
        <v>17087.72</v>
      </c>
      <c r="J101" s="6" t="n">
        <v>0.48</v>
      </c>
      <c r="K101" s="6" t="n">
        <v>134.9198</v>
      </c>
      <c r="L101" s="6" t="n">
        <v>94.44</v>
      </c>
      <c r="M101" s="6" t="n">
        <v>0.14</v>
      </c>
      <c r="N101" s="6" t="n">
        <v>0.12</v>
      </c>
    </row>
    <row collapsed="false" customFormat="false" customHeight="false" hidden="false" ht="12.1" outlineLevel="0" r="102">
      <c r="A102" s="41" t="n">
        <v>45106</v>
      </c>
      <c r="B102" s="2" t="s">
        <v>386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386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386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386</v>
      </c>
      <c r="C105" s="2" t="s">
        <v>47</v>
      </c>
      <c r="D105" s="2" t="s">
        <v>48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386</v>
      </c>
      <c r="C106" s="2" t="s">
        <v>37</v>
      </c>
      <c r="D106" s="2" t="s">
        <v>38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386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386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386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386</v>
      </c>
      <c r="C110" s="2" t="s">
        <v>22</v>
      </c>
      <c r="D110" s="2" t="s">
        <v>23</v>
      </c>
      <c r="E110" s="7" t="n">
        <v>130</v>
      </c>
      <c r="F110" s="2" t="s">
        <v>20</v>
      </c>
      <c r="G110" s="6" t="n">
        <v>44.1505</v>
      </c>
      <c r="H110" s="6" t="n">
        <v>58.44</v>
      </c>
      <c r="I110" s="6" t="n">
        <v>3843.84</v>
      </c>
      <c r="J110" s="6" t="n">
        <v>17.94</v>
      </c>
      <c r="K110" s="6" t="n">
        <v>5739.5681</v>
      </c>
      <c r="L110" s="6" t="n">
        <v>4017.7</v>
      </c>
      <c r="M110" s="6" t="n">
        <v>0.8</v>
      </c>
      <c r="N110" s="6" t="n">
        <v>0.55</v>
      </c>
    </row>
    <row collapsed="false" customFormat="false" customHeight="false" hidden="false" ht="12.1" outlineLevel="0" r="111">
      <c r="A111" s="41" t="n">
        <v>45183</v>
      </c>
      <c r="B111" s="2" t="s">
        <v>386</v>
      </c>
      <c r="C111" s="2" t="s">
        <v>61</v>
      </c>
      <c r="D111" s="2" t="s">
        <v>62</v>
      </c>
      <c r="E111" s="7" t="n">
        <v>4</v>
      </c>
      <c r="F111" s="2" t="s">
        <v>20</v>
      </c>
      <c r="G111" s="6" t="n">
        <v>38.3918</v>
      </c>
      <c r="H111" s="6" t="n">
        <v>184.58</v>
      </c>
      <c r="I111" s="6" t="n">
        <v>17087.72</v>
      </c>
      <c r="J111" s="6" t="n">
        <v>0.48</v>
      </c>
      <c r="K111" s="6" t="n">
        <v>153.567</v>
      </c>
      <c r="L111" s="6" t="n">
        <v>107.5</v>
      </c>
      <c r="M111" s="6" t="n">
        <v>0.16</v>
      </c>
      <c r="N111" s="6" t="n">
        <v>0.15</v>
      </c>
    </row>
    <row collapsed="false" customFormat="false" customHeight="false" hidden="false" ht="12.1" outlineLevel="0" r="112">
      <c r="A112" s="41" t="n">
        <v>45197</v>
      </c>
      <c r="B112" s="2" t="s">
        <v>386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386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386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386</v>
      </c>
      <c r="C115" s="2" t="s">
        <v>47</v>
      </c>
      <c r="D115" s="2" t="s">
        <v>48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386</v>
      </c>
      <c r="C116" s="2" t="s">
        <v>37</v>
      </c>
      <c r="D116" s="2" t="s">
        <v>38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386</v>
      </c>
      <c r="C117" s="2" t="s">
        <v>22</v>
      </c>
      <c r="D117" s="2" t="s">
        <v>23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386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386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386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386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386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386</v>
      </c>
      <c r="C123" s="2" t="s">
        <v>50</v>
      </c>
      <c r="D123" s="2" t="s">
        <v>51</v>
      </c>
      <c r="E123" s="7" t="n">
        <v>13</v>
      </c>
      <c r="F123" s="2" t="s">
        <v>44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386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386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386</v>
      </c>
      <c r="C126" s="2" t="s">
        <v>64</v>
      </c>
      <c r="D126" s="2" t="s">
        <v>65</v>
      </c>
      <c r="E126" s="7" t="n">
        <v>52</v>
      </c>
      <c r="F126" s="2" t="s">
        <v>44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386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386</v>
      </c>
      <c r="C128" s="2" t="s">
        <v>47</v>
      </c>
      <c r="D128" s="2" t="s">
        <v>48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386</v>
      </c>
      <c r="C129" s="2" t="s">
        <v>37</v>
      </c>
      <c r="D129" s="2" t="s">
        <v>38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386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386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386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386</v>
      </c>
      <c r="C133" s="2" t="s">
        <v>22</v>
      </c>
      <c r="D133" s="2" t="s">
        <v>23</v>
      </c>
      <c r="E133" s="7" t="n">
        <v>130</v>
      </c>
      <c r="F133" s="2" t="s">
        <v>20</v>
      </c>
      <c r="G133" s="6" t="n">
        <v>44.3993</v>
      </c>
      <c r="H133" s="6" t="n">
        <v>61.12</v>
      </c>
      <c r="I133" s="6" t="n">
        <v>3843.84</v>
      </c>
      <c r="J133" s="6" t="n">
        <v>18.92</v>
      </c>
      <c r="K133" s="6" t="n">
        <v>5771.9059</v>
      </c>
      <c r="L133" s="6" t="n">
        <v>4039.88</v>
      </c>
      <c r="M133" s="6" t="n">
        <v>0.81</v>
      </c>
      <c r="N133" s="6" t="n">
        <v>0.56</v>
      </c>
    </row>
    <row collapsed="false" customFormat="false" customHeight="false" hidden="false" ht="12.1" outlineLevel="0" r="134">
      <c r="A134" s="41" t="n">
        <v>45365</v>
      </c>
      <c r="B134" s="2" t="s">
        <v>386</v>
      </c>
      <c r="C134" s="2" t="s">
        <v>61</v>
      </c>
      <c r="D134" s="2" t="s">
        <v>62</v>
      </c>
      <c r="E134" s="7" t="n">
        <v>4</v>
      </c>
      <c r="F134" s="2" t="s">
        <v>20</v>
      </c>
      <c r="G134" s="6" t="n">
        <v>36.618</v>
      </c>
      <c r="H134" s="6" t="n">
        <v>125.79</v>
      </c>
      <c r="I134" s="6" t="n">
        <v>17087.72</v>
      </c>
      <c r="J134" s="6" t="n">
        <v>0.48</v>
      </c>
      <c r="K134" s="6" t="n">
        <v>146.4718</v>
      </c>
      <c r="L134" s="6" t="n">
        <v>102.53</v>
      </c>
      <c r="M134" s="6" t="n">
        <v>0.15</v>
      </c>
      <c r="N134" s="6" t="n">
        <v>0.22</v>
      </c>
    </row>
    <row collapsed="false" customFormat="false" customHeight="false" hidden="false" ht="12.1" outlineLevel="0" r="135">
      <c r="A135" s="41" t="n">
        <v>45378</v>
      </c>
      <c r="B135" s="2" t="s">
        <v>386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386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386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386</v>
      </c>
      <c r="C138" s="2" t="s">
        <v>47</v>
      </c>
      <c r="D138" s="2" t="s">
        <v>48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386</v>
      </c>
      <c r="C139" s="2" t="s">
        <v>37</v>
      </c>
      <c r="D139" s="2" t="s">
        <v>38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386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386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386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386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386</v>
      </c>
      <c r="C144" s="2" t="s">
        <v>22</v>
      </c>
      <c r="D144" s="2" t="s">
        <v>23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386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386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386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386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386</v>
      </c>
      <c r="C149" s="2" t="s">
        <v>47</v>
      </c>
      <c r="D149" s="2" t="s">
        <v>48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386</v>
      </c>
      <c r="C150" s="2" t="s">
        <v>37</v>
      </c>
      <c r="D150" s="2" t="s">
        <v>38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386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386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386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386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386</v>
      </c>
      <c r="C155" s="2" t="s">
        <v>22</v>
      </c>
      <c r="D155" s="2" t="s">
        <v>23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386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386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386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386</v>
      </c>
      <c r="C159" s="2" t="s">
        <v>47</v>
      </c>
      <c r="D159" s="2" t="s">
        <v>48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386</v>
      </c>
      <c r="C160" s="2" t="s">
        <v>22</v>
      </c>
      <c r="D160" s="2" t="s">
        <v>23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386</v>
      </c>
      <c r="C161" s="2" t="s">
        <v>37</v>
      </c>
      <c r="D161" s="2" t="s">
        <v>38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386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386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386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386</v>
      </c>
      <c r="C165" s="2" t="s">
        <v>64</v>
      </c>
      <c r="D165" s="2" t="s">
        <v>65</v>
      </c>
      <c r="E165" s="7" t="n">
        <v>52</v>
      </c>
      <c r="F165" s="2" t="s">
        <v>44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386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386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386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386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/>
      <c r="B170" s="2"/>
      <c r="C170" s="2"/>
      <c r="D170" s="2"/>
      <c r="E170" s="7"/>
      <c r="F170" s="2"/>
      <c r="G170" s="6"/>
      <c r="H170" s="6"/>
      <c r="I170" s="6"/>
      <c r="J170" s="6"/>
      <c r="K170" s="6"/>
      <c r="L170" s="6"/>
      <c r="M170" s="6"/>
      <c r="N170" s="6"/>
    </row>
    <row collapsed="false" customFormat="false" customHeight="false" hidden="false" ht="12.1" outlineLevel="0" r="171">
      <c r="A171" s="41" t="n">
        <v>45708</v>
      </c>
      <c r="B171" s="2" t="s">
        <v>386</v>
      </c>
      <c r="C171" s="2" t="s">
        <v>47</v>
      </c>
      <c r="D171" s="2" t="s">
        <v>48</v>
      </c>
      <c r="E171" s="7" t="n">
        <v>7</v>
      </c>
      <c r="F171" s="2" t="s">
        <v>20</v>
      </c>
      <c r="G171" s="6" t="n">
        <v>75.0542</v>
      </c>
      <c r="H171" s="6" t="n">
        <v>414.77</v>
      </c>
      <c r="I171" s="6" t="n">
        <v>17904.9</v>
      </c>
      <c r="J171" s="6" t="n">
        <v>1.74</v>
      </c>
      <c r="K171" s="6" t="n">
        <v>525.3797</v>
      </c>
      <c r="L171" s="6" t="n">
        <v>368.04</v>
      </c>
      <c r="M171" s="6" t="n">
        <v>0.29</v>
      </c>
      <c r="N171" s="6" t="n">
        <v>0.14</v>
      </c>
    </row>
  </sheetData>
  <autoFilter ref="A1:N1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376</v>
      </c>
      <c r="C1" s="42" t="s">
        <v>0</v>
      </c>
      <c r="D1" s="42" t="s">
        <v>2</v>
      </c>
      <c r="E1" s="42" t="s">
        <v>377</v>
      </c>
      <c r="F1" s="42" t="s">
        <v>393</v>
      </c>
      <c r="G1" s="42" t="s">
        <v>394</v>
      </c>
      <c r="H1" s="42" t="s">
        <v>80</v>
      </c>
      <c r="I1" s="42" t="s">
        <v>395</v>
      </c>
      <c r="J1" s="42" t="s">
        <v>380</v>
      </c>
      <c r="K1" s="42" t="s">
        <v>396</v>
      </c>
      <c r="L1" s="42" t="s">
        <v>397</v>
      </c>
      <c r="M1" s="42" t="s">
        <v>398</v>
      </c>
      <c r="N1" s="42" t="s">
        <v>399</v>
      </c>
    </row>
    <row collapsed="false" customFormat="false" customHeight="false" hidden="false" ht="12.1" outlineLevel="0" r="2">
      <c r="A2" s="43" t="n">
        <v>44195</v>
      </c>
      <c r="B2" s="2" t="s">
        <v>386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1523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386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1523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386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1523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386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1523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386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1523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386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1523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386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1523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386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1523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386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1523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386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1523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386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1523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386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1523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386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1514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386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1514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386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1502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386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1502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386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1502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44217</v>
      </c>
      <c r="B19" s="2" t="s">
        <v>386</v>
      </c>
      <c r="C19" s="2" t="s">
        <v>22</v>
      </c>
      <c r="D19" s="2" t="s">
        <v>23</v>
      </c>
      <c r="E19" s="17" t="n">
        <v>22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1501</v>
      </c>
      <c r="J19" s="17" t="n">
        <v>3571.6216068182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44217</v>
      </c>
      <c r="B20" s="2" t="s">
        <v>386</v>
      </c>
      <c r="C20" s="2" t="s">
        <v>22</v>
      </c>
      <c r="D20" s="2" t="s">
        <v>23</v>
      </c>
      <c r="E20" s="17" t="n">
        <v>23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1501</v>
      </c>
      <c r="J20" s="17" t="n">
        <v>3571.5911630435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44460</v>
      </c>
      <c r="B21" s="2" t="s">
        <v>386</v>
      </c>
      <c r="C21" s="2" t="s">
        <v>22</v>
      </c>
      <c r="D21" s="2" t="s">
        <v>23</v>
      </c>
      <c r="E21" s="17" t="n">
        <v>82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1258</v>
      </c>
      <c r="J21" s="17" t="n">
        <v>3987.9637130488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44460</v>
      </c>
      <c r="B22" s="2" t="s">
        <v>386</v>
      </c>
      <c r="C22" s="2" t="s">
        <v>22</v>
      </c>
      <c r="D22" s="2" t="s">
        <v>23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1258</v>
      </c>
      <c r="J22" s="17" t="n">
        <v>3988.0114083333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44223</v>
      </c>
      <c r="B23" s="2" t="s">
        <v>386</v>
      </c>
      <c r="C23" s="2" t="s">
        <v>25</v>
      </c>
      <c r="D23" s="2" t="s">
        <v>26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1495</v>
      </c>
      <c r="J23" s="17" t="n">
        <v>15208.766232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44224</v>
      </c>
      <c r="B24" s="2" t="s">
        <v>386</v>
      </c>
      <c r="C24" s="2" t="s">
        <v>25</v>
      </c>
      <c r="D24" s="2" t="s">
        <v>26</v>
      </c>
      <c r="E24" s="17" t="n">
        <v>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1494</v>
      </c>
      <c r="J24" s="17" t="n">
        <v>14753.5206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44232</v>
      </c>
      <c r="B25" s="2" t="s">
        <v>386</v>
      </c>
      <c r="C25" s="2" t="s">
        <v>25</v>
      </c>
      <c r="D25" s="2" t="s">
        <v>26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1486</v>
      </c>
      <c r="J25" s="17" t="n">
        <v>16085.4586682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44232</v>
      </c>
      <c r="B26" s="2" t="s">
        <v>386</v>
      </c>
      <c r="C26" s="2" t="s">
        <v>25</v>
      </c>
      <c r="D26" s="2" t="s">
        <v>26</v>
      </c>
      <c r="E26" s="17" t="n">
        <v>15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1486</v>
      </c>
      <c r="J26" s="17" t="n">
        <v>15943.037098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386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1251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386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1251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386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1522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386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1522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386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1522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386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1522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386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1348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386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1345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386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1345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386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1345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386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1345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386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1345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386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1326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386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1326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386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1326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386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1348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386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1348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386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1348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386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1345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386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1345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386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1345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44217</v>
      </c>
      <c r="B48" s="2" t="s">
        <v>386</v>
      </c>
      <c r="C48" s="2" t="s">
        <v>37</v>
      </c>
      <c r="D48" s="2" t="s">
        <v>38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1501</v>
      </c>
      <c r="J48" s="17" t="n">
        <v>21388.484125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44370</v>
      </c>
      <c r="B49" s="2" t="s">
        <v>386</v>
      </c>
      <c r="C49" s="2" t="s">
        <v>37</v>
      </c>
      <c r="D49" s="2" t="s">
        <v>38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1348</v>
      </c>
      <c r="J49" s="17" t="n">
        <v>26277.9706455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44370</v>
      </c>
      <c r="B50" s="2" t="s">
        <v>386</v>
      </c>
      <c r="C50" s="2" t="s">
        <v>37</v>
      </c>
      <c r="D50" s="2" t="s">
        <v>38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1348</v>
      </c>
      <c r="J50" s="17" t="n">
        <v>26278.336476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44372</v>
      </c>
      <c r="B51" s="2" t="s">
        <v>386</v>
      </c>
      <c r="C51" s="2" t="s">
        <v>37</v>
      </c>
      <c r="D51" s="2" t="s">
        <v>38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1345</v>
      </c>
      <c r="J51" s="17" t="n">
        <v>26686.84748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44320</v>
      </c>
      <c r="B52" s="2" t="s">
        <v>386</v>
      </c>
      <c r="C52" s="2" t="s">
        <v>21</v>
      </c>
      <c r="D52" s="2" t="s">
        <v>40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1397</v>
      </c>
      <c r="J52" s="17" t="n">
        <v>5866.1344027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44320</v>
      </c>
      <c r="B53" s="2" t="s">
        <v>386</v>
      </c>
      <c r="C53" s="2" t="s">
        <v>21</v>
      </c>
      <c r="D53" s="2" t="s">
        <v>40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1397</v>
      </c>
      <c r="J53" s="17" t="n">
        <v>5866.1344027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44321</v>
      </c>
      <c r="B54" s="2" t="s">
        <v>386</v>
      </c>
      <c r="C54" s="2" t="s">
        <v>21</v>
      </c>
      <c r="D54" s="2" t="s">
        <v>40</v>
      </c>
      <c r="E54" s="17" t="n">
        <v>7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1396</v>
      </c>
      <c r="J54" s="17" t="n">
        <v>5839.5973912857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44322</v>
      </c>
      <c r="B55" s="2" t="s">
        <v>386</v>
      </c>
      <c r="C55" s="2" t="s">
        <v>21</v>
      </c>
      <c r="D55" s="2" t="s">
        <v>40</v>
      </c>
      <c r="E55" s="17" t="n">
        <v>8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1396</v>
      </c>
      <c r="J55" s="17" t="n">
        <v>5745.354743625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44487</v>
      </c>
      <c r="B56" s="2" t="s">
        <v>386</v>
      </c>
      <c r="C56" s="2" t="s">
        <v>42</v>
      </c>
      <c r="D56" s="2" t="s">
        <v>43</v>
      </c>
      <c r="E56" s="17" t="n">
        <v>180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1231</v>
      </c>
      <c r="J56" s="17" t="n">
        <v>362.24722222222</v>
      </c>
      <c r="K56" s="6" t="s">
        <f>=Портфель!F10*Портфель!$Q$13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386</v>
      </c>
      <c r="C57" s="2" t="s">
        <v>42</v>
      </c>
      <c r="D57" s="2" t="s">
        <v>43</v>
      </c>
      <c r="E57" s="17" t="n">
        <v>290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1231</v>
      </c>
      <c r="J57" s="17" t="n">
        <v>362.25724137931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386</v>
      </c>
      <c r="C58" s="2" t="s">
        <v>42</v>
      </c>
      <c r="D58" s="2" t="s">
        <v>43</v>
      </c>
      <c r="E58" s="17" t="n">
        <v>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1231</v>
      </c>
      <c r="J58" s="17" t="n">
        <v>362.24711111111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386</v>
      </c>
      <c r="C59" s="2" t="s">
        <v>42</v>
      </c>
      <c r="D59" s="2" t="s">
        <v>43</v>
      </c>
      <c r="E59" s="17" t="n">
        <v>650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1231</v>
      </c>
      <c r="J59" s="17" t="n">
        <v>362.26723076923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386</v>
      </c>
      <c r="C60" s="2" t="s">
        <v>42</v>
      </c>
      <c r="D60" s="2" t="s">
        <v>43</v>
      </c>
      <c r="E60" s="17" t="n">
        <v>270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1231</v>
      </c>
      <c r="J60" s="17" t="n">
        <v>362.27722222222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44228</v>
      </c>
      <c r="B61" s="2" t="s">
        <v>386</v>
      </c>
      <c r="C61" s="2" t="s">
        <v>47</v>
      </c>
      <c r="D61" s="2" t="s">
        <v>48</v>
      </c>
      <c r="E61" s="17" t="n">
        <v>7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1490</v>
      </c>
      <c r="J61" s="17" t="n">
        <v>17904.896487</v>
      </c>
      <c r="K61" s="6" t="s">
        <f>=Портфель!F11*Портфель!$Q$17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386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1451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386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1451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386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1451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386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1402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386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1230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386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1230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386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1230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386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1230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386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1230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386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1230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386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1230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386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1230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386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1230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44265</v>
      </c>
      <c r="B75" s="2" t="s">
        <v>386</v>
      </c>
      <c r="C75" s="2" t="s">
        <v>64</v>
      </c>
      <c r="D75" s="2" t="s">
        <v>65</v>
      </c>
      <c r="E75" s="17" t="n">
        <v>52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1453</v>
      </c>
      <c r="J75" s="17" t="n">
        <v>727.1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44298</v>
      </c>
      <c r="B76" s="2" t="s">
        <v>386</v>
      </c>
      <c r="C76" s="2" t="s">
        <v>66</v>
      </c>
      <c r="D76" s="2" t="s">
        <v>67</v>
      </c>
      <c r="E76" s="17" t="n">
        <v>32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1420</v>
      </c>
      <c r="J76" s="17" t="n">
        <v>1548.028125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386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1558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386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1552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386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1552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386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1552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386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1535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400</v>
      </c>
      <c r="C82" s="2" t="s">
        <v>400</v>
      </c>
      <c r="D82" s="2" t="s">
        <v>400</v>
      </c>
      <c r="E82" s="17" t="n">
        <v> </v>
      </c>
      <c r="F82" s="7" t="n">
        <v> </v>
      </c>
      <c r="G82" s="17" t="n">
        <v> </v>
      </c>
      <c r="H82" s="2" t="s">
        <v>400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401</v>
      </c>
      <c r="E83" s="17" t="n">
        <v> </v>
      </c>
      <c r="F83" s="7" t="n">
        <v> </v>
      </c>
      <c r="G83" s="17" t="n">
        <v> </v>
      </c>
      <c r="H83" s="2" t="s">
        <v>400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402</v>
      </c>
      <c r="D1" s="42" t="s">
        <v>403</v>
      </c>
      <c r="E1" s="42" t="s">
        <v>380</v>
      </c>
      <c r="F1" s="42" t="s">
        <v>404</v>
      </c>
      <c r="G1" s="42" t="s">
        <v>377</v>
      </c>
      <c r="H1" s="42" t="s">
        <v>405</v>
      </c>
      <c r="I1" s="42" t="s">
        <v>406</v>
      </c>
      <c r="J1" s="42" t="s">
        <v>407</v>
      </c>
      <c r="K1" s="42" t="s">
        <v>408</v>
      </c>
    </row>
    <row collapsed="false" customFormat="false" customHeight="false" hidden="false" ht="12.1" outlineLevel="0" r="2">
      <c r="A2" s="2" t="s">
        <v>283</v>
      </c>
      <c r="B2" s="2" t="s">
        <v>389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284</v>
      </c>
      <c r="B3" s="2" t="s">
        <v>409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284</v>
      </c>
      <c r="B4" s="2" t="s">
        <v>409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284</v>
      </c>
      <c r="B5" s="2" t="s">
        <v>409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284</v>
      </c>
      <c r="B6" s="2" t="s">
        <v>409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285</v>
      </c>
      <c r="B7" s="2" t="s">
        <v>410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285</v>
      </c>
      <c r="B8" s="2" t="s">
        <v>410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286</v>
      </c>
      <c r="B9" s="2" t="s">
        <v>387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286</v>
      </c>
      <c r="B10" s="2" t="s">
        <v>387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286</v>
      </c>
      <c r="B11" s="2" t="s">
        <v>387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286</v>
      </c>
      <c r="B12" s="2" t="s">
        <v>387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286</v>
      </c>
      <c r="B13" s="2" t="s">
        <v>387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286</v>
      </c>
      <c r="B14" s="2" t="s">
        <v>387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286</v>
      </c>
      <c r="B15" s="2" t="s">
        <v>387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286</v>
      </c>
      <c r="B16" s="2" t="s">
        <v>387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286</v>
      </c>
      <c r="B17" s="2" t="s">
        <v>387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286</v>
      </c>
      <c r="B18" s="2" t="s">
        <v>387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287</v>
      </c>
      <c r="B19" s="2" t="s">
        <v>411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287</v>
      </c>
      <c r="B20" s="2" t="s">
        <v>411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288</v>
      </c>
      <c r="B21" s="2" t="s">
        <v>388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289</v>
      </c>
      <c r="B22" s="2" t="s">
        <v>412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289</v>
      </c>
      <c r="B23" s="2" t="s">
        <v>412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289</v>
      </c>
      <c r="B24" s="2" t="s">
        <v>412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289</v>
      </c>
      <c r="B25" s="2" t="s">
        <v>412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290</v>
      </c>
      <c r="B26" s="2" t="s">
        <v>413</v>
      </c>
      <c r="C26" s="44" t="n">
        <v>44182</v>
      </c>
      <c r="D26" s="45" t="n">
        <v>44193</v>
      </c>
      <c r="E26" s="17" t="n">
        <v>29.0024</v>
      </c>
      <c r="F26" s="17" t="n">
        <v>28.4279</v>
      </c>
      <c r="G26" s="17" t="n">
        <v>1100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290</v>
      </c>
      <c r="B27" s="2" t="s">
        <v>413</v>
      </c>
      <c r="C27" s="44" t="n">
        <v>44182</v>
      </c>
      <c r="D27" s="45" t="n">
        <v>44193</v>
      </c>
      <c r="E27" s="17" t="n">
        <v>29.0024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290</v>
      </c>
      <c r="B28" s="2" t="s">
        <v>413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290</v>
      </c>
      <c r="B29" s="2" t="s">
        <v>413</v>
      </c>
      <c r="C29" s="44" t="n">
        <v>44182</v>
      </c>
      <c r="D29" s="45" t="n">
        <v>44193</v>
      </c>
      <c r="E29" s="17" t="n">
        <v>29.0004</v>
      </c>
      <c r="F29" s="17" t="n">
        <v>28.4279</v>
      </c>
      <c r="G29" s="17" t="n">
        <v>200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290</v>
      </c>
      <c r="B30" s="2" t="s">
        <v>413</v>
      </c>
      <c r="C30" s="44" t="n">
        <v>44182</v>
      </c>
      <c r="D30" s="45" t="n">
        <v>44193</v>
      </c>
      <c r="E30" s="17" t="n">
        <v>28.9944</v>
      </c>
      <c r="F30" s="17" t="n">
        <v>28.4279</v>
      </c>
      <c r="G30" s="17" t="n">
        <v>1000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291</v>
      </c>
      <c r="B31" s="2" t="s">
        <v>390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500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291</v>
      </c>
      <c r="B32" s="2" t="s">
        <v>390</v>
      </c>
      <c r="C32" s="44" t="n">
        <v>44183</v>
      </c>
      <c r="D32" s="45" t="n">
        <v>44217</v>
      </c>
      <c r="E32" s="17" t="n">
        <v>211.887</v>
      </c>
      <c r="F32" s="17" t="n">
        <v>221.4471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291</v>
      </c>
      <c r="B33" s="2" t="s">
        <v>390</v>
      </c>
      <c r="C33" s="44" t="n">
        <v>44183</v>
      </c>
      <c r="D33" s="45" t="n">
        <v>44217</v>
      </c>
      <c r="E33" s="17" t="n">
        <v>211.887</v>
      </c>
      <c r="F33" s="17" t="n">
        <v>221.447</v>
      </c>
      <c r="G33" s="17" t="n">
        <v>230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291</v>
      </c>
      <c r="B34" s="2" t="s">
        <v>390</v>
      </c>
      <c r="C34" s="44" t="n">
        <v>44183</v>
      </c>
      <c r="D34" s="45" t="n">
        <v>44217</v>
      </c>
      <c r="E34" s="17" t="n">
        <v>211.887</v>
      </c>
      <c r="F34" s="17" t="n">
        <v>221.447</v>
      </c>
      <c r="G34" s="17" t="n">
        <v>60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291</v>
      </c>
      <c r="B35" s="2" t="s">
        <v>390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50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291</v>
      </c>
      <c r="B36" s="2" t="s">
        <v>390</v>
      </c>
      <c r="C36" s="44" t="n">
        <v>44187</v>
      </c>
      <c r="D36" s="45" t="n">
        <v>44217</v>
      </c>
      <c r="E36" s="17" t="n">
        <v>211.5269</v>
      </c>
      <c r="F36" s="17" t="n">
        <v>221.4471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291</v>
      </c>
      <c r="B37" s="2" t="s">
        <v>390</v>
      </c>
      <c r="C37" s="44" t="n">
        <v>44193</v>
      </c>
      <c r="D37" s="45" t="n">
        <v>44217</v>
      </c>
      <c r="E37" s="17" t="n">
        <v>220.232</v>
      </c>
      <c r="F37" s="17" t="n">
        <v>221.4471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292</v>
      </c>
      <c r="B38" s="2" t="s">
        <v>392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292</v>
      </c>
      <c r="B39" s="2" t="s">
        <v>392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292</v>
      </c>
      <c r="B40" s="2" t="s">
        <v>392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292</v>
      </c>
      <c r="B41" s="2" t="s">
        <v>392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292</v>
      </c>
      <c r="B42" s="2" t="s">
        <v>392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292</v>
      </c>
      <c r="B43" s="2" t="s">
        <v>392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292</v>
      </c>
      <c r="B44" s="2" t="s">
        <v>392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292</v>
      </c>
      <c r="B45" s="2" t="s">
        <v>392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292</v>
      </c>
      <c r="B46" s="2" t="s">
        <v>392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292</v>
      </c>
      <c r="B47" s="2" t="s">
        <v>392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292</v>
      </c>
      <c r="B48" s="2" t="s">
        <v>392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292</v>
      </c>
      <c r="B49" s="2" t="s">
        <v>392</v>
      </c>
      <c r="C49" s="44" t="n">
        <v>44194</v>
      </c>
      <c r="D49" s="45" t="n">
        <v>44218</v>
      </c>
      <c r="E49" s="17" t="n">
        <v>56.2737</v>
      </c>
      <c r="F49" s="17" t="n">
        <v>54.1675</v>
      </c>
      <c r="G49" s="17" t="n">
        <v>460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292</v>
      </c>
      <c r="B50" s="2" t="s">
        <v>392</v>
      </c>
      <c r="C50" s="44" t="n">
        <v>44194</v>
      </c>
      <c r="D50" s="45" t="n">
        <v>44218</v>
      </c>
      <c r="E50" s="17" t="n">
        <v>56.2737</v>
      </c>
      <c r="F50" s="17" t="n">
        <v>54.1675</v>
      </c>
      <c r="G50" s="17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292</v>
      </c>
      <c r="B51" s="2" t="s">
        <v>392</v>
      </c>
      <c r="C51" s="44" t="n">
        <v>44194</v>
      </c>
      <c r="D51" s="45" t="n">
        <v>44218</v>
      </c>
      <c r="E51" s="17" t="n">
        <v>56.2737</v>
      </c>
      <c r="F51" s="17" t="n">
        <v>54.1675</v>
      </c>
      <c r="G51" s="17" t="n">
        <v>480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292</v>
      </c>
      <c r="B52" s="2" t="s">
        <v>392</v>
      </c>
      <c r="C52" s="44" t="n">
        <v>44194</v>
      </c>
      <c r="D52" s="45" t="n">
        <v>44218</v>
      </c>
      <c r="E52" s="17" t="n">
        <v>56.268</v>
      </c>
      <c r="F52" s="17" t="n">
        <v>54.1675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292</v>
      </c>
      <c r="B53" s="2" t="s">
        <v>392</v>
      </c>
      <c r="C53" s="44" t="n">
        <v>44194</v>
      </c>
      <c r="D53" s="45" t="n">
        <v>44218</v>
      </c>
      <c r="E53" s="17" t="n">
        <v>56.2687</v>
      </c>
      <c r="F53" s="17" t="n">
        <v>54.1675</v>
      </c>
      <c r="G53" s="17" t="n">
        <v>4000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292</v>
      </c>
      <c r="B54" s="2" t="s">
        <v>392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292</v>
      </c>
      <c r="B55" s="2" t="s">
        <v>392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292</v>
      </c>
      <c r="B56" s="2" t="s">
        <v>392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292</v>
      </c>
      <c r="B57" s="2" t="s">
        <v>392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1100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292</v>
      </c>
      <c r="B58" s="2" t="s">
        <v>392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292</v>
      </c>
      <c r="B59" s="2" t="s">
        <v>392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360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292</v>
      </c>
      <c r="B60" s="2" t="s">
        <v>392</v>
      </c>
      <c r="C60" s="44" t="n">
        <v>44194</v>
      </c>
      <c r="D60" s="45" t="n">
        <v>44218</v>
      </c>
      <c r="E60" s="17" t="n">
        <v>56.4138</v>
      </c>
      <c r="F60" s="17" t="n">
        <v>54.1675</v>
      </c>
      <c r="G60" s="17" t="n">
        <v>810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292</v>
      </c>
      <c r="B61" s="2" t="s">
        <v>392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292</v>
      </c>
      <c r="B62" s="2" t="s">
        <v>392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1300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292</v>
      </c>
      <c r="B63" s="2" t="s">
        <v>392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1150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293</v>
      </c>
      <c r="B64" s="2" t="s">
        <v>391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293</v>
      </c>
      <c r="B65" s="2" t="s">
        <v>391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294</v>
      </c>
      <c r="B66" s="2" t="s">
        <v>414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294</v>
      </c>
      <c r="B67" s="2" t="s">
        <v>414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295</v>
      </c>
      <c r="B68" s="2" t="s">
        <v>415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296</v>
      </c>
      <c r="B69" s="2" t="s">
        <v>353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296</v>
      </c>
      <c r="B70" s="2" t="s">
        <v>353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2025-03-01T21:29:23.00Z</dcterms:created>
  <dc:creator>izi-invest.ru</dc:creator>
  <cp:revision>0</cp:revision>
</cp:coreProperties>
</file>