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<sst xmlns="http://schemas.openxmlformats.org/spreadsheetml/2006/main" count="3372" uniqueCount="448">
  <si>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</si>
  <si>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</si>
  <si>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</si>
  <si>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</si>
  <si>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</si>
  <si>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</si>
  <si>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</si>
  <si>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</si>
  <si>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</si>
  <si>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</si>
  <si>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</si>
  <si>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</si>
  <si>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</si>
  <si>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Комментарии</t>
  </si>
  <si>
    <t>Имя</t>
  </si>
  <si>
    <t>Курс к рублю</t>
  </si>
  <si>
    <t>Курс к RUR</t>
  </si>
  <si>
    <t>BABA</t>
  </si>
  <si>
    <t>share</t>
  </si>
  <si>
    <t>Alibaba Group Holding Limited American Depositary Shares eac</t>
  </si>
  <si>
    <t>USD</t>
  </si>
  <si>
    <t>AMD</t>
  </si>
  <si>
    <t>BA</t>
  </si>
  <si>
    <t>Boeing Company (The) Common Stock</t>
  </si>
  <si>
    <t>BYN</t>
  </si>
  <si>
    <t>KO</t>
  </si>
  <si>
    <t>Coca-Cola Company (The) Common Stock</t>
  </si>
  <si>
    <t>CAD</t>
  </si>
  <si>
    <t>Advanced Micro Devices, Inc.</t>
  </si>
  <si>
    <t>CHF</t>
  </si>
  <si>
    <t>FDX</t>
  </si>
  <si>
    <t>FedEx Corporation Common Stock</t>
  </si>
  <si>
    <t>CNY</t>
  </si>
  <si>
    <t>BAC</t>
  </si>
  <si>
    <t>Bank of America Corporation Common Stock</t>
  </si>
  <si>
    <t>EUR</t>
  </si>
  <si>
    <t>JPM</t>
  </si>
  <si>
    <t>JP Morgan Chase &amp; Co. Common Stock</t>
  </si>
  <si>
    <t>GBP</t>
  </si>
  <si>
    <t>GS</t>
  </si>
  <si>
    <t>Goldman Sachs Group, Inc. (The) Common Stock</t>
  </si>
  <si>
    <t>GLD</t>
  </si>
  <si>
    <t>MSFT</t>
  </si>
  <si>
    <t>Microsoft Corporation</t>
  </si>
  <si>
    <t>HKD</t>
  </si>
  <si>
    <t>GAZP</t>
  </si>
  <si>
    <t>ГАЗПРОМ ао</t>
  </si>
  <si>
    <t>RUR</t>
  </si>
  <si>
    <t>Покупка с расчетом на рост до 500   дивиденды летом 2022</t>
  </si>
  <si>
    <t>JPY</t>
  </si>
  <si>
    <t>GMKN</t>
  </si>
  <si>
    <t>ГМКНорНик</t>
  </si>
  <si>
    <t>KZT</t>
  </si>
  <si>
    <t>SCCO</t>
  </si>
  <si>
    <t>Southern Copper Corporation Common Stock</t>
  </si>
  <si>
    <t>NUE</t>
  </si>
  <si>
    <t>Nucor Corporation Common Stock</t>
  </si>
  <si>
    <t>SLV</t>
  </si>
  <si>
    <t>ALB</t>
  </si>
  <si>
    <t>Albemarle Corporation Common Stock</t>
  </si>
  <si>
    <t>TRY</t>
  </si>
  <si>
    <t>MOS</t>
  </si>
  <si>
    <t>Mosaic Company (The) Common Stock</t>
  </si>
  <si>
    <t>UAH</t>
  </si>
  <si>
    <t>POLY</t>
  </si>
  <si>
    <t>Solidcore</t>
  </si>
  <si>
    <t>FIXP</t>
  </si>
  <si>
    <t>FIXP-гдр</t>
  </si>
  <si>
    <t>Сумма по акциям:</t>
  </si>
  <si>
    <t>FXCN</t>
  </si>
  <si>
    <t>etf</t>
  </si>
  <si>
    <t>FXCN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</si>
  <si>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</si>
  <si>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</si>
  <si>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</si>
  <si>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</si>
  <si>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</si>
  <si>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</si>
  <si>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</si>
  <si>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</si>
  <si>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</si>
  <si>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</si>
  <si>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</si>
  <si>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</si>
  <si>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</si>
  <si>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CHMF - СевСт-ао 205шт. по 37.34 RUR - налог 995 RUR (данные из БД)</t>
  </si>
  <si>
    <t>Дивиденд по LKOH - ЛУКОЙЛ 1шт. по 46 RUR - налог 6 RUR (данные из БД)</t>
  </si>
  <si>
    <t>Дивиденд по X5 - КЦ ИКС 5 12шт. по 73.65 RUR - налог 115 RUR (данные из БД)</t>
  </si>
  <si>
    <t>Дивиденды по ценным бумагам ПАО Северсталь 9 мес. 2020. НДС не обл. Удержан налог в размере 995.00 руб.  (данные из сделок)</t>
  </si>
  <si>
    <t>Дивиденд по SIBN - Газпрнефть 320шт. по 5 RUR - налог 208 RUR (данные из БД)</t>
  </si>
  <si>
    <t>Дивиденд по NLMK - НЛМК ао 1040шт. по 6.43 RUR - налог 869 RUR (данные из БД)</t>
  </si>
  <si>
    <t>Дивиденды по ценным бумагам ПАО ЛУКОЙЛ 9 мес. 2020. НДС не обл. Удержан налог в размере 6.00 руб.  (данные из сделок)</t>
  </si>
  <si>
    <t>Дивиденды по ценным бумагам BNY Mellon Дивиденды. НДС не обл. Эмитентом удержаны налог 1.75 USD и комиссия 0.24 USD. (данные из сделок)</t>
  </si>
  <si>
    <t>Дивиденд по MAGN - ММК 20230шт. по 2.39 RUR - налог 6288 RUR (данные из БД)</t>
  </si>
  <si>
    <t>Дивиденды по ценным бумагам ПАО НЛМК 9 мес. 2020. НДС не обл. Удержан налог в размере 869.00 руб.  (данные из сделок)</t>
  </si>
  <si>
    <t>Дивиденды по ценным бумагам ПАО Газпром нефть 9 мес. 2020. НДС не обл. Удержан налог в размере 208.00 руб.  (данные из сделок)</t>
  </si>
  <si>
    <t>Перевод денежных средств с субсчета 10JW4E ТС Основной рынок на субсчет 10QLN ТС Основной рынок</t>
  </si>
  <si>
    <t>Дивиденды по ценным бумагам ПАО ММК 9 мес. 2020. НДС не обл. Удержан налог в размере 6288.00 руб.  (данные из сделок)</t>
  </si>
  <si>
    <t>Дивиденд по AAPL - Apple Inc. 86шт. по 0.21 USD - налог 5.29 USD, по курсу 75.7293 USD/RUR (данные из БД)</t>
  </si>
  <si>
    <t>Дивиденд по MSFT - Microsoft Corporation 7шт. по 0.56 USD - налог 1.18 USD, по курсу 73.2895 USD/RUR (данные из БД)</t>
  </si>
  <si>
    <t>Дивиденд по GS - Goldman Sachs Group, Inc. (The) Common Stock 2шт. по 1.25 USD - налог 0.75 USD, по курсу 74.4373 USD/RUR (данные из БД)</t>
  </si>
  <si>
    <t>Дивиденды по ценным бумагам Apple Inc. Дивиденды. НДС не обл. Эмитентом удержан налог 5.29 USD. (данные из сделок)</t>
  </si>
  <si>
    <t>Дивиденд по BAC - Bank of America Corporation Common Stock 68шт. по 0.18 USD - налог 3.67 USD, по курсу 73.5187 USD/RUR (данные из БД)</t>
  </si>
  <si>
    <t>Дивиденд по KO - Coca-Cola Company (The) Common Stock 45шт. по 0.42 USD - налог 5.67 USD, по курсу 73.4996 USD/RUR (данные из БД)</t>
  </si>
  <si>
    <t>Дивиденды по ценным бумагам Microsoft Дивиденды. НДС не обл. Эмитентом удержан налог 1.17 USD. (данные из сделок)</t>
  </si>
  <si>
    <t>Дивиденды по ценным бумагам Bank of America Corporation Дивиденды. НДС не обл. Эмитентом удержан налог 3.73 USD. (данные из сделок)</t>
  </si>
  <si>
    <t>Дивиденды по ценным бумагам The Goldman Sachs Group, Inc. Дивиденды. НДС не обл. Эмитентом удержан налог 0.75 USD. (данные из сделок)</t>
  </si>
  <si>
    <t>Дивиденды по ценным бумагам The Coca-Cola Company Дивиденды. НДС не обл. Эмитентом удержан налог 5.67 USD. (данные из сделок)</t>
  </si>
  <si>
    <t>Дивиденд по POLY - Solidcore 32шт. по 66.3 RUR - налог 276 RUR (данные из БД)</t>
  </si>
  <si>
    <t>Дивиденд по AAPL - Apple Inc. 86шт. по 0.22 USD - налог 5.68 USD, по курсу 74.577 USD/RUR (данные из БД)</t>
  </si>
  <si>
    <t>Дивиденды по ценным бумагам Apple Inc. Дивиденды. НДС не обл. Эмитентом удержан налог 5.67 USD. (данные из сделок)</t>
  </si>
  <si>
    <t>Дивиденд по MSFT - Microsoft Corporation 7шт. по 0.56 USD - налог 1.18 USD, по курсу 73.6992 USD/RUR (данные из БД)</t>
  </si>
  <si>
    <t>Дивиденд по GS - Goldman Sachs Group, Inc. (The) Common Stock 2шт. по 1.25 USD - налог 0.75 USD, по курсу 73.458 USD/RUR (данные из БД)</t>
  </si>
  <si>
    <t>Дивиденд по GMKN - ГМКНорНик 13шт. по 1021.22 RUR - налог 1726 RUR (данные из БД)</t>
  </si>
  <si>
    <t>Дивиденды по ценным бумагам Polymetal International plc дивиденды. НДС не обл. Налог не удерживается. (данные из сделок)</t>
  </si>
  <si>
    <t>Дивиденд по BAC - Bank of America Corporation Common Stock 68шт. по 0.18 USD - налог 3.67 USD, по курсу 73.4979 USD/RUR (данные из БД)</t>
  </si>
  <si>
    <t>Дивиденды по ценным бумагам ПАО ГМК Норильский никель 2020 год. НДС не обл. Удержан налог в размере 1726.00 руб. (данные из сделок)</t>
  </si>
  <si>
    <t>Дивиденд по KO - Coca-Cola Company (The) Common Stock 45шт. по 0.42 USD - налог 5.67 USD, по курсу 71.6797 USD/RUR (данные из БД)</t>
  </si>
  <si>
    <t>Перевод денежных средств с субсчета 10QLN ТС Основной рынок на субсчет 10JW4E ТС Основной рынок</t>
  </si>
  <si>
    <t>Дивиденд по JPM - JP Morgan Chase &amp; Co. Common Stock 18шт. по 0.9 USD - налог 4.86 USD, по курсу 72.9086 USD/RUR (данные из БД)</t>
  </si>
  <si>
    <t>Дивиденды по ценным бумагам JPMorgan Chase Co. Дивиденды. НДС не обл. Эмитентом удержан налог 4.86 USD. (данные из сделок)</t>
  </si>
  <si>
    <t>Дивиденд по AAPL - Apple Inc. 86шт. по 0.22 USD - налог 5.68 USD, по курсу 73.1304 USD/RUR (данные из БД)</t>
  </si>
  <si>
    <t>Дивиденд по MSFT - Microsoft Corporation 7шт. по 0.56 USD - налог 1.18 USD, по курсу 73.4633 USD/RUR (данные из БД)</t>
  </si>
  <si>
    <t>Дивиденд по GS - Goldman Sachs Group, Inc. (The) Common Stock 6шт. по 2 USD - налог 3.6 USD, по курсу 73.5744 USD/RUR (данные из БД)</t>
  </si>
  <si>
    <t>Дивиденд по BAC - Bank of America Corporation Common Stock 126шт. по 0.21 USD - налог 7.94 USD, по курсу 73.1912 USD/RUR (данные из БД)</t>
  </si>
  <si>
    <t>Дивиденд по POLY - Solidcore 32шт. по 33.2 RUR - налог 138 RUR (данные из БД)</t>
  </si>
  <si>
    <t>Дивиденд по KO - Coca-Cola Company (The) Common Stock 45шт. по 0.42 USD - налог 5.67 USD, по курсу 72.7171 USD/RUR (данные из БД)</t>
  </si>
  <si>
    <t>Дивиденд по FIXP - FIXP-гдр 52шт. по 11.5 RUR - налог 78 RUR (данные из БД)</t>
  </si>
  <si>
    <t>Дивиденды по ценным бумагам Bank of America Corporation Дивиденды. НДС не обл. Эмитентом удержан налог 8.13 USD. (данные из сделок)</t>
  </si>
  <si>
    <t>Дивиденды по ценным бумагам The Goldman Sachs Group, Inc. Дивиденды. НДС не обл. Эмитентом удержан налог 3.60 USD. (данные из сделок)</t>
  </si>
  <si>
    <t>Дивиденд по JPM - JP Morgan Chase &amp; Co. Common Stock 18шт. по 1 USD - налог 5.4 USD, по курсу 72.9215 USD/RUR (данные из БД)</t>
  </si>
  <si>
    <t>Дивиденды по ценным бумагам Polymetal International plc Дивиденды. НДС не обл. Налог не удерживается. (данные из сделок)</t>
  </si>
  <si>
    <t>Дивиденды по ценным бумагам BNY Mellon/Fix Price Group Ltd дивиденды. НДС не обл. Налог не удерживается. (данные из сделок)</t>
  </si>
  <si>
    <t>Перевод денежных средств с субсчета 10QLN ТС Основной рынок на субсчет 175P2 ТС Основной рынок</t>
  </si>
  <si>
    <t>Дивиденды по ценным бумагам JPMorgan Chase Co. Дивиденды. НДС не обл. Нал. агентом удержан налог 5.40 USD. (данные из сделок)</t>
  </si>
  <si>
    <t>Дивиденд по SCCO - Southern Copper Corporation Common Stock 16шт. по 1 USD - налог 4.8 USD, по курсу 71.4876 USD/RUR (данные из БД)</t>
  </si>
  <si>
    <t>Дивиденд по SCCO - Southern Copper Corporation Common Stock 16шт. по 1 USD - налог 4.8 USD, по курсу 71.3975 USD/RUR (данные из БД)</t>
  </si>
  <si>
    <t>Дивиденд по MSFT - Microsoft Corporation 7шт. по 0.62 USD - налог 1.3 USD, по курсу 72.8228 USD/RUR (данные из БД)</t>
  </si>
  <si>
    <t>Дивиденд по KO - Coca-Cola Company (The) Common Stock 130шт. по 0.42 USD - налог 16.38 USD, по курсу 75.5873 USD/RUR (данные из БД)</t>
  </si>
  <si>
    <t>Дивиденд по MOS - Mosaic Company (The) Common Stock 20шт. по 0.08 USD - налог 0.45 USD, по курсу 74.8926 USD/RUR (данные из БД)</t>
  </si>
  <si>
    <t>Дивиденд по GS - Goldman Sachs Group, Inc. (The) Common Stock 6шт. по 2 USD - налог 3.6 USD, по курсу 74.8926 USD/RUR (данные из БД)</t>
  </si>
  <si>
    <t>Дивиденд по BAC - Bank of America Corporation Common Stock 126шт. по 0.21 USD - налог 7.94 USD, по курсу 74.8926 USD/RUR (данные из БД)</t>
  </si>
  <si>
    <t>Дивиденд по FDX - FedEx Corporation Common Stock 27шт. по 0.75 USD - налог 6.08 USD, по курсу 73.6059 USD/RUR (данные из БД)</t>
  </si>
  <si>
    <t>Дивиденд по ALB - Albemarle Corporation Common Stock 4шт. по 0.39 USD - налог 0.47 USD, по курсу 73.851 USD/RUR (данные из БД)</t>
  </si>
  <si>
    <t>Дивиденд по NUE - Nucor Corporation Common Stock 10шт. по 0.5 USD - налог 1.5 USD, по курсу 73.6514 USD/RUR (данные из БД)</t>
  </si>
  <si>
    <t>Дивиденд по JPM - JP Morgan Chase &amp; Co. Common Stock 18шт. по 1 USD - налог 5.4 USD, по курсу 74.2926 USD/RUR (данные из БД)</t>
  </si>
  <si>
    <t>Дивиденд по GMKN - ГМКНорНик 13шт. по 1523.17 RUR - налог 2574 RUR (данные из БД)</t>
  </si>
  <si>
    <t>Дивиденд по SCCO - Southern Copper Corporation Common Stock 16шт. по 1 USD - налог 4.8 USD, по курсу 74.9867 USD/RUR (данные из БД)</t>
  </si>
  <si>
    <t>Дивиденд по MSFT - Microsoft Corporation 7шт. по 0.62 USD - налог 1.3 USD, по курсу 76.166 USD/RUR (данные из БД)</t>
  </si>
  <si>
    <t>Дивиденд по GS - Goldman Sachs Group, Inc. (The) Common Stock 6шт. по 2 USD - налог 3.6 USD, по курсу 83.5485 USD/RUR (данные из БД)</t>
  </si>
  <si>
    <t>Дивиденд по GS - Goldman Sachs Group, Inc. (The) Common Stock 6шт. по 2 USD - налог 3.6 USD, по курсу 93.5589 USD/RUR (данные из БД)</t>
  </si>
  <si>
    <t>Дивиденд по MOS - Mosaic Company (The) Common Stock 20шт. по 0.11 USD - налог 0.68 USD, по курсу 91.7457 USD/RUR (данные из БД)</t>
  </si>
  <si>
    <t>Дивиденд по BAC - Bank of America Corporation Common Stock 126шт. по 0.21 USD - налог 7.94 USD, по курсу 103.2487 USD/RUR (данные из БД)</t>
  </si>
  <si>
    <t>Дивиденд по FDX - FedEx Corporation Common Stock 27шт. по 0.75 USD - налог 6.08 USD, по курсу 111.7564 USD/RUR (данные из БД)</t>
  </si>
  <si>
    <t>Дивиденд по KO - Coca-Cola Company (The) Common Stock 130шт. по 0.44 USD - налог 17.16 USD, по курсу 116.7517 USD/RUR (данные из БД)</t>
  </si>
  <si>
    <t>Дивиденд по ALB - Albemarle Corporation Common Stock 4шт. по 0.4 USD - налог 0.47 USD, по курсу 108.0521 USD/RUR (данные из БД)</t>
  </si>
  <si>
    <t>Дивиденд по NUE - Nucor Corporation Common Stock 10шт. по 0.5 USD - налог 1.5 USD, по курсу 86.2843 USD/RUR (данные из БД)</t>
  </si>
  <si>
    <t>Дивиденд по JPM - JP Morgan Chase &amp; Co. Common Stock 18шт. по 1 USD - налог 5.4 USD, по курсу 83.5932 USD/RUR (данные из БД)</t>
  </si>
  <si>
    <t>Дивиденд по SCCO - Southern Copper Corporation Common Stock 16шт. по 1.25 USD - налог 6 USD, по курсу 63.7799 USD/RUR (данные из БД)</t>
  </si>
  <si>
    <t>Дивиденд по MSFT - Microsoft Corporation 7шт. по 0.62 USD - налог 1.3 USD, по курсу 63.5428 USD/RUR (данные из БД)</t>
  </si>
  <si>
    <t>Дивиденд по FIXP - FIXP-гдр 52шт. по 6.8 RUR - налог 46 RUR (данные из БД)</t>
  </si>
  <si>
    <t>Дивиденд по GS - Goldman Sachs Group, Inc. (The) Common Stock 6шт. по 2 USD - налог 3.6 USD, по курсу 63.0975 USD/RUR (данные из БД)</t>
  </si>
  <si>
    <t>Дивиденд по BAC - Bank of America Corporation Common Stock 126шт. по 0.21 USD - налог 7.94 USD, по курсу 61.4733 USD/RUR (данные из БД)</t>
  </si>
  <si>
    <t>Дивиденд по ALB - Albemarle Corporation Common Stock 4шт. по 0.4 USD - налог 0.47 USD, по курсу 60.2282 USD/RUR (данные из БД)</t>
  </si>
  <si>
    <t>Дивиденд по GMKN - ГМКНорНик 13шт. по 1166.22 RUR - налог 1971 RUR (данные из БД)</t>
  </si>
  <si>
    <t>Дивиденд по KO - Coca-Cola Company (The) Common Stock 130шт. по 0.44 USD - налог 17.16 USD, по курсу 57.778 USD/RUR (данные из БД)</t>
  </si>
  <si>
    <t>Дивиденд по FDX - FedEx Corporation Common Stock 27шт. по 1.15 USD - налог 9.32 USD, по курсу 53.3578 USD/RUR (данные из БД)</t>
  </si>
  <si>
    <t>Дивиденд по NUE - Nucor Corporation Common Stock 10шт. по 0.5 USD - налог 1.5 USD, по курсу 52.9699 USD/RUR (данные из БД)</t>
  </si>
  <si>
    <t>Дивиденд по JPM - JP Morgan Chase &amp; Co. Common Stock 18шт. по 1 USD - налог 5.4 USD, по курсу 55.0858 USD/RUR (данные из БД)</t>
  </si>
  <si>
    <t>Дивиденд по SCCO - Southern Copper Corporation Common Stock 16шт. по 0.75 USD - налог 3.6 USD, по курсу 60.3814 USD/RUR (данные из БД)</t>
  </si>
  <si>
    <t>Дивиденд по MSFT - Microsoft Corporation 7шт. по 0.62 USD - налог 1.3 USD, по курсу 61.4247 USD/RUR (данные из БД)</t>
  </si>
  <si>
    <t>Дивиденд по BAC - Bank of America Corporation Common Stock 126шт. по 0.22 USD - налог 8.32 USD, по курсу 60.3677 USD/RUR (данные из БД)</t>
  </si>
  <si>
    <t>Дивиденд по GS - Goldman Sachs Group, Inc. (The) Common Stock 6шт. по 2.5 USD - налог 4.5 USD, по курсу 60.3677 USD/RUR (данные из БД)</t>
  </si>
  <si>
    <t>Дивиденд по FDX - FedEx Corporation Common Stock 27шт. по 1.15 USD - налог 9.32 USD, по курсу 60.2386 USD/RUR (данные из БД)</t>
  </si>
  <si>
    <t>Дивиденд по ALB - Albemarle Corporation Common Stock 4шт. по 0.4 USD - налог 0.47 USD, по курсу 59.7751 USD/RUR (данные из БД)</t>
  </si>
  <si>
    <t>Дивиденд по KO - Coca-Cola Company (The) Common Stock 130шт. по 0.44 USD - налог 17.16 USD, по курсу 59.7751 USD/RUR (данные из БД)</t>
  </si>
  <si>
    <t>Дивиденд по NUE - Nucor Corporation Common Stock 10шт. по 0.5 USD - налог 1.5 USD, по курсу 58.4485 USD/RUR (данные из БД)</t>
  </si>
  <si>
    <t>Дивиденд по JPM - JP Morgan Chase &amp; Co. Common Stock 18шт. по 1 USD - налог 5.4 USD, по курсу 58.7913 USD/RUR (данные из БД)</t>
  </si>
  <si>
    <t>Дивиденд по GAZP - ГАЗПРОМ ао 1480шт. по 51.03 RUR - налог 9818 RUR (данные из БД)</t>
  </si>
  <si>
    <t>Дивиденд по SCCO - Southern Copper Corporation Common Stock 16шт. по 0.5 USD - налог 2.4 USD, по курсу 61.2367 USD/RUR (данные из БД)</t>
  </si>
  <si>
    <t>Дивиденд по MSFT - Microsoft Corporation 7шт. по 0.68 USD - налог 1.43 USD, по курсу 60.3116 USD/RUR (данные из БД)</t>
  </si>
  <si>
    <t>Дивиденд по GS - Goldman Sachs Group, Inc. (The) Common Stock 6шт. по 2.5 USD - налог 4.5 USD, по курсу 61.0742 USD/RUR (данные из БД)</t>
  </si>
  <si>
    <t>Дивиденд по BAC - Bank of America Corporation Common Stock 126шт. по 0.22 USD - налог 8.32 USD, по курсу 61.0742 USD/RUR (данные из БД)</t>
  </si>
  <si>
    <t>Дивиденд по MOS - Mosaic Company (The) Common Stock 20шт. по 0.15 USD - налог 0.9 USD, по курсу 61.0742 USD/RUR (данные из БД)</t>
  </si>
  <si>
    <t>Дивиденд по KO - Coca-Cola Company (The) Common Stock 130шт. по 0.44 USD - налог 17.16 USD, по курсу 61.0742 USD/RUR (данные из БД)</t>
  </si>
  <si>
    <t>Дивиденд по BAC - Bank of America Corporation Common Stock 126шт. по 0.22 USD - налог 8.32 USD, по курсу 60.8803 USD/RUR (данные из БД)</t>
  </si>
  <si>
    <t>Дивиденд по FDX - FedEx Corporation Common Stock 27шт. по 1.15 USD - налог 9.32 USD, по курсу 62.5722 USD/RUR (данные из БД)</t>
  </si>
  <si>
    <t>Дивиденд по ALB - Albemarle Corporation Common Stock 4шт. по 0.4 USD - налог 0.47 USD, по курсу 63.359 USD/RUR (данные из БД)</t>
  </si>
  <si>
    <t>Дивиденд по NUE - Nucor Corporation Common Stock 10шт. по 0.51 USD - налог 1.53 USD, по курсу 71.3261 USD/RUR (данные из БД)</t>
  </si>
  <si>
    <t>Дивиденд по JPM - JP Morgan Chase &amp; Co. Common Stock 18шт. по 1 USD - налог 5.4 USD, по курсу 70.3375 USD/RUR (данные из БД)</t>
  </si>
  <si>
    <t>Дивиденд по SCCO - Southern Copper Corporation Common Stock 16шт. по 1 USD - налог 4.8 USD, по курсу 72.7923 USD/RUR (данные из БД)</t>
  </si>
  <si>
    <t>Дивиденд по MSFT - Microsoft Corporation 7шт. по 0.68 USD - налог 1.43 USD, по курсу 73.8645 USD/RUR (данные из БД)</t>
  </si>
  <si>
    <t>Дивиденд по GS - Goldman Sachs Group, Inc. (The) Common Stock 6шт. по 2.5 USD - налог 4.5 USD, по курсу 74.8932 USD/RUR (данные из БД)</t>
  </si>
  <si>
    <t>Дивиденд по BAC - Bank of America Corporation Common Stock 126шт. по 0.22 USD - налог 8.32 USD, по курсу 75.2513 USD/RUR (данные из БД)</t>
  </si>
  <si>
    <t>Дивиденд по FDX - FedEx Corporation Common Stock 27шт. по 1.15 USD - налог 9.32 USD, по курсу 75.9028 USD/RUR (данные из БД)</t>
  </si>
  <si>
    <t>Дивиденд по MOS - Mosaic Company (The) Common Stock 20шт. по 0.25 USD - налог 1.5 USD, по курсу 75.4609 USD/RUR (данные из БД)</t>
  </si>
  <si>
    <t>Дивиденд по ALB - Albemarle Corporation Common Stock 4шт. по 0.4 USD - налог 0.48 USD, по курсу 75.7457 USD/RUR (данные из БД)</t>
  </si>
  <si>
    <t>Дивиденд по NUE - Nucor Corporation Common Stock 10шт. по 0.51 USD - налог 1.53 USD, по курсу 76.9781 USD/RUR (данные из БД)</t>
  </si>
  <si>
    <t>Дивиденд по KO - Coca-Cola Company (The) Common Stock 130шт. по 0.46 USD - налог 17.94 USD, по курсу 77.3233 USD/RUR (данные из БД)</t>
  </si>
  <si>
    <t>Дивиденд по JPM - JP Morgan Chase &amp; Co. Common Stock 18шт. по 1 USD - налог 5.4 USD, по курсу 79.3563 USD/RUR (данные из БД)</t>
  </si>
  <si>
    <t>Дивиденд по SCCO - Southern Copper Corporation Common Stock 16шт. по 1 USD - налог 4.8 USD, по курсу 76.8207 USD/RUR (данные из БД)</t>
  </si>
  <si>
    <t>Дивиденд по MSFT - Microsoft Corporation 7шт. по 0.68 USD - налог 1.43 USD, по курсу 79.9798 USD/RUR (данные из БД)</t>
  </si>
  <si>
    <t>Дивиденд по MOS - Mosaic Company (The) Common Stock 20шт. по 0.2 USD - налог 1.2 USD, по курсу 80.6872 USD/RUR (данные из БД)</t>
  </si>
  <si>
    <t>Дивиденд по GS - Goldman Sachs Group, Inc. (The) Common Stock 6шт. по 2.5 USD - налог 4.5 USD, по курсу 80.6872 USD/RUR (данные из БД)</t>
  </si>
  <si>
    <t>Дивиденд по BAC - Bank of America Corporation Common Stock 126шт. по 0.22 USD - налог 8.32 USD, по курсу 80.9942 USD/RUR (данные из БД)</t>
  </si>
  <si>
    <t>Дивиденд по FDX - FedEx Corporation Common Stock 27шт. по 1.26 USD - налог 10.21 USD, по курсу 82.093 USD/RUR (данные из БД)</t>
  </si>
  <si>
    <t>Дивиденд по KO - Coca-Cola Company (The) Common Stock 130шт. по 0.46 USD - налог 17.94 USD, по курсу 84.3249 USD/RUR (данные из БД)</t>
  </si>
  <si>
    <t>Дивиденд по ALB - Albemarle Corporation Common Stock 4шт. по 0.4 USD - налог 0.48 USD, по курсу 84.3249 USD/RUR (данные из БД)</t>
  </si>
  <si>
    <t>Дивиденд по NUE - Nucor Corporation Common Stock 10шт. по 0.51 USD - налог 1.53 USD, по курсу 85.6192 USD/RUR (данные из БД)</t>
  </si>
  <si>
    <t>Дивиденд по JPM - JP Morgan Chase &amp; Co. Common Stock 18шт. по 1 USD - налог 5.4 USD, по курсу 89.545 USD/RUR (данные из БД)</t>
  </si>
  <si>
    <t>Дивиденд по SCCO - Southern Copper Corporation Common Stock 16шт. по 1 USD - налог 4.8 USD, по курсу 96.5668 USD/RUR (данные из БД)</t>
  </si>
  <si>
    <t>Дивиденд по MSFT - Microsoft Corporation 7шт. по 0.68 USD - налог 1.43 USD, по курсу 97.4217 USD/RUR (данные из БД)</t>
  </si>
  <si>
    <t>Дивиденд по GS - Goldman Sachs Group, Inc. (The) Common Stock 6шт. по 2.75 USD - налог 4.95 USD, по курсу 95.707 USD/RUR (данные из БД)</t>
  </si>
  <si>
    <t>Дивиденд по BAC - Bank of America Corporation Common Stock 126шт. по 0.24 USD - налог 9.07 USD, по курсу 95.9283 USD/RUR (данные из БД)</t>
  </si>
  <si>
    <t>Дивиденд по MOS - Mosaic Company (The) Common Stock 20шт. по 0.2 USD - налог 1.2 USD, по курсу 97.5383 USD/RUR (данные из БД)</t>
  </si>
  <si>
    <t>Дивиденд по FDX - FedEx Corporation Common Stock 27шт. по 1.26 USD - налог 10.21 USD, по курсу 98.1961 USD/RUR (данные из БД)</t>
  </si>
  <si>
    <t>Дивиденд по KO - Coca-Cola Company (The) Common Stock 130шт. по 0.46 USD - налог 17.94 USD, по курсу 95.9794 USD/RUR (данные из БД)</t>
  </si>
  <si>
    <t>Дивиденд по ALB - Albemarle Corporation Common Stock 4шт. по 0.4 USD - налог 0.48 USD, по курсу 95.9794 USD/RUR (данные из БД)</t>
  </si>
  <si>
    <t>Дивиденд по NUE - Nucor Corporation Common Stock 10шт. по 0.51 USD - налог 1.53 USD, по курсу 96.5 USD/RUR (данные из БД)</t>
  </si>
  <si>
    <t>Дивиденд по JPM - JP Morgan Chase &amp; Co. Common Stock 18шт. по 1.05 USD - налог 5.67 USD, по курсу 99.4555 USD/RUR (данные из БД)</t>
  </si>
  <si>
    <t>Дивиденд по SCCO - Southern Copper Corporation Common Stock 16шт. по 1 USD - налог 4.8 USD, по курсу 93.0351 USD/RUR (данные из БД)</t>
  </si>
  <si>
    <t>Дивиденд по MSFT - Microsoft Corporation 7шт. по 0.75 USD - налог 1.58 USD, по курсу 91.257 USD/RUR (данные из БД)</t>
  </si>
  <si>
    <t>Дивиденд по GS - Goldman Sachs Group, Inc. (The) Common Stock 6шт. по 2.75 USD - налог 4.95 USD, по курсу 88.6102 USD/RUR (данные из БД)</t>
  </si>
  <si>
    <t>Дивиденд по BAC - Bank of America Corporation Common Stock 126шт. по 0.24 USD - налог 9.07 USD, по курсу 88.8841 USD/RUR (данные из БД)</t>
  </si>
  <si>
    <t>Дивиденд по KO - Coca-Cola Company (The) Common Stock 130шт. по 0.46 USD - налог 17.94 USD, по курсу 88.8841 USD/RUR (данные из БД)</t>
  </si>
  <si>
    <t>Дивиденд по MOS - Mosaic Company (The) Common Stock 20шт. по 0.2 USD - налог 1.2 USD, по курсу 91.5823 USD/RUR (данные из БД)</t>
  </si>
  <si>
    <t>Дивиденд по FDX - FedEx Corporation Common Stock 27шт. по 1.26 USD - налог 10.21 USD, по курсу 92.5654 USD/RUR (данные из БД)</t>
  </si>
  <si>
    <t>Дивиденд по ALB - Albemarle Corporation Common Stock 4шт. по 0.4 USD - налог 0.48 USD, по курсу 89.8926 USD/RUR (данные из БД)</t>
  </si>
  <si>
    <t>Дивиденд по BABA - Alibaba Group Holding Limited American Depositary Shares eac 141шт. по 1 USD - налог 14.1 USD, по курсу 90.087 USD/RUR (данные из БД)</t>
  </si>
  <si>
    <t>Дивиденд по GMKN - ГМКНорНик 13шт. по 915.33 RUR - налог 1547 RUR (данные из БД)</t>
  </si>
  <si>
    <t>Дивиденд по NUE - Nucor Corporation Common Stock 10шт. по 0.54 USD - налог 1.62 USD, по курсу 91.7051 USD/RUR (данные из БД)</t>
  </si>
  <si>
    <t>Дивиденд по JPM - JP Morgan Chase &amp; Co. Common Stock 18шт. по 1.05 USD - налог 5.67 USD, по курсу 89.6883 USD/RUR (данные из БД)</t>
  </si>
  <si>
    <t>Дивиденд по FIXP - FIXP-гдр 52шт. по 9.84 RUR - налог 67 RUR (данные из БД)</t>
  </si>
  <si>
    <t>Дивиденд по SCCO - Southern Copper Corporation Common Stock 16шт. по 0.8 USD - налог 3.84 USD, по курсу 90.8901 USD/RUR (данные из БД)</t>
  </si>
  <si>
    <t>Дивиденд по MSFT - Microsoft Corporation 7шт. по 0.75 USD - налог 1.58 USD, по курсу 91.2057 USD/RUR (данные из БД)</t>
  </si>
  <si>
    <t>Дивиденд по GS - Goldman Sachs Group, Inc. (The) Common Stock 6шт. по 2.75 USD - налог 4.95 USD, по курсу 92.0425 USD/RUR (данные из БД)</t>
  </si>
  <si>
    <t>Дивиденд по BAC - Bank of America Corporation Common Stock 126шт. по 0.24 USD - налог 9.07 USD, по курсу 91.8692 USD/RUR (данные из БД)</t>
  </si>
  <si>
    <t>Дивиденд по MOS - Mosaic Company (The) Common Stock 20шт. по 0.21 USD - налог 1.26 USD, по курсу 91.1604 USD/RUR (данные из БД)</t>
  </si>
  <si>
    <t>Дивиденд по FDX - FedEx Corporation Common Stock 27шт. по 1.26 USD - налог 10.21 USD, по курсу 90.7493 USD/RUR (данные из БД)</t>
  </si>
  <si>
    <t>Дивиденд по ALB - Albemarle Corporation Common Stock 4шт. по 0.4 USD - налог 0.48 USD, по курсу 91.5449 USD/RUR (данные из БД)</t>
  </si>
  <si>
    <t>Дивиденд по KO - Coca-Cola Company (The) Common Stock 130шт. по 0.49 USD - налог 18.92 USD, по курсу 91.5449 USD/RUR (данные из БД)</t>
  </si>
  <si>
    <t>Дивиденд по NUE - Nucor Corporation Common Stock 10шт. по 0.54 USD - налог 1.62 USD, по курсу 92.5745 USD/RUR (данные из БД)</t>
  </si>
  <si>
    <t>Дивиденд по JPM - JP Morgan Chase &amp; Co. Common Stock 18шт. по 1.15 USD - налог 6.21 USD, по курсу 92.3892 USD/RUR (данные из БД)</t>
  </si>
  <si>
    <t>Дивиденд по SCCO - Southern Copper Corporation Common Stock 16шт. по 1.01 USD - налог 4.85 USD, по курсу 91.3124 USD/RUR (данные из БД)</t>
  </si>
  <si>
    <t>Дивиденд по MSFT - Microsoft Corporation 7шт. по 0.75 USD - налог 1.58 USD, по курсу 91.3591 USD/RUR (данные из БД)</t>
  </si>
  <si>
    <t>Дивиденд по GS - Goldman Sachs Group, Inc. (The) Common Stock 6шт. по 2.75 USD - налог 4.95 USD, по курсу 89.2589 USD/RUR (данные из БД)</t>
  </si>
  <si>
    <t>Дивиденд по MOS - Mosaic Company (The) Common Stock 20шт. по 0.21 USD - налог 1.26 USD, по курсу 88.7436 USD/RUR (данные из БД)</t>
  </si>
  <si>
    <t>Дивиденд по BAC - Bank of America Corporation Common Stock 126шт. по 0.24 USD - налог 9.07 USD, по курсу 88.7604 USD/RUR (данные из БД)</t>
  </si>
  <si>
    <t>Дивиденд по BABA - Alibaba Group Holding Limited American Depositary Shares eac 141шт. по 1.66 USD - налог 23.41 USD, по курсу 89.0214 USD/RUR (данные из БД)</t>
  </si>
  <si>
    <t>Дивиденд по ALB - Albemarle Corporation Common Stock 4шт. по 0.4 USD - налог 0.48 USD, по курсу 88.208 USD/RUR (данные из БД)</t>
  </si>
  <si>
    <t>Дивиденд по KO - Coca-Cola Company (The) Common Stock 130шт. по 0.49 USD - налог 18.92 USD, по курсу 88.208 USD/RUR (данные из БД)</t>
  </si>
  <si>
    <t>Дивиденд по FDX - FedEx Corporation Common Stock 27шт. по 1.38 USD - налог 11.18 USD, по курсу 87.9595 USD/RUR (данные из БД)</t>
  </si>
  <si>
    <t>Дивиденд по NUE - Nucor Corporation Common Stock 10шт. по 0.54 USD - налог 1.62 USD, по курсу 84.964 USD/RUR (данные из БД)</t>
  </si>
  <si>
    <t>Дивиденд по JPM - JP Morgan Chase &amp; Co. Common Stock 18шт. по 1.15 USD - налог 6.21 USD, по курсу 88.1205 USD/RUR (данные из БД)</t>
  </si>
  <si>
    <t>Дивиденд по SCCO - Southern Copper Corporation Common Stock 16шт. по 1.01 USD - налог 4.82 USD, по курсу 86.5621 USD/RUR (данные из БД)</t>
  </si>
  <si>
    <t>Дивиденд по MSFT - Microsoft Corporation 7шт. по 0.75 USD - налог 1.58 USD, по курсу 90.0055 USD/RUR (данные из БД)</t>
  </si>
  <si>
    <t>Дивиденд по GS - Goldman Sachs Group, Inc. (The) Common Stock 6шт. по 3 USD - налог 5.4 USD, по курсу 91.4548 USD/RUR (данные из БД)</t>
  </si>
  <si>
    <t>Дивиденд по MOS - Mosaic Company (The) Common Stock 20шт. по 0.21 USD - налог 1.26 USD, по курсу 88.9288 USD/RUR (данные из БД)</t>
  </si>
  <si>
    <t>Дивиденд по BAC - Bank of America Corporation Common Stock 126шт. по 0.26 USD - налог 9.83 USD, по курсу 89.7044 USD/RUR (данные из БД)</t>
  </si>
  <si>
    <t>Дивиденд по FDX - FedEx Corporation Common Stock 27шт. по 1.38 USD - налог 11.18 USD, по курсу 89.8225 USD/RUR (данные из БД)</t>
  </si>
  <si>
    <t>Дивиденд по KO - Coca-Cola Company (The) Common Stock 130шт. по 0.49 USD - налог 18.92 USD, по курсу 91.1096 USD/RUR (данные из БД)</t>
  </si>
  <si>
    <t>Дивиденд по ALB - Albemarle Corporation Common Stock 4шт. по 0.41 USD - налог 0.49 USD, по курсу 91.1096 USD/RUR (данные из БД)</t>
  </si>
  <si>
    <t>Дивиденд по NUE - Nucor Corporation Common Stock 10шт. по 0.54 USD - налог 1.62 USD, по курсу 92.4074 USD/RUR (данные из БД)</t>
  </si>
  <si>
    <t>Дивиденд по JPM - JP Morgan Chase &amp; Co. Common Stock 18шт. по 1.25 USD - налог 6.75 USD, по курсу 95.0262 USD/RUR (данные из БД)</t>
  </si>
  <si>
    <t>Дивиденд по SCCO - Southern Copper Corporation Common Stock 16шт. по 1.01 USD - налог 4.83 USD, по курсу 98.0562 USD/RUR (данные из БД)</t>
  </si>
  <si>
    <t>Дивиденд по MSFT - Microsoft Corporation 7шт. по 0.83 USD - налог 1.74 USD, по курсу 100.2192 USD/RUR (данные из БД)</t>
  </si>
  <si>
    <t>Дивиденд по KO - Coca-Cola Company (The) Common Stock 130шт. по 0.49 USD - налог 18.92 USD, по курсу 109.5782 USD/RUR (данные из БД)</t>
  </si>
  <si>
    <t>Дивиденд по GS - Goldman Sachs Group, Inc. (The) Common Stock 6шт. по 3 USD - налог 5.4 USD, по курсу 107.7409 USD/RUR (данные из БД)</t>
  </si>
  <si>
    <t>Дивиденд по MOS - Mosaic Company (The) Common Stock 20шт. по 0.21 USD - налог 1.26 USD, по курсу 104.2361 USD/RUR (данные из БД)</t>
  </si>
  <si>
    <t>Дивиденд по BAC - Bank of America Corporation Common Stock 126шт. по 0.26 USD - налог 9.83 USD, по курсу 103.3837 USD/RUR (данные из БД)</t>
  </si>
  <si>
    <t>Дивиденд по FDX - FedEx Corporation Common Stock 27шт. по 1.38 USD - налог 11.18 USD, по курсу 99.4215 USD/RUR (данные из БД)</t>
  </si>
  <si>
    <t>Дивиденд по FIXP - FIXP-гдр 52шт. по 35.31 RUR - налог 239 RUR (данные из БД)</t>
  </si>
  <si>
    <t>Дивиденд по ALB - Albemarle Corporation Common Stock 4шт. по 0.41 USD - налог 0.49 USD, по курсу 103.95 USD/RUR (данные из БД)</t>
  </si>
  <si>
    <t>Дивиденд по NUE - Nucor Corporation Common Stock 10шт. по 0.55 USD - налог 1.65 USD, по курсу 101.6797 USD/RUR (данные из БД)</t>
  </si>
  <si>
    <t>Дивиденд по JPM - JP Morgan Chase &amp; Co. Common Stock 18шт. по 1.25 USD - налог 6.75 USD, по курсу 101.6797 USD/RUR (данные из БД)</t>
  </si>
  <si>
    <t>Дивиденд по SCCO - Southern Copper Corporation Common Stock 16шт. по 0.7 USD - налог 3.34 USD, по курсу 96.7821 USD/RUR (данные из БД)</t>
  </si>
  <si>
    <t>Дивиденд по MSFT - Microsoft Corporation 7шт. по 0.83 USD - налог 1.74 USD, по курсу 90.4268 USD/RUR (данные из БД)</t>
  </si>
  <si>
    <t>Дивиденд по GS - Goldman Sachs Group, Inc. (The) Common Stock 6шт. по 3 USD - налог 5.4 USD, по курсу 87.6967 USD/RUR (данные из БД)</t>
  </si>
  <si>
    <t>Дивиденд по MOS - Mosaic Company (The) Common Stock 20шт. по 0.22 USD - налог 1.32 USD, по курсу 89.7878 USD/RUR (данные из БД)</t>
  </si>
  <si>
    <t>Дивиденд по BAC - Bank of America Corporation Common Stock 126шт. по 0.26 USD - налог 9.83 USD, по курсу 89.5724 USD/RUR (данные из БД)</t>
  </si>
  <si>
    <t>Дивиденд по FDX - FedEx Corporation Common Stock 27шт. по 1.38 USD - налог 11.18 USD, по курсу 89.1362 USD/RUR (данные из БД)</t>
  </si>
  <si>
    <t>Дивиденд по ALB - Albemarle Corporation Common Stock 4шт. по 0.41 USD - налог 0.49 USD, по курсу 86.619 USD/RUR (данные из БД)</t>
  </si>
  <si>
    <t>Дивиденд по KO - Coca-Cola Company (The) Common Stock 130шт. по 0.51 USD - налог 19.89 USD, по курсу 86.619 USD/RUR (данные из БД)</t>
  </si>
  <si>
    <t>Дивиденд по NUE - Nucor Corporation Common Stock 10шт. по 0.55 USD - налог 1.65 USD, по курсу 83.6813 USD/RUR (данные из БД)</t>
  </si>
  <si>
    <t>Дивиденд по JPM - JP Morgan Chase &amp; Co. Common Stock 18шт. по 1.4 USD - налог 7.56 USD, по курсу 84.383 USD/RUR (данные из БД)</t>
  </si>
  <si>
    <t>Дивиденд по SCCO - Southern Copper Corporation Common Stock 16шт. по 1.01 USD - налог 4.84 USD, по курсу 81.4933 USD/RUR (данные из БД)</t>
  </si>
  <si>
    <t>Дивиденд по MSFT - Microsoft Corporation 7шт. по 0.83 USD - налог 1.74 USD, по курсу 80.2237 USD/RUR (данные из БД)</t>
  </si>
  <si>
    <t>Дивиденд по GS - Goldman Sachs Group, Inc. (The) Common Stock 6шт. по 3 USD - налог 5.4 USD, по курсу 78.497 USD/RUR (данные из БД)</t>
  </si>
  <si>
    <t>Дивиденд по MOS - Mosaic Company (The) Common Stock 20шт. по 0.22 USD - налог 1.32 USD, по курсу 78.5025 USD/RUR (данные из БД)</t>
  </si>
  <si>
    <t>Дивиденд по BAC - Bank of America Corporation Common Stock 126шт. по 0.26 USD - налог 9.83 USD, по курсу 79.1272 USD/RUR (данные из БД)</t>
  </si>
  <si>
    <t>Дивиденд по KO - Coca-Cola Company (The) Common Stock 130шт. по 0.51 USD - налог 19.89 USD, по курсу 79.0028 USD/RUR (данные из БД)</t>
  </si>
  <si>
    <t>Дивиденд по ALB - Albemarle Corporation Common Stock 4шт. по 0.41 USD - налог 0.49 USD, по курсу 79.0028 USD/RUR (данные из БД)</t>
  </si>
  <si>
    <t>Дивиденд по FDX - FedEx Corporation Common Stock 27шт. по 1.45 USD - налог 11.75 USD, по курсу 78.5016 USD/RUR (данные из БД)</t>
  </si>
  <si>
    <t>Дивиденд по NUE - Nucor Corporation Common Stock 10шт. по 0.55 USD - налог 1.65 USD, по курсу 78.4685 USD/RUR (данные из БД)</t>
  </si>
  <si>
    <t>Дивиденд по JPM - JP Morgan Chase &amp; Co. Common Stock 18шт. по 1.4 USD - налог 7.56 USD, по курсу 78.654 USD/RUR (данные из БД)</t>
  </si>
  <si>
    <t>Дивиденд по SCCO - Southern Copper Corporation Common Stock 16шт. по 1.01 USD - налог 4.85 USD, по курсу 79.7653 USD/RUR (данные из БД)</t>
  </si>
  <si>
    <t>Дивиденд по MSFT - Microsoft Corporation 7шт. по 0.83 USD - налог 1.74 USD, по курсу 80.1045 USD/RUR (данные из БД)</t>
  </si>
  <si>
    <t>Дивиденд по GS - Goldman Sachs Group, Inc. (The) Common Stock 6шт. по 4 USD - налог 7.2 USD, по курсу 80.2918 USD/RUR (данные из БД)</t>
  </si>
  <si>
    <t>Дивиденд по BAC - Bank of America Corporation Common Stock 126шт. по 0.28 USD - налог 10.58 USD, по курсу 81.2977 USD/RUR (данные из БД)</t>
  </si>
  <si>
    <t>Дивиденд по FDX - FedEx Corporation Common Stock 27шт. по 1.45 USD - налог 11.75 USD, по курсу 81.5556 USD/RUR (данные из БД)</t>
  </si>
  <si>
    <t>Дивиденд по MOS - Mosaic Company (The) Common Stock 20шт. по 0.22 USD - налог 1.32 USD, по курсу 81.5556 USD/RUR (данные из БД)</t>
  </si>
  <si>
    <t>Дивиденд по ALB - Albemarle Corporation Common Stock 4шт. по 0.41 USD - налог 0.49 USD, по курсу 85.6647 USD/RUR (данные из БД)</t>
  </si>
  <si>
    <t>Дивиденд по KO - Coca-Cola Company (The) Common Stock 130шт. по 0.51 USD - налог 19.89 USD, по курсу 84.3798 USD/RUR (данные из БД)</t>
  </si>
  <si>
    <t>Дивиденд по NUE - Nucor Corporation Common Stock 10шт. по 0.55 USD - налог 1.65 USD, по курсу 82.8676 USD/RUR (данные из БД)</t>
  </si>
  <si>
    <t>Дивиденд по JPM - JP Morgan Chase &amp; Co. Common Stock 18шт. по 1.5 USD - налог 8.1 USD, по курсу 81.8969 USD/RUR (данные из БД)</t>
  </si>
  <si>
    <t>Дивиденд по SCCO - Southern Copper Corporation Common Stock 16шт. по 1.01 USD - налог 4.84 USD, по курсу 81.3562 USD/RUR (данные из БД)</t>
  </si>
  <si>
    <t>Дивиденд по MSFT - Microsoft Corporation 7шт. по 0.91 USD - налог 1.91 USD, по курсу 80.9448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</si>
  <si>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</si>
  <si>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</si>
  <si>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</si>
  <si>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</si>
  <si>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</si>
  <si>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</si>
  <si>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</si>
  <si>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</si>
  <si>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X5</t>
  </si>
  <si>
    <t>YNDX</t>
  </si>
  <si>
    <t>VTBR</t>
  </si>
  <si>
    <t>CHMF</t>
  </si>
  <si>
    <t>HYDR</t>
  </si>
  <si>
    <t>LKOH</t>
  </si>
  <si>
    <t>FXGD</t>
  </si>
  <si>
    <t>AFKS</t>
  </si>
  <si>
    <t>NLMK</t>
  </si>
  <si>
    <t>MAGN</t>
  </si>
  <si>
    <t>SIBN</t>
  </si>
  <si>
    <t>RSTI</t>
  </si>
  <si>
    <t>SBER</t>
  </si>
  <si>
    <t>AAPL</t>
  </si>
  <si>
    <t>sell</t>
  </si>
  <si>
    <t>BABA
Alibaba Group Holding Limited American Depositary Shares eac</t>
  </si>
  <si>
    <t>BA
Boeing Company (The) Common Stock</t>
  </si>
  <si>
    <t>KO
Coca-Cola Company (The) Common Stock</t>
  </si>
  <si>
    <t>AMD
Advanced Micro Devices, Inc.</t>
  </si>
  <si>
    <t>FDX
FedEx Corporation Common Stock</t>
  </si>
  <si>
    <t>BAC
Bank of America Corporation Common Stock</t>
  </si>
  <si>
    <t>JPM
JP Morgan Chase &amp; Co. Common Stock</t>
  </si>
  <si>
    <t>GS
Goldman Sachs Group, Inc. (The) Common Stock</t>
  </si>
  <si>
    <t>MSFT
Microsoft Corporation</t>
  </si>
  <si>
    <t>GAZP
ГАЗПРОМ ао</t>
  </si>
  <si>
    <t>GMKN
ГМКНорНик</t>
  </si>
  <si>
    <t>SCCO
Southern Copper Corporation Common Stock</t>
  </si>
  <si>
    <t>NUE
Nucor Corporation Common Stock</t>
  </si>
  <si>
    <t>ALB
Albemarle Corporation Common Stock</t>
  </si>
  <si>
    <t>MOS
Mosaic Company (The) Common Stock</t>
  </si>
  <si>
    <t>POLY
Solidcore</t>
  </si>
  <si>
    <t>FIXP
FIXP-гдр</t>
  </si>
  <si>
    <t>FXCN
FXCN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</si>
  <si>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</si>
  <si>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</si>
  <si>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</si>
  <si>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</si>
  <si>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</si>
  <si>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</si>
  <si>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</si>
  <si>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</si>
  <si>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CHINA UCITS ETF</t>
  </si>
  <si>
    <t>ГДР X5 RetailGroup N.V.ORD SHS</t>
  </si>
  <si>
    <t>PLLC Yandex N.V. class A shs</t>
  </si>
  <si>
    <t>ао ПАО Банк ВТБ</t>
  </si>
  <si>
    <t>Северсталь (ПАО)ао</t>
  </si>
  <si>
    <t>ПАО "РусГидро"</t>
  </si>
  <si>
    <t>НК ЛУКОЙЛ (ПАО) - ао</t>
  </si>
  <si>
    <t>FinEx Gold ETF USD</t>
  </si>
  <si>
    <t>АФК "Система" ПАО ао</t>
  </si>
  <si>
    <t>ПАО "НЛМК" ао</t>
  </si>
  <si>
    <t>"Магнитогорск.мет.комб" ПАО ао</t>
  </si>
  <si>
    <t>dohod</t>
  </si>
  <si>
    <t>Дивиденды по ценным бумагам ПАО Северсталь 9 мес. 2020. НДС не обл. Удержан налог в размере 995.00 руб. </t>
  </si>
  <si>
    <t>Газпром нефть ПАО ао</t>
  </si>
  <si>
    <t>"Российские сети" ПАО ао</t>
  </si>
  <si>
    <t>Дивиденды по ценным бумагам ПАО ЛУКОЙЛ 9 мес. 2020. НДС не обл. Удержан налог в размере 6.00 руб. </t>
  </si>
  <si>
    <t>Alibaba Group Holding Limited American Depositary Shares each representing eight Ordinary share</t>
  </si>
  <si>
    <t>Дивиденды по ценным бумагам BNY Mellon Дивиденды. НДС не обл. Эмитентом удержаны налог 1.75 USD и комиссия 0.24 USD.</t>
  </si>
  <si>
    <t>Дивиденды по ценным бумагам ПАО НЛМК 9 мес. 2020. НДС не обл. Удержан налог в размере 869.00 руб. </t>
  </si>
  <si>
    <t>Сбербанк России ПАО ао</t>
  </si>
  <si>
    <t>Дивиденды по ценным бумагам ПАО Газпром нефть 9 мес. 2020. НДС не обл. Удержан налог в размере 208.00 руб. </t>
  </si>
  <si>
    <t>USD000UTSTOM</t>
  </si>
  <si>
    <t>USDRUB_CNGD</t>
  </si>
  <si>
    <t>selt</t>
  </si>
  <si>
    <t>commission</t>
  </si>
  <si>
    <t>Комиссия банка за Спецсделки РЕПО</t>
  </si>
  <si>
    <t>Разница между суммами по специальным сделкам РЕПО ?</t>
  </si>
  <si>
    <t>Разница между суммами по внеб. сделкам купли/продажи валюты ?</t>
  </si>
  <si>
    <t>Комиссия банка за внебирж.сделки к/п иностранной валюты/спец.своп по клиенту</t>
  </si>
  <si>
    <t>Apple Inc.</t>
  </si>
  <si>
    <t>Дивиденды по ценным бумагам ПАО ММК 9 мес. 2020. НДС не обл. Удержан налог в размере 6288.00 руб. </t>
  </si>
  <si>
    <t>Дивиденды по ценным бумагам Apple Inc. Дивиденды. НДС не обл. Эмитентом удержан налог 5.29 USD.</t>
  </si>
  <si>
    <t>ГДР FixPrice Group Ltd ORD SHS</t>
  </si>
  <si>
    <t>ГМК "Нор.Никель" ПАО ао</t>
  </si>
  <si>
    <t>Дивиденды по ценным бумагам Microsoft Дивиденды. НДС не обл. Эмитентом удержан налог 1.17 USD.</t>
  </si>
  <si>
    <t>Дивиденды по ценным бумагам Bank of America Corporation Дивиденды. НДС не обл. Эмитентом удержан налог 3.73 USD.</t>
  </si>
  <si>
    <t>Дивиденды по ценным бумагам The Goldman Sachs Group, Inc. Дивиденды. НДС не обл. Эмитентом удержан налог 0.75 USD.</t>
  </si>
  <si>
    <t>Дивиденды по ценным бумагам The Coca-Cola Company Дивиденды. НДС не обл. Эмитентом удержан налог 5.67 USD.</t>
  </si>
  <si>
    <t>Polymetal International plc</t>
  </si>
  <si>
    <t>Дивиденды по ценным бумагам Apple Inc. Дивиденды. НДС не обл. Эмитентом удержан налог 5.67 USD.</t>
  </si>
  <si>
    <t>Дивиденды по ценным бумагам Polymetal International plc дивиденды. НДС не обл. Налог не удерживается.</t>
  </si>
  <si>
    <t>Дивиденды по ценным бумагам ПАО ГМК Норильский никель 2020 год. НДС не обл. Удержан налог в размере 1726.00 руб.</t>
  </si>
  <si>
    <t>output</t>
  </si>
  <si>
    <t>Дивиденды по ценным бумагам JPMorgan Chase Co. Дивиденды. НДС не обл. Эмитентом удержан налог 4.86 USD.</t>
  </si>
  <si>
    <t>Дивиденды по ценным бумагам Bank of America Corporation Дивиденды. НДС не обл. Эмитентом удержан налог 8.13 USD.</t>
  </si>
  <si>
    <t>Дивиденды по ценным бумагам The Goldman Sachs Group, Inc. Дивиденды. НДС не обл. Эмитентом удержан налог 3.60 USD.</t>
  </si>
  <si>
    <t>Дивиденды по ценным бумагам Polymetal International plc Дивиденды. НДС не обл. Налог не удерживается.</t>
  </si>
  <si>
    <t>Дивиденды по ценным бумагам BNY Mellon/Fix Price Group Ltd дивиденды. НДС не обл. Налог не удерживается.</t>
  </si>
  <si>
    <t>"Газпром" (ПАО) ао</t>
  </si>
  <si>
    <t>Дивиденды по ценным бумагам JPMorgan Chase Co. Дивиденды. НДС не обл. Нал. агентом удержан налог 5.40 USD.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</si>
  <si>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</si>
  <si>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</si>
  <si>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</si>
  <si>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</si>
  <si>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</si>
  <si>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</si>
  <si>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</si>
  <si>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</si>
  <si>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</si>
  <si>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</si>
  <si>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</si>
  <si>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</si>
  <si>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Папин ВТБ</t>
  </si>
  <si>
    <t>СевСт-ао</t>
  </si>
  <si>
    <t>ЛУКОЙЛ</t>
  </si>
  <si>
    <t>КЦ ИКС 5</t>
  </si>
  <si>
    <t>Газпрнефть</t>
  </si>
  <si>
    <t>НЛМК ао</t>
  </si>
  <si>
    <t>ММК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</si>
  <si>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</si>
  <si>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</si>
  <si>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</si>
  <si>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</si>
  <si>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</si>
  <si>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</si>
  <si>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</si>
  <si>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</si>
  <si>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</si>
  <si>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</si>
  <si>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</si>
  <si>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</si>
  <si>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</si>
  <si>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</si>
  <si>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</si>
  <si>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</si>
  <si>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</si>
  <si>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ВТБ ао</t>
  </si>
  <si>
    <t>РусГидро</t>
  </si>
  <si>
    <t>FXGD ETF</t>
  </si>
  <si>
    <t>Система ао</t>
  </si>
  <si>
    <t>Россети ао</t>
  </si>
  <si>
    <t>Сбербанк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</si>
</sst>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DED8D7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6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7" t="n">
        <v>141</v>
      </c>
      <c r="F2" s="6" t="n">
        <v>158.32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-0.0772</v>
      </c>
      <c r="L2" s="6" t="n">
        <v>18171</v>
      </c>
      <c r="M2" s="17" t="n">
        <v>0.202</v>
      </c>
      <c r="N2" s="16"/>
      <c r="O2" s="16" t="s">
        <v>21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22</v>
      </c>
      <c r="B3" s="16" t="s">
        <v>18</v>
      </c>
      <c r="C3" s="16" t="s">
        <v>23</v>
      </c>
      <c r="D3" s="16" t="s">
        <v>20</v>
      </c>
      <c r="E3" s="7" t="n">
        <v>48</v>
      </c>
      <c r="F3" s="6" t="n">
        <v>201.89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-0.0036</v>
      </c>
      <c r="L3" s="6" t="n">
        <v>15636.32</v>
      </c>
      <c r="M3" s="17" t="n">
        <v>26.5875</v>
      </c>
      <c r="N3" s="16"/>
      <c r="O3" s="16" t="s">
        <v>24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18</v>
      </c>
      <c r="C4" s="16" t="s">
        <v>26</v>
      </c>
      <c r="D4" s="16" t="s">
        <v>20</v>
      </c>
      <c r="E4" s="7" t="n">
        <v>130</v>
      </c>
      <c r="F4" s="6" t="n">
        <v>70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0.1015</v>
      </c>
      <c r="L4" s="6" t="n">
        <v>3843.84</v>
      </c>
      <c r="M4" s="17" t="n">
        <v>55.080492218603</v>
      </c>
      <c r="N4" s="16"/>
      <c r="O4" s="16" t="s">
        <v>27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21</v>
      </c>
      <c r="B5" s="16" t="s">
        <v>18</v>
      </c>
      <c r="C5" s="16" t="s">
        <v>28</v>
      </c>
      <c r="D5" s="16" t="s">
        <v>20</v>
      </c>
      <c r="E5" s="7" t="n">
        <v>35</v>
      </c>
      <c r="F5" s="6" t="n">
        <v>217.97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0.2553</v>
      </c>
      <c r="L5" s="6" t="n">
        <v>5833.22</v>
      </c>
      <c r="M5" s="17" t="n">
        <v>94.7736</v>
      </c>
      <c r="N5" s="16"/>
      <c r="O5" s="16" t="s">
        <v>29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18</v>
      </c>
      <c r="C6" s="16" t="s">
        <v>31</v>
      </c>
      <c r="D6" s="16" t="s">
        <v>20</v>
      </c>
      <c r="E6" s="7" t="n">
        <v>27</v>
      </c>
      <c r="F6" s="6" t="n">
        <v>274.29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0.0747</v>
      </c>
      <c r="L6" s="6" t="n">
        <v>16394.22</v>
      </c>
      <c r="M6" s="17" t="n">
        <v>10.7328</v>
      </c>
      <c r="N6" s="16"/>
      <c r="O6" s="16" t="s">
        <v>32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18</v>
      </c>
      <c r="C7" s="16" t="s">
        <v>34</v>
      </c>
      <c r="D7" s="16" t="s">
        <v>20</v>
      </c>
      <c r="E7" s="7" t="n">
        <v>126</v>
      </c>
      <c r="F7" s="6" t="n">
        <v>53.95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0.1276</v>
      </c>
      <c r="L7" s="6" t="n">
        <v>2533.65</v>
      </c>
      <c r="M7" s="17" t="n">
        <v>88.7028</v>
      </c>
      <c r="N7" s="16"/>
      <c r="O7" s="16" t="s">
        <v>35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18</v>
      </c>
      <c r="C8" s="16" t="s">
        <v>37</v>
      </c>
      <c r="D8" s="16" t="s">
        <v>20</v>
      </c>
      <c r="E8" s="7" t="n">
        <v>18</v>
      </c>
      <c r="F8" s="6" t="n">
        <v>315.04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0.2082</v>
      </c>
      <c r="L8" s="6" t="n">
        <v>11068.66</v>
      </c>
      <c r="M8" s="17" t="n">
        <v>101.7601</v>
      </c>
      <c r="N8" s="16"/>
      <c r="O8" s="16" t="s">
        <v>38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18</v>
      </c>
      <c r="C9" s="16" t="s">
        <v>40</v>
      </c>
      <c r="D9" s="16" t="s">
        <v>20</v>
      </c>
      <c r="E9" s="7" t="n">
        <v>6</v>
      </c>
      <c r="F9" s="6" t="n">
        <v>854.56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0.2536</v>
      </c>
      <c r="L9" s="6" t="n">
        <v>24716.35</v>
      </c>
      <c r="M9" s="17" t="n">
        <v>10459.9</v>
      </c>
      <c r="N9" s="16"/>
      <c r="O9" s="16" t="s">
        <v>41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18</v>
      </c>
      <c r="C10" s="16" t="s">
        <v>43</v>
      </c>
      <c r="D10" s="16" t="s">
        <v>20</v>
      </c>
      <c r="E10" s="7" t="n">
        <v>7</v>
      </c>
      <c r="F10" s="6" t="n">
        <v>483.16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0.1672</v>
      </c>
      <c r="L10" s="6" t="n">
        <v>17904.9</v>
      </c>
      <c r="M10" s="17" t="n">
        <v>9.792</v>
      </c>
      <c r="N10" s="16"/>
      <c r="O10" s="16" t="s">
        <v>44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18</v>
      </c>
      <c r="C11" s="16" t="s">
        <v>46</v>
      </c>
      <c r="D11" s="16" t="s">
        <v>47</v>
      </c>
      <c r="E11" s="7" t="n">
        <v>1480</v>
      </c>
      <c r="F11" s="6" t="n">
        <v>128.67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-0.1899</v>
      </c>
      <c r="L11" s="6" t="n">
        <v>362.26</v>
      </c>
      <c r="M11" s="17" t="n">
        <v>0.44</v>
      </c>
      <c r="N11" s="16" t="s">
        <v>48</v>
      </c>
      <c r="O11" s="16" t="s">
        <v>49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50</v>
      </c>
      <c r="B12" s="16" t="s">
        <v>18</v>
      </c>
      <c r="C12" s="16" t="s">
        <v>51</v>
      </c>
      <c r="D12" s="16" t="s">
        <v>47</v>
      </c>
      <c r="E12" s="7" t="n">
        <v>1300</v>
      </c>
      <c r="F12" s="6" t="n">
        <v>134.02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-0.084</v>
      </c>
      <c r="L12" s="6" t="n">
        <v>246.6</v>
      </c>
      <c r="M12" s="17" t="n">
        <v>0.1488</v>
      </c>
      <c r="N12" s="16"/>
      <c r="O12" s="16" t="s">
        <v>52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 t="s">
        <v>53</v>
      </c>
      <c r="B13" s="16" t="s">
        <v>18</v>
      </c>
      <c r="C13" s="16" t="s">
        <v>54</v>
      </c>
      <c r="D13" s="16" t="s">
        <v>20</v>
      </c>
      <c r="E13" s="7" t="n">
        <v>16</v>
      </c>
      <c r="F13" s="6" t="n">
        <v>140.41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0.262</v>
      </c>
      <c r="L13" s="6" t="n">
        <v>4703.01</v>
      </c>
      <c r="M13" s="17" t="n">
        <v>1</v>
      </c>
      <c r="N13" s="16"/>
      <c r="O13" s="16" t="s">
        <v>47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55</v>
      </c>
      <c r="B14" s="16" t="s">
        <v>18</v>
      </c>
      <c r="C14" s="16" t="s">
        <v>56</v>
      </c>
      <c r="D14" s="16" t="s">
        <v>20</v>
      </c>
      <c r="E14" s="7" t="n">
        <v>10</v>
      </c>
      <c r="F14" s="6" t="n">
        <v>159.45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0.144</v>
      </c>
      <c r="L14" s="6" t="n">
        <v>7317.99</v>
      </c>
      <c r="M14" s="17" t="n">
        <v>144.2</v>
      </c>
      <c r="N14" s="16"/>
      <c r="O14" s="16" t="s">
        <v>57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 t="s">
        <v>58</v>
      </c>
      <c r="B15" s="16" t="s">
        <v>18</v>
      </c>
      <c r="C15" s="16" t="s">
        <v>59</v>
      </c>
      <c r="D15" s="16" t="s">
        <v>20</v>
      </c>
      <c r="E15" s="7" t="n">
        <v>4</v>
      </c>
      <c r="F15" s="6" t="n">
        <v>125.19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-0.1255</v>
      </c>
      <c r="L15" s="6" t="n">
        <v>17087.72</v>
      </c>
      <c r="M15" s="17" t="n">
        <v>1.83</v>
      </c>
      <c r="N15" s="16"/>
      <c r="O15" s="16" t="s">
        <v>60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 t="s">
        <v>61</v>
      </c>
      <c r="B16" s="16" t="s">
        <v>18</v>
      </c>
      <c r="C16" s="16" t="s">
        <v>62</v>
      </c>
      <c r="D16" s="16" t="s">
        <v>20</v>
      </c>
      <c r="E16" s="7" t="n">
        <v>20</v>
      </c>
      <c r="F16" s="6" t="n">
        <v>23.61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-0.1002</v>
      </c>
      <c r="L16" s="6" t="n">
        <v>2990.98</v>
      </c>
      <c r="M16" s="17" t="n">
        <v>2.11125</v>
      </c>
      <c r="N16" s="16"/>
      <c r="O16" s="16" t="s">
        <v>63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64</v>
      </c>
      <c r="B17" s="16" t="s">
        <v>18</v>
      </c>
      <c r="C17" s="16" t="s">
        <v>65</v>
      </c>
      <c r="D17" s="16" t="s">
        <v>47</v>
      </c>
      <c r="E17" s="7" t="n">
        <v>32</v>
      </c>
      <c r="F17" s="6" t="n">
        <v>270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-0.3035</v>
      </c>
      <c r="L17" s="6" t="n">
        <v>1548.03</v>
      </c>
      <c r="M17" s="17" t="n">
        <v>76.0937</v>
      </c>
      <c r="N17" s="16"/>
      <c r="O17" s="16" t="s">
        <v>20</v>
      </c>
      <c r="P17" s="17" t="n">
        <v>76.0937</v>
      </c>
      <c r="Q17" s="6" t="s">
        <f>=P17/$P$13</f>
      </c>
    </row>
    <row collapsed="false" customFormat="false" customHeight="false" hidden="false" ht="12.1" outlineLevel="0" r="18">
      <c r="A18" s="16" t="s">
        <v>66</v>
      </c>
      <c r="B18" s="16" t="s">
        <v>18</v>
      </c>
      <c r="C18" s="16" t="s">
        <v>67</v>
      </c>
      <c r="D18" s="16" t="s">
        <v>47</v>
      </c>
      <c r="E18" s="7" t="n">
        <v>52</v>
      </c>
      <c r="F18" s="6" t="n">
        <v>137.4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-0.2639</v>
      </c>
      <c r="L18" s="6" t="n">
        <v>727.1</v>
      </c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68</v>
      </c>
      <c r="I19" s="4"/>
      <c r="J19" s="5" t="s">
        <f>=SUM(J2:J18)</f>
      </c>
      <c r="K19" s="4"/>
      <c r="L19" s="4"/>
      <c r="M19" s="17"/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70</v>
      </c>
      <c r="C20" s="16" t="s">
        <v>71</v>
      </c>
      <c r="D20" s="16" t="s">
        <v>47</v>
      </c>
      <c r="E20" s="7" t="n">
        <v>21</v>
      </c>
      <c r="F20" s="6" t="n">
        <v>3443.93529272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-0.0314</v>
      </c>
      <c r="L20" s="6" t="n">
        <v>4039.95</v>
      </c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/>
      <c r="B21" s="16"/>
      <c r="C21" s="16"/>
      <c r="D21" s="16"/>
      <c r="E21" s="7"/>
      <c r="F21" s="6"/>
      <c r="G21" s="4"/>
      <c r="H21" s="4" t="s">
        <v>72</v>
      </c>
      <c r="I21" s="4"/>
      <c r="J21" s="5" t="s">
        <f>=SUM(J20:J20)</f>
      </c>
      <c r="K21" s="4"/>
      <c r="L21" s="4"/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 t="s">
        <v>47</v>
      </c>
      <c r="B22" s="16" t="s">
        <v>3</v>
      </c>
      <c r="C22" s="16" t="s">
        <v>73</v>
      </c>
      <c r="D22" s="16" t="s">
        <v>47</v>
      </c>
      <c r="E22" s="7" t="n">
        <v>767.29</v>
      </c>
      <c r="F22" s="6" t="n">
        <v>1</v>
      </c>
      <c r="G22" s="17" t="n">
        <v>0</v>
      </c>
      <c r="H22" s="6" t="n">
        <v>0</v>
      </c>
      <c r="I22" s="16"/>
      <c r="J22" s="6" t="s">
        <f>=E22*F22</f>
      </c>
      <c r="K22" s="17"/>
      <c r="L22" s="6"/>
      <c r="M22" s="17"/>
      <c r="N22" s="16"/>
      <c r="O22" s="16"/>
      <c r="P22" s="17"/>
      <c r="Q22" s="17"/>
    </row>
    <row collapsed="false" customFormat="false" customHeight="false" hidden="false" ht="12.1" outlineLevel="0" r="23">
      <c r="A23" s="16" t="s">
        <v>20</v>
      </c>
      <c r="B23" s="16" t="s">
        <v>3</v>
      </c>
      <c r="C23" s="16" t="s">
        <v>74</v>
      </c>
      <c r="D23" s="16" t="s">
        <v>47</v>
      </c>
      <c r="E23" s="7" t="n">
        <v>39.6</v>
      </c>
      <c r="F23" s="6" t="n">
        <v>76.0937</v>
      </c>
      <c r="G23" s="17" t="n">
        <v>0</v>
      </c>
      <c r="H23" s="6" t="n">
        <v>0</v>
      </c>
      <c r="I23" s="16"/>
      <c r="J23" s="6" t="s">
        <f>=E23*F23</f>
      </c>
      <c r="K23" s="17"/>
      <c r="L23" s="6"/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/>
      <c r="B24" s="16"/>
      <c r="C24" s="16"/>
      <c r="D24" s="16"/>
      <c r="E24" s="7"/>
      <c r="F24" s="6"/>
      <c r="G24" s="4"/>
      <c r="H24" s="4" t="s">
        <v>75</v>
      </c>
      <c r="I24" s="4"/>
      <c r="J24" s="5" t="s">
        <f>=SUM(J22:J23)</f>
      </c>
      <c r="K24" s="4"/>
      <c r="L24" s="4"/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76</v>
      </c>
      <c r="I25" s="4"/>
      <c r="J25" s="5" t="s">
        <f>=J19+J21+J24</f>
      </c>
      <c r="K25" s="17"/>
      <c r="L25" s="6"/>
      <c r="M25" s="17"/>
      <c r="N25" s="16"/>
      <c r="O25" s="16"/>
      <c r="P25" s="17"/>
      <c r="Q25" s="17"/>
    </row>
  </sheetData>
  <mergeCells>
    <mergeCell ref="H19:I19"/>
    <mergeCell ref="H21:I21"/>
    <mergeCell ref="H24:I2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77</v>
      </c>
      <c r="B1" s="18" t="s">
        <v>9</v>
      </c>
      <c r="C1" s="18" t="s">
        <v>78</v>
      </c>
      <c r="D1" s="18" t="s">
        <v>79</v>
      </c>
      <c r="E1" s="18" t="s">
        <v>80</v>
      </c>
      <c r="F1" s="18" t="s">
        <v>81</v>
      </c>
      <c r="G1" s="18" t="s">
        <v>82</v>
      </c>
      <c r="H1" s="18" t="s">
        <v>83</v>
      </c>
    </row>
    <row collapsed="false" customFormat="false" customHeight="false" hidden="false" ht="12.1" outlineLevel="0" r="2">
      <c r="A2" s="13" t="n">
        <v>44160</v>
      </c>
      <c r="B2" s="6" t="n">
        <v>14000</v>
      </c>
      <c r="C2" s="16" t="s">
        <v>84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44165</v>
      </c>
      <c r="B3" s="6" t="n">
        <v>86000</v>
      </c>
      <c r="C3" s="16" t="s">
        <v>84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44165</v>
      </c>
      <c r="B4" s="6" t="n">
        <v>100000</v>
      </c>
      <c r="C4" s="16" t="s">
        <v>84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44167</v>
      </c>
      <c r="B5" s="6" t="n">
        <v>30000</v>
      </c>
      <c r="C5" s="16" t="s">
        <v>84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44169</v>
      </c>
      <c r="B6" s="6" t="n">
        <v>50000</v>
      </c>
      <c r="C6" s="16" t="s">
        <v>84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44169</v>
      </c>
      <c r="B7" s="6" t="n">
        <v>70000</v>
      </c>
      <c r="C7" s="16" t="s">
        <v>84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44169</v>
      </c>
      <c r="B8" s="6" t="n">
        <v>130000</v>
      </c>
      <c r="C8" s="16" t="s">
        <v>84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44173</v>
      </c>
      <c r="B9" s="6" t="n">
        <v>-6659.7</v>
      </c>
      <c r="C9" s="16" t="s">
        <v>85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44182</v>
      </c>
      <c r="B10" s="6" t="n">
        <v>100000</v>
      </c>
      <c r="C10" s="16" t="s">
        <v>84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44183</v>
      </c>
      <c r="B11" s="6" t="n">
        <v>-40</v>
      </c>
      <c r="C11" s="16" t="s">
        <v>86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44183</v>
      </c>
      <c r="B12" s="6" t="n">
        <v>-768.74</v>
      </c>
      <c r="C12" s="16" t="s">
        <v>87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44183</v>
      </c>
      <c r="B13" s="6" t="n">
        <v>98170</v>
      </c>
      <c r="C13" s="16" t="s">
        <v>84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44183</v>
      </c>
      <c r="B14" s="6" t="n">
        <v>120000</v>
      </c>
      <c r="C14" s="16" t="s">
        <v>84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44183</v>
      </c>
      <c r="B15" s="6" t="n">
        <v>109000</v>
      </c>
      <c r="C15" s="16" t="s">
        <v>84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44187</v>
      </c>
      <c r="B16" s="6" t="n">
        <v>6659.7</v>
      </c>
      <c r="C16" s="16" t="s">
        <v>88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44187</v>
      </c>
      <c r="B17" s="6" t="n">
        <v>220000</v>
      </c>
      <c r="C17" s="16" t="s">
        <v>84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44190</v>
      </c>
      <c r="B18" s="6" t="n">
        <v>60000</v>
      </c>
      <c r="C18" s="16" t="s">
        <v>84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44193</v>
      </c>
      <c r="B19" s="6" t="n">
        <v>100000</v>
      </c>
      <c r="C19" s="16" t="s">
        <v>84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44194</v>
      </c>
      <c r="B20" s="6" t="n">
        <v>-1392</v>
      </c>
      <c r="C20" s="16" t="s">
        <v>89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44194</v>
      </c>
      <c r="B21" s="6" t="n">
        <v>-5818.2</v>
      </c>
      <c r="C21" s="16" t="s">
        <v>90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44194</v>
      </c>
      <c r="B22" s="6" t="n">
        <v>740000</v>
      </c>
      <c r="C22" s="16" t="s">
        <v>84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44195</v>
      </c>
      <c r="B23" s="6" t="n">
        <v>40</v>
      </c>
      <c r="C23" s="16" t="s">
        <v>91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44195</v>
      </c>
      <c r="B24" s="6" t="n">
        <v>1473.134</v>
      </c>
      <c r="C24" s="16" t="s">
        <v>84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44195</v>
      </c>
      <c r="B25" s="6" t="n">
        <v>2713365.5146</v>
      </c>
      <c r="C25" s="16" t="s">
        <v>84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44208</v>
      </c>
      <c r="B26" s="6" t="n">
        <v>722.80229</v>
      </c>
      <c r="C26" s="16" t="s">
        <v>92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44210</v>
      </c>
      <c r="B27" s="6" t="n">
        <v>-42081.93</v>
      </c>
      <c r="C27" s="16" t="s">
        <v>93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44210</v>
      </c>
      <c r="B28" s="6" t="n">
        <v>5818.2</v>
      </c>
      <c r="C28" s="16" t="s">
        <v>94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44210</v>
      </c>
      <c r="B29" s="6" t="n">
        <v>92578</v>
      </c>
      <c r="C29" s="16" t="s">
        <v>84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44217</v>
      </c>
      <c r="B30" s="6" t="n">
        <v>1392</v>
      </c>
      <c r="C30" s="16" t="s">
        <v>95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44222</v>
      </c>
      <c r="B31" s="6" t="n">
        <v>58.66</v>
      </c>
      <c r="C31" s="16" t="s">
        <v>96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44222</v>
      </c>
      <c r="B32" s="6" t="n">
        <v>1000</v>
      </c>
      <c r="C32" s="16" t="s">
        <v>84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44224</v>
      </c>
      <c r="B33" s="6" t="n">
        <v>42081.93</v>
      </c>
      <c r="C33" s="16" t="s">
        <v>97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44232</v>
      </c>
      <c r="B34" s="6" t="n">
        <v>-934.5</v>
      </c>
      <c r="C34" s="16" t="s">
        <v>98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44244</v>
      </c>
      <c r="B35" s="6" t="n">
        <v>-200.81</v>
      </c>
      <c r="C35" s="16" t="s">
        <v>99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44256</v>
      </c>
      <c r="B36" s="6" t="n">
        <v>-130.27</v>
      </c>
      <c r="C36" s="16" t="s">
        <v>100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44257</v>
      </c>
      <c r="B37" s="6" t="n">
        <v>913.712832</v>
      </c>
      <c r="C37" s="16" t="s">
        <v>101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44259</v>
      </c>
      <c r="B38" s="6" t="n">
        <v>11000</v>
      </c>
      <c r="C38" s="16" t="s">
        <v>84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44259</v>
      </c>
      <c r="B39" s="6" t="n">
        <v>-630.06</v>
      </c>
      <c r="C39" s="16" t="s">
        <v>102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44267</v>
      </c>
      <c r="B40" s="6" t="n">
        <v>155800</v>
      </c>
      <c r="C40" s="16" t="s">
        <v>84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44267</v>
      </c>
      <c r="B41" s="6" t="n">
        <v>-972.4</v>
      </c>
      <c r="C41" s="16" t="s">
        <v>103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44274</v>
      </c>
      <c r="B42" s="6" t="n">
        <v>202.56005</v>
      </c>
      <c r="C42" s="16" t="s">
        <v>104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44286</v>
      </c>
      <c r="B43" s="6" t="n">
        <v>648.768711</v>
      </c>
      <c r="C43" s="16" t="s">
        <v>105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44291</v>
      </c>
      <c r="B44" s="6" t="n">
        <v>133.12845</v>
      </c>
      <c r="C44" s="16" t="s">
        <v>106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44293</v>
      </c>
      <c r="B45" s="6" t="n">
        <v>1010.510046</v>
      </c>
      <c r="C45" s="16" t="s">
        <v>107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44298</v>
      </c>
      <c r="B46" s="6" t="n">
        <v>50000</v>
      </c>
      <c r="C46" s="16" t="s">
        <v>84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44316</v>
      </c>
      <c r="B47" s="6" t="n">
        <v>144673.5735</v>
      </c>
      <c r="C47" s="16" t="s">
        <v>84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44316</v>
      </c>
      <c r="B48" s="6" t="n">
        <v>155000</v>
      </c>
      <c r="C48" s="16" t="s">
        <v>84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44319</v>
      </c>
      <c r="B49" s="6" t="n">
        <v>155000</v>
      </c>
      <c r="C49" s="16" t="s">
        <v>84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44322</v>
      </c>
      <c r="B50" s="6" t="n">
        <v>91900</v>
      </c>
      <c r="C50" s="16" t="s">
        <v>84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44323</v>
      </c>
      <c r="B51" s="6" t="n">
        <v>-1845.6</v>
      </c>
      <c r="C51" s="16" t="s">
        <v>108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44323</v>
      </c>
      <c r="B52" s="6" t="n">
        <v>-987.4</v>
      </c>
      <c r="C52" s="16" t="s">
        <v>109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44335</v>
      </c>
      <c r="B53" s="6" t="n">
        <v>976.5144</v>
      </c>
      <c r="C53" s="16" t="s">
        <v>110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44335</v>
      </c>
      <c r="B54" s="6" t="n">
        <v>-201.94</v>
      </c>
      <c r="C54" s="16" t="s">
        <v>111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44344</v>
      </c>
      <c r="B55" s="6" t="n">
        <v>-128.55</v>
      </c>
      <c r="C55" s="16" t="s">
        <v>112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44348</v>
      </c>
      <c r="B56" s="6" t="n">
        <v>-11549.86</v>
      </c>
      <c r="C56" s="16" t="s">
        <v>113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44349</v>
      </c>
      <c r="B57" s="6" t="n">
        <v>2085.906528</v>
      </c>
      <c r="C57" s="16" t="s">
        <v>114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44350</v>
      </c>
      <c r="B58" s="6" t="n">
        <v>-629.88</v>
      </c>
      <c r="C58" s="16" t="s">
        <v>115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44351</v>
      </c>
      <c r="B59" s="6" t="n">
        <v>11549.86</v>
      </c>
      <c r="C59" s="16" t="s">
        <v>116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44361</v>
      </c>
      <c r="B60" s="6" t="n">
        <v>-948.32</v>
      </c>
      <c r="C60" s="16" t="s">
        <v>117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44364</v>
      </c>
      <c r="B61" s="6" t="n">
        <v>198.088825</v>
      </c>
      <c r="C61" s="16" t="s">
        <v>104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44372</v>
      </c>
      <c r="B62" s="6" t="n">
        <v>100000</v>
      </c>
      <c r="C62" s="16" t="s">
        <v>84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44375</v>
      </c>
      <c r="B63" s="6" t="n">
        <v>-3000</v>
      </c>
      <c r="C63" s="16" t="s">
        <v>118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44377</v>
      </c>
      <c r="B64" s="6" t="n">
        <v>620.230611</v>
      </c>
      <c r="C64" s="16" t="s">
        <v>105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44379</v>
      </c>
      <c r="B65" s="6" t="n">
        <v>-826.78</v>
      </c>
      <c r="C65" s="16" t="s">
        <v>119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44382</v>
      </c>
      <c r="B66" s="6" t="n">
        <v>128.830625</v>
      </c>
      <c r="C66" s="16" t="s">
        <v>106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44383</v>
      </c>
      <c r="B67" s="6" t="n">
        <v>970.47342</v>
      </c>
      <c r="C67" s="16" t="s">
        <v>107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44391</v>
      </c>
      <c r="B68" s="6" t="n">
        <v>111828.939</v>
      </c>
      <c r="C68" s="16" t="s">
        <v>84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44413</v>
      </c>
      <c r="B69" s="6" t="n">
        <v>825.389838</v>
      </c>
      <c r="C69" s="16" t="s">
        <v>120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44417</v>
      </c>
      <c r="B70" s="6" t="n">
        <v>-968.25</v>
      </c>
      <c r="C70" s="16" t="s">
        <v>121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44427</v>
      </c>
      <c r="B71" s="6" t="n">
        <v>-201.29</v>
      </c>
      <c r="C71" s="16" t="s">
        <v>122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44431</v>
      </c>
      <c r="B72" s="6" t="n">
        <v>985.323</v>
      </c>
      <c r="C72" s="16" t="s">
        <v>110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44433</v>
      </c>
      <c r="B73" s="6" t="n">
        <v>79492.4875</v>
      </c>
      <c r="C73" s="16" t="s">
        <v>84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44439</v>
      </c>
      <c r="B74" s="6" t="n">
        <v>-618.02</v>
      </c>
      <c r="C74" s="16" t="s">
        <v>123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44441</v>
      </c>
      <c r="B75" s="6" t="n">
        <v>-1355.5</v>
      </c>
      <c r="C75" s="16" t="s">
        <v>124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44449</v>
      </c>
      <c r="B76" s="6" t="n">
        <v>-924.4</v>
      </c>
      <c r="C76" s="16" t="s">
        <v>125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44454</v>
      </c>
      <c r="B77" s="6" t="n">
        <v>-962.05</v>
      </c>
      <c r="C77" s="16" t="s">
        <v>126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44454</v>
      </c>
      <c r="B78" s="6" t="n">
        <v>199.972025</v>
      </c>
      <c r="C78" s="16" t="s">
        <v>104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44463</v>
      </c>
      <c r="B79" s="6" t="n">
        <v>-520</v>
      </c>
      <c r="C79" s="16" t="s">
        <v>127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44468</v>
      </c>
      <c r="B80" s="6" t="n">
        <v>1342.853716</v>
      </c>
      <c r="C80" s="16" t="s">
        <v>128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44473</v>
      </c>
      <c r="B81" s="6" t="n">
        <v>612.5406</v>
      </c>
      <c r="C81" s="16" t="s">
        <v>129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44473</v>
      </c>
      <c r="B82" s="6" t="n">
        <v>-918.81</v>
      </c>
      <c r="C82" s="16" t="s">
        <v>130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44474</v>
      </c>
      <c r="B83" s="6" t="n">
        <v>1050.10416</v>
      </c>
      <c r="C83" s="16" t="s">
        <v>131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44476</v>
      </c>
      <c r="B84" s="6" t="n">
        <v>960.077286</v>
      </c>
      <c r="C84" s="16" t="s">
        <v>107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44481</v>
      </c>
      <c r="B85" s="6" t="n">
        <v>588.858606</v>
      </c>
      <c r="C85" s="16" t="s">
        <v>132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44487</v>
      </c>
      <c r="B86" s="6" t="n">
        <v>535500</v>
      </c>
      <c r="C86" s="16" t="s">
        <v>84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44488</v>
      </c>
      <c r="B87" s="6" t="n">
        <v>76509.255</v>
      </c>
      <c r="C87" s="16" t="s">
        <v>84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44508</v>
      </c>
      <c r="B88" s="6" t="n">
        <v>-172274</v>
      </c>
      <c r="C88" s="16" t="s">
        <v>133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44508</v>
      </c>
      <c r="B89" s="6" t="n">
        <v>169500</v>
      </c>
      <c r="C89" s="16" t="s">
        <v>84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44508</v>
      </c>
      <c r="B90" s="6" t="n">
        <v>900.74376</v>
      </c>
      <c r="C90" s="16" t="s">
        <v>134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44508</v>
      </c>
      <c r="B91" s="6" t="n">
        <v>1500</v>
      </c>
      <c r="C91" s="16" t="s">
        <v>96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44508</v>
      </c>
      <c r="B92" s="6" t="n">
        <v>-800.66</v>
      </c>
      <c r="C92" s="16" t="s">
        <v>135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44509</v>
      </c>
      <c r="B93" s="6" t="n">
        <v>-799.65</v>
      </c>
      <c r="C93" s="16" t="s">
        <v>136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44518</v>
      </c>
      <c r="B94" s="6" t="n">
        <v>-221.38</v>
      </c>
      <c r="C94" s="16" t="s">
        <v>137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44529</v>
      </c>
      <c r="B95" s="6" t="n">
        <v>-2888.95</v>
      </c>
      <c r="C95" s="16" t="s">
        <v>138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44531</v>
      </c>
      <c r="B96" s="6" t="n">
        <v>-78.64</v>
      </c>
      <c r="C96" s="16" t="s">
        <v>139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44531</v>
      </c>
      <c r="B97" s="6" t="n">
        <v>-629.1</v>
      </c>
      <c r="C97" s="16" t="s">
        <v>140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44531</v>
      </c>
      <c r="B98" s="6" t="n">
        <v>-1387.01</v>
      </c>
      <c r="C98" s="16" t="s">
        <v>141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44543</v>
      </c>
      <c r="B99" s="6" t="n">
        <v>-1043</v>
      </c>
      <c r="C99" s="16" t="s">
        <v>142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44546</v>
      </c>
      <c r="B100" s="6" t="n">
        <v>-80.5</v>
      </c>
      <c r="C100" s="16" t="s">
        <v>143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44560</v>
      </c>
      <c r="B101" s="6" t="n">
        <v>-257.78</v>
      </c>
      <c r="C101" s="16" t="s">
        <v>144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44566</v>
      </c>
      <c r="B102" s="6" t="n">
        <v>-936.09</v>
      </c>
      <c r="C102" s="16" t="s">
        <v>145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44575</v>
      </c>
      <c r="B103" s="6" t="n">
        <v>-17227.21</v>
      </c>
      <c r="C103" s="16" t="s">
        <v>146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44606</v>
      </c>
      <c r="B104" s="6" t="n">
        <v>-839.85</v>
      </c>
      <c r="C104" s="16" t="s">
        <v>147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44608</v>
      </c>
      <c r="B105" s="6" t="n">
        <v>-231.54</v>
      </c>
      <c r="C105" s="16" t="s">
        <v>148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44620</v>
      </c>
      <c r="B106" s="6" t="n">
        <v>-701.81</v>
      </c>
      <c r="C106" s="16" t="s">
        <v>149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44621</v>
      </c>
      <c r="B107" s="6" t="n">
        <v>-785.89</v>
      </c>
      <c r="C107" s="16" t="s">
        <v>150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44622</v>
      </c>
      <c r="B108" s="6" t="n">
        <v>-144.04</v>
      </c>
      <c r="C108" s="16" t="s">
        <v>151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44623</v>
      </c>
      <c r="B109" s="6" t="n">
        <v>-1912.17</v>
      </c>
      <c r="C109" s="16" t="s">
        <v>152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44624</v>
      </c>
      <c r="B110" s="6" t="n">
        <v>-1583.59</v>
      </c>
      <c r="C110" s="16" t="s">
        <v>153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44634</v>
      </c>
      <c r="B111" s="6" t="n">
        <v>-4674.74</v>
      </c>
      <c r="C111" s="16" t="s">
        <v>154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44637</v>
      </c>
      <c r="B112" s="6" t="n">
        <v>-119.94</v>
      </c>
      <c r="C112" s="16" t="s">
        <v>155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44650</v>
      </c>
      <c r="B113" s="6" t="n">
        <v>-302</v>
      </c>
      <c r="C113" s="16" t="s">
        <v>156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44656</v>
      </c>
      <c r="B114" s="6" t="n">
        <v>-1053.27</v>
      </c>
      <c r="C114" s="16" t="s">
        <v>157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44697</v>
      </c>
      <c r="B115" s="6" t="n">
        <v>-892.92</v>
      </c>
      <c r="C115" s="16" t="s">
        <v>158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44699</v>
      </c>
      <c r="B116" s="6" t="n">
        <v>-193.17</v>
      </c>
      <c r="C116" s="16" t="s">
        <v>159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44708</v>
      </c>
      <c r="B117" s="6" t="n">
        <v>-307.6</v>
      </c>
      <c r="C117" s="16" t="s">
        <v>160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44712</v>
      </c>
      <c r="B118" s="6" t="n">
        <v>-530.02</v>
      </c>
      <c r="C118" s="16" t="s">
        <v>161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44714</v>
      </c>
      <c r="B119" s="6" t="n">
        <v>-1138.49</v>
      </c>
      <c r="C119" s="16" t="s">
        <v>162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44721</v>
      </c>
      <c r="B120" s="6" t="n">
        <v>-66.85</v>
      </c>
      <c r="C120" s="16" t="s">
        <v>163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44726</v>
      </c>
      <c r="B121" s="6" t="n">
        <v>-13189.86</v>
      </c>
      <c r="C121" s="16" t="s">
        <v>164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44726</v>
      </c>
      <c r="B122" s="6" t="n">
        <v>-2313.43</v>
      </c>
      <c r="C122" s="16" t="s">
        <v>165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44736</v>
      </c>
      <c r="B123" s="6" t="n">
        <v>-1159.46</v>
      </c>
      <c r="C123" s="16" t="s">
        <v>166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44741</v>
      </c>
      <c r="B124" s="6" t="n">
        <v>-185.39</v>
      </c>
      <c r="C124" s="16" t="s">
        <v>167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44747</v>
      </c>
      <c r="B125" s="6" t="n">
        <v>-694.08</v>
      </c>
      <c r="C125" s="16" t="s">
        <v>168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44783</v>
      </c>
      <c r="B126" s="6" t="n">
        <v>-507.2</v>
      </c>
      <c r="C126" s="16" t="s">
        <v>169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44790</v>
      </c>
      <c r="B127" s="6" t="n">
        <v>-186.73</v>
      </c>
      <c r="C127" s="16" t="s">
        <v>170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44804</v>
      </c>
      <c r="B128" s="6" t="n">
        <v>-1171.13</v>
      </c>
      <c r="C128" s="16" t="s">
        <v>171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44804</v>
      </c>
      <c r="B129" s="6" t="n">
        <v>-633.86</v>
      </c>
      <c r="C129" s="16" t="s">
        <v>172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44805</v>
      </c>
      <c r="B130" s="6" t="n">
        <v>-1308.98</v>
      </c>
      <c r="C130" s="16" t="s">
        <v>173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44819</v>
      </c>
      <c r="B131" s="6" t="n">
        <v>-66.35</v>
      </c>
      <c r="C131" s="16" t="s">
        <v>174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44819</v>
      </c>
      <c r="B132" s="6" t="n">
        <v>-2393.4</v>
      </c>
      <c r="C132" s="16" t="s">
        <v>175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44833</v>
      </c>
      <c r="B133" s="6" t="n">
        <v>-204.57</v>
      </c>
      <c r="C133" s="16" t="s">
        <v>176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44839</v>
      </c>
      <c r="B134" s="6" t="n">
        <v>-740.77</v>
      </c>
      <c r="C134" s="16" t="s">
        <v>177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44845</v>
      </c>
      <c r="B135" s="6" t="n">
        <v>-65706.4</v>
      </c>
      <c r="C135" s="16" t="s">
        <v>178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44873</v>
      </c>
      <c r="B136" s="6" t="n">
        <v>-342.93</v>
      </c>
      <c r="C136" s="16" t="s">
        <v>179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44881</v>
      </c>
      <c r="B137" s="6" t="n">
        <v>-200.84</v>
      </c>
      <c r="C137" s="16" t="s">
        <v>180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44895</v>
      </c>
      <c r="B138" s="6" t="n">
        <v>-641.28</v>
      </c>
      <c r="C138" s="16" t="s">
        <v>181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44895</v>
      </c>
      <c r="B139" s="6" t="n">
        <v>-1184.84</v>
      </c>
      <c r="C139" s="16" t="s">
        <v>182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44895</v>
      </c>
      <c r="B140" s="6" t="n">
        <v>-128.26</v>
      </c>
      <c r="C140" s="16" t="s">
        <v>183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44895</v>
      </c>
      <c r="B141" s="6" t="n">
        <v>-2445.41</v>
      </c>
      <c r="C141" s="16" t="s">
        <v>184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44896</v>
      </c>
      <c r="B142" s="6" t="n">
        <v>-1181.08</v>
      </c>
      <c r="C142" s="16" t="s">
        <v>185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44904</v>
      </c>
      <c r="B143" s="6" t="n">
        <v>-1359.69</v>
      </c>
      <c r="C143" s="16" t="s">
        <v>186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44910</v>
      </c>
      <c r="B144" s="6" t="n">
        <v>-70.33</v>
      </c>
      <c r="C144" s="16" t="s">
        <v>187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44924</v>
      </c>
      <c r="B145" s="6" t="n">
        <v>-254.63</v>
      </c>
      <c r="C145" s="16" t="s">
        <v>188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44931</v>
      </c>
      <c r="B146" s="6" t="n">
        <v>-886.25</v>
      </c>
      <c r="C146" s="16" t="s">
        <v>189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44970</v>
      </c>
      <c r="B147" s="6" t="n">
        <v>-815.27</v>
      </c>
      <c r="C147" s="16" t="s">
        <v>190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44972</v>
      </c>
      <c r="B148" s="6" t="n">
        <v>-245.97</v>
      </c>
      <c r="C148" s="16" t="s">
        <v>191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44986</v>
      </c>
      <c r="B149" s="6" t="n">
        <v>-786.38</v>
      </c>
      <c r="C149" s="16" t="s">
        <v>192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44987</v>
      </c>
      <c r="B150" s="6" t="n">
        <v>-1459.88</v>
      </c>
      <c r="C150" s="16" t="s">
        <v>193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44995</v>
      </c>
      <c r="B151" s="6" t="n">
        <v>-1649.37</v>
      </c>
      <c r="C151" s="16" t="s">
        <v>194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44999</v>
      </c>
      <c r="B152" s="6" t="n">
        <v>-264.11</v>
      </c>
      <c r="C152" s="16" t="s">
        <v>195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45001</v>
      </c>
      <c r="B153" s="6" t="n">
        <v>-84.84</v>
      </c>
      <c r="C153" s="16" t="s">
        <v>196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45015</v>
      </c>
      <c r="B154" s="6" t="n">
        <v>-274.81</v>
      </c>
      <c r="C154" s="16" t="s">
        <v>197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45019</v>
      </c>
      <c r="B155" s="6" t="n">
        <v>-3236.75</v>
      </c>
      <c r="C155" s="16" t="s">
        <v>198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45021</v>
      </c>
      <c r="B156" s="6" t="n">
        <v>-999.89</v>
      </c>
      <c r="C156" s="16" t="s">
        <v>199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45054</v>
      </c>
      <c r="B157" s="6" t="n">
        <v>-860.39</v>
      </c>
      <c r="C157" s="16" t="s">
        <v>200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45063</v>
      </c>
      <c r="B158" s="6" t="n">
        <v>-266.33</v>
      </c>
      <c r="C158" s="16" t="s">
        <v>201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45077</v>
      </c>
      <c r="B159" s="6" t="n">
        <v>-225.92</v>
      </c>
      <c r="C159" s="16" t="s">
        <v>202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45077</v>
      </c>
      <c r="B160" s="6" t="n">
        <v>-847.22</v>
      </c>
      <c r="C160" s="16" t="s">
        <v>203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45078</v>
      </c>
      <c r="B161" s="6" t="n">
        <v>-1571.29</v>
      </c>
      <c r="C161" s="16" t="s">
        <v>204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45086</v>
      </c>
      <c r="B162" s="6" t="n">
        <v>-1954.63</v>
      </c>
      <c r="C162" s="16" t="s">
        <v>205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45092</v>
      </c>
      <c r="B163" s="6" t="n">
        <v>-3529.84</v>
      </c>
      <c r="C163" s="16" t="s">
        <v>206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45092</v>
      </c>
      <c r="B164" s="6" t="n">
        <v>-94.44</v>
      </c>
      <c r="C164" s="16" t="s">
        <v>207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45106</v>
      </c>
      <c r="B165" s="6" t="n">
        <v>-305.66</v>
      </c>
      <c r="C165" s="16" t="s">
        <v>208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45112</v>
      </c>
      <c r="B166" s="6" t="n">
        <v>-1128.27</v>
      </c>
      <c r="C166" s="16" t="s">
        <v>209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45146</v>
      </c>
      <c r="B167" s="6" t="n">
        <v>-1081.55</v>
      </c>
      <c r="C167" s="16" t="s">
        <v>210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45154</v>
      </c>
      <c r="B168" s="6" t="n">
        <v>-324.41</v>
      </c>
      <c r="C168" s="16" t="s">
        <v>211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45168</v>
      </c>
      <c r="B169" s="6" t="n">
        <v>-1105.42</v>
      </c>
      <c r="C169" s="16" t="s">
        <v>212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45169</v>
      </c>
      <c r="B170" s="6" t="n">
        <v>-2030.8</v>
      </c>
      <c r="C170" s="16" t="s">
        <v>213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45175</v>
      </c>
      <c r="B171" s="6" t="n">
        <v>-273.11</v>
      </c>
      <c r="C171" s="16" t="s">
        <v>214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45177</v>
      </c>
      <c r="B172" s="6" t="n">
        <v>-2338.05</v>
      </c>
      <c r="C172" s="16" t="s">
        <v>215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45183</v>
      </c>
      <c r="B173" s="6" t="n">
        <v>-4017.7</v>
      </c>
      <c r="C173" s="16" t="s">
        <v>216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45183</v>
      </c>
      <c r="B174" s="6" t="n">
        <v>-107.5</v>
      </c>
      <c r="C174" s="16" t="s">
        <v>217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45197</v>
      </c>
      <c r="B175" s="6" t="n">
        <v>-344.51</v>
      </c>
      <c r="C175" s="16" t="s">
        <v>218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45204</v>
      </c>
      <c r="B176" s="6" t="n">
        <v>-1315.8</v>
      </c>
      <c r="C176" s="16" t="s">
        <v>219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45237</v>
      </c>
      <c r="B177" s="6" t="n">
        <v>-1041.99</v>
      </c>
      <c r="C177" s="16" t="s">
        <v>220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45245</v>
      </c>
      <c r="B178" s="6" t="n">
        <v>-334.91</v>
      </c>
      <c r="C178" s="16" t="s">
        <v>221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45259</v>
      </c>
      <c r="B179" s="6" t="n">
        <v>-1023.45</v>
      </c>
      <c r="C179" s="16" t="s">
        <v>222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45260</v>
      </c>
      <c r="B180" s="6" t="n">
        <v>-1881.68</v>
      </c>
      <c r="C180" s="16" t="s">
        <v>223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45260</v>
      </c>
      <c r="B181" s="6" t="n">
        <v>-3720.69</v>
      </c>
      <c r="C181" s="16" t="s">
        <v>224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45266</v>
      </c>
      <c r="B182" s="6" t="n">
        <v>-256.43</v>
      </c>
      <c r="C182" s="16" t="s">
        <v>225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45268</v>
      </c>
      <c r="B183" s="6" t="n">
        <v>-2203.98</v>
      </c>
      <c r="C183" s="16" t="s">
        <v>226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45274</v>
      </c>
      <c r="B184" s="6" t="n">
        <v>-100.68</v>
      </c>
      <c r="C184" s="16" t="s">
        <v>227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45280</v>
      </c>
      <c r="B185" s="6" t="n">
        <v>-11432.04</v>
      </c>
      <c r="C185" s="16" t="s">
        <v>228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45286</v>
      </c>
      <c r="B186" s="6" t="n">
        <v>-10352.29</v>
      </c>
      <c r="C186" s="16" t="s">
        <v>229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45288</v>
      </c>
      <c r="B187" s="6" t="n">
        <v>-346.65</v>
      </c>
      <c r="C187" s="16" t="s">
        <v>230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45295</v>
      </c>
      <c r="B188" s="6" t="n">
        <v>-1186.58</v>
      </c>
      <c r="C188" s="16" t="s">
        <v>231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45317</v>
      </c>
      <c r="B189" s="6" t="n">
        <v>-444.68</v>
      </c>
      <c r="C189" s="16" t="s">
        <v>232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45334</v>
      </c>
      <c r="B190" s="6" t="n">
        <v>-814.38</v>
      </c>
      <c r="C190" s="16" t="s">
        <v>233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45336</v>
      </c>
      <c r="B191" s="6" t="n">
        <v>-334.72</v>
      </c>
      <c r="C191" s="16" t="s">
        <v>234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45350</v>
      </c>
      <c r="B192" s="6" t="n">
        <v>-1063.09</v>
      </c>
      <c r="C192" s="16" t="s">
        <v>235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45351</v>
      </c>
      <c r="B193" s="6" t="n">
        <v>-1944.87</v>
      </c>
      <c r="C193" s="16" t="s">
        <v>236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45357</v>
      </c>
      <c r="B194" s="6" t="n">
        <v>-268.01</v>
      </c>
      <c r="C194" s="16" t="s">
        <v>237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45359</v>
      </c>
      <c r="B195" s="6" t="n">
        <v>-2160.74</v>
      </c>
      <c r="C195" s="16" t="s">
        <v>238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45365</v>
      </c>
      <c r="B196" s="6" t="n">
        <v>-102.53</v>
      </c>
      <c r="C196" s="16" t="s">
        <v>239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45365</v>
      </c>
      <c r="B197" s="6" t="n">
        <v>-4039.88</v>
      </c>
      <c r="C197" s="16" t="s">
        <v>240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45378</v>
      </c>
      <c r="B198" s="6" t="n">
        <v>-349.93</v>
      </c>
      <c r="C198" s="16" t="s">
        <v>241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45386</v>
      </c>
      <c r="B199" s="6" t="n">
        <v>-1338.72</v>
      </c>
      <c r="C199" s="16" t="s">
        <v>242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45419</v>
      </c>
      <c r="B200" s="6" t="n">
        <v>-1033.33</v>
      </c>
      <c r="C200" s="16" t="s">
        <v>243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45427</v>
      </c>
      <c r="B201" s="6" t="n">
        <v>-335.29</v>
      </c>
      <c r="C201" s="16" t="s">
        <v>244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45442</v>
      </c>
      <c r="B202" s="6" t="n">
        <v>-1030.94</v>
      </c>
      <c r="C202" s="16" t="s">
        <v>245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45449</v>
      </c>
      <c r="B203" s="6" t="n">
        <v>-260.91</v>
      </c>
      <c r="C203" s="16" t="s">
        <v>246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45450</v>
      </c>
      <c r="B204" s="6" t="n">
        <v>-1879.06</v>
      </c>
      <c r="C204" s="16" t="s">
        <v>247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45456</v>
      </c>
      <c r="B205" s="6" t="n">
        <v>-18752.36</v>
      </c>
      <c r="C205" s="16" t="s">
        <v>248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45457</v>
      </c>
      <c r="B206" s="6" t="n">
        <v>-98.79</v>
      </c>
      <c r="C206" s="16" t="s">
        <v>249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45457</v>
      </c>
      <c r="B207" s="6" t="n">
        <v>-3892.62</v>
      </c>
      <c r="C207" s="16" t="s">
        <v>250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45467</v>
      </c>
      <c r="B208" s="6" t="n">
        <v>-2293.98</v>
      </c>
      <c r="C208" s="16" t="s">
        <v>251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45471</v>
      </c>
      <c r="B209" s="6" t="n">
        <v>-321.16</v>
      </c>
      <c r="C209" s="16" t="s">
        <v>252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45478</v>
      </c>
      <c r="B210" s="6" t="n">
        <v>-1276.87</v>
      </c>
      <c r="C210" s="16" t="s">
        <v>253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45513</v>
      </c>
      <c r="B211" s="6" t="n">
        <v>-974.69</v>
      </c>
      <c r="C211" s="16" t="s">
        <v>254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45519</v>
      </c>
      <c r="B212" s="6" t="n">
        <v>-330.32</v>
      </c>
      <c r="C212" s="16" t="s">
        <v>255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45534</v>
      </c>
      <c r="B213" s="6" t="n">
        <v>-1152.33</v>
      </c>
      <c r="C213" s="16" t="s">
        <v>256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45540</v>
      </c>
      <c r="B214" s="6" t="n">
        <v>-261.45</v>
      </c>
      <c r="C214" s="16" t="s">
        <v>257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45541</v>
      </c>
      <c r="B215" s="6" t="n">
        <v>-2056.92</v>
      </c>
      <c r="C215" s="16" t="s">
        <v>258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45544</v>
      </c>
      <c r="B216" s="6" t="n">
        <v>-2342.57</v>
      </c>
      <c r="C216" s="16" t="s">
        <v>259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45548</v>
      </c>
      <c r="B217" s="6" t="n">
        <v>-4020.67</v>
      </c>
      <c r="C217" s="16" t="s">
        <v>260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45548</v>
      </c>
      <c r="B218" s="6" t="n">
        <v>-102.95</v>
      </c>
      <c r="C218" s="16" t="s">
        <v>261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45562</v>
      </c>
      <c r="B219" s="6" t="n">
        <v>-349.3</v>
      </c>
      <c r="C219" s="16" t="s">
        <v>262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45569</v>
      </c>
      <c r="B220" s="6" t="n">
        <v>-1496.66</v>
      </c>
      <c r="C220" s="16" t="s">
        <v>263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45602</v>
      </c>
      <c r="B221" s="6" t="n">
        <v>-1104.7</v>
      </c>
      <c r="C221" s="16" t="s">
        <v>264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45617</v>
      </c>
      <c r="B222" s="6" t="n">
        <v>-407.89</v>
      </c>
      <c r="C222" s="16" t="s">
        <v>265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45625</v>
      </c>
      <c r="B223" s="6" t="n">
        <v>-4835.69</v>
      </c>
      <c r="C223" s="16" t="s">
        <v>266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45628</v>
      </c>
      <c r="B224" s="6" t="n">
        <v>-1357.54</v>
      </c>
      <c r="C224" s="16" t="s">
        <v>267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45631</v>
      </c>
      <c r="B225" s="6" t="n">
        <v>-306.45</v>
      </c>
      <c r="C225" s="16" t="s">
        <v>268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45632</v>
      </c>
      <c r="B226" s="6" t="n">
        <v>-2370.59</v>
      </c>
      <c r="C226" s="16" t="s">
        <v>269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45635</v>
      </c>
      <c r="B227" s="6" t="n">
        <v>-2592.91</v>
      </c>
      <c r="C227" s="16" t="s">
        <v>270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45639</v>
      </c>
      <c r="B228" s="6" t="n">
        <v>-1597.31</v>
      </c>
      <c r="C228" s="16" t="s">
        <v>271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45639</v>
      </c>
      <c r="B229" s="6" t="n">
        <v>-117.46</v>
      </c>
      <c r="C229" s="16" t="s">
        <v>272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45657</v>
      </c>
      <c r="B230" s="6" t="n">
        <v>-391.47</v>
      </c>
      <c r="C230" s="16" t="s">
        <v>273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45663</v>
      </c>
      <c r="B231" s="6" t="n">
        <v>-1601.46</v>
      </c>
      <c r="C231" s="16" t="s">
        <v>274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45699</v>
      </c>
      <c r="B232" s="6" t="n">
        <v>-752.96</v>
      </c>
      <c r="C232" s="16" t="s">
        <v>275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45708</v>
      </c>
      <c r="B233" s="6" t="n">
        <v>-368.04</v>
      </c>
      <c r="C233" s="16" t="s">
        <v>276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45716</v>
      </c>
      <c r="B234" s="6" t="n">
        <v>-1104.98</v>
      </c>
      <c r="C234" s="16" t="s">
        <v>277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45722</v>
      </c>
      <c r="B235" s="6" t="n">
        <v>-276.55</v>
      </c>
      <c r="C235" s="16" t="s">
        <v>278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45723</v>
      </c>
      <c r="B236" s="6" t="n">
        <v>-2053.9</v>
      </c>
      <c r="C236" s="16" t="s">
        <v>279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45726</v>
      </c>
      <c r="B237" s="6" t="n">
        <v>-2324.67</v>
      </c>
      <c r="C237" s="16" t="s">
        <v>280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45730</v>
      </c>
      <c r="B238" s="6" t="n">
        <v>-97.88</v>
      </c>
      <c r="C238" s="16" t="s">
        <v>281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45730</v>
      </c>
      <c r="B239" s="6" t="n">
        <v>-4019.99</v>
      </c>
      <c r="C239" s="16" t="s">
        <v>282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45747</v>
      </c>
      <c r="B240" s="6" t="n">
        <v>-322.17</v>
      </c>
      <c r="C240" s="16" t="s">
        <v>283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45751</v>
      </c>
      <c r="B241" s="6" t="n">
        <v>-1488.52</v>
      </c>
      <c r="C241" s="16" t="s">
        <v>284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45779</v>
      </c>
      <c r="B242" s="6" t="n">
        <v>-921.2</v>
      </c>
      <c r="C242" s="16" t="s">
        <v>285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45792</v>
      </c>
      <c r="B243" s="6" t="n">
        <v>-326.51</v>
      </c>
      <c r="C243" s="16" t="s">
        <v>286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45807</v>
      </c>
      <c r="B244" s="6" t="n">
        <v>-989.06</v>
      </c>
      <c r="C244" s="16" t="s">
        <v>287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45813</v>
      </c>
      <c r="B245" s="6" t="n">
        <v>-241.79</v>
      </c>
      <c r="C245" s="16" t="s">
        <v>288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45814</v>
      </c>
      <c r="B246" s="6" t="n">
        <v>-1814.39</v>
      </c>
      <c r="C246" s="16" t="s">
        <v>289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45821</v>
      </c>
      <c r="B247" s="6" t="n">
        <v>-3666.52</v>
      </c>
      <c r="C247" s="16" t="s">
        <v>290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45821</v>
      </c>
      <c r="B248" s="6" t="n">
        <v>-89.27</v>
      </c>
      <c r="C248" s="16" t="s">
        <v>291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45831</v>
      </c>
      <c r="B249" s="6" t="n">
        <v>-2150.94</v>
      </c>
      <c r="C249" s="16" t="s">
        <v>292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45838</v>
      </c>
      <c r="B250" s="6" t="n">
        <v>-302.1</v>
      </c>
      <c r="C250" s="16" t="s">
        <v>293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45841</v>
      </c>
      <c r="B251" s="6" t="n">
        <v>-1387.46</v>
      </c>
      <c r="C251" s="16" t="s">
        <v>294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45884</v>
      </c>
      <c r="B252" s="6" t="n">
        <v>-902.15</v>
      </c>
      <c r="C252" s="16" t="s">
        <v>295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45890</v>
      </c>
      <c r="B253" s="6" t="n">
        <v>-326.03</v>
      </c>
      <c r="C253" s="16" t="s">
        <v>296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45898</v>
      </c>
      <c r="B254" s="6" t="n">
        <v>-1348.9</v>
      </c>
      <c r="C254" s="16" t="s">
        <v>297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45905</v>
      </c>
      <c r="B255" s="6" t="n">
        <v>-2008.05</v>
      </c>
      <c r="C255" s="16" t="s">
        <v>298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45908</v>
      </c>
      <c r="B256" s="6" t="n">
        <v>-2234.62</v>
      </c>
      <c r="C256" s="16" t="s">
        <v>299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45908</v>
      </c>
      <c r="B257" s="6" t="n">
        <v>-251.19</v>
      </c>
      <c r="C257" s="16" t="s">
        <v>300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45912</v>
      </c>
      <c r="B258" s="6" t="n">
        <v>-96.8</v>
      </c>
      <c r="C258" s="16" t="s">
        <v>301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45915</v>
      </c>
      <c r="B259" s="6" t="n">
        <v>-3916.07</v>
      </c>
      <c r="C259" s="16" t="s">
        <v>302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45930</v>
      </c>
      <c r="B260" s="6" t="n">
        <v>-319.04</v>
      </c>
      <c r="C260" s="16" t="s">
        <v>303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45936</v>
      </c>
      <c r="B261" s="6" t="n">
        <v>-1547.85</v>
      </c>
      <c r="C261" s="16" t="s">
        <v>304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45973</v>
      </c>
      <c r="B262" s="6" t="n">
        <v>-918.35</v>
      </c>
      <c r="C262" s="16" t="s">
        <v>305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45981</v>
      </c>
      <c r="B263" s="6" t="n">
        <v>-361.01</v>
      </c>
      <c r="C263" s="16" t="s">
        <v>306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2" t="n">
        <v>45997.956273148</v>
      </c>
      <c r="B264" s="5" t="n">
        <v>-6691704.51</v>
      </c>
      <c r="C264" s="14" t="s">
        <v>307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/>
      <c r="B265" s="9" t="s">
        <f>=XIRR(B2:B264,A2:A264)</f>
      </c>
      <c r="C265" s="16" t="s">
        <v>308</v>
      </c>
      <c r="D265" s="16"/>
      <c r="E265" s="16"/>
      <c r="F265" s="7"/>
      <c r="G265" s="2" t="s">
        <v>309</v>
      </c>
      <c r="H265" s="6" t="s">
        <f>=SUM(I2:H264)/365</f>
      </c>
    </row>
    <row collapsed="false" customFormat="false" customHeight="false" hidden="false" ht="12.1" outlineLevel="0" r="266">
      <c r="A266" s="13"/>
      <c r="B266" s="5" t="s">
        <f>=-SUM(B2:B264)</f>
      </c>
      <c r="C266" s="16" t="s">
        <v>310</v>
      </c>
      <c r="D266" s="16"/>
      <c r="E266" s="16"/>
      <c r="F266" s="7"/>
      <c r="G266" s="14" t="s">
        <v>311</v>
      </c>
      <c r="H266" s="9" t="s">
        <f>=B266/H265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B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22</v>
      </c>
      <c r="F1" s="0"/>
      <c r="G1" s="0"/>
      <c r="H1" s="4" t="s">
        <v>25</v>
      </c>
      <c r="I1" s="0"/>
      <c r="J1" s="0"/>
      <c r="K1" s="4" t="s">
        <v>21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50</v>
      </c>
      <c r="AG1" s="0"/>
      <c r="AH1" s="0"/>
      <c r="AI1" s="4" t="s">
        <v>53</v>
      </c>
      <c r="AJ1" s="0"/>
      <c r="AK1" s="0"/>
      <c r="AL1" s="4" t="s">
        <v>55</v>
      </c>
      <c r="AM1" s="0"/>
      <c r="AN1" s="0"/>
      <c r="AO1" s="4" t="s">
        <v>58</v>
      </c>
      <c r="AP1" s="0"/>
      <c r="AQ1" s="0"/>
      <c r="AR1" s="4" t="s">
        <v>61</v>
      </c>
      <c r="AS1" s="0"/>
      <c r="AT1" s="0"/>
      <c r="AU1" s="4" t="s">
        <v>64</v>
      </c>
      <c r="AV1" s="0"/>
      <c r="AW1" s="0"/>
      <c r="AX1" s="4" t="s">
        <v>66</v>
      </c>
      <c r="AY1" s="0"/>
      <c r="AZ1" s="0"/>
      <c r="BA1" s="4" t="s">
        <v>69</v>
      </c>
      <c r="BB1" s="0"/>
    </row>
    <row collapsed="false" customFormat="false" customHeight="false" hidden="false" ht="12.1" outlineLevel="0" r="2">
      <c r="A2" s="11" t="n">
        <v>44195</v>
      </c>
      <c r="B2" s="6" t="n">
        <v>17982.546738</v>
      </c>
      <c r="C2" s="0" t="s">
        <v>312</v>
      </c>
      <c r="D2" s="11" t="n">
        <v>44223</v>
      </c>
      <c r="E2" s="6" t="n">
        <v>152087.66232</v>
      </c>
      <c r="F2" s="0" t="s">
        <v>312</v>
      </c>
      <c r="G2" s="11" t="n">
        <v>44217</v>
      </c>
      <c r="H2" s="6" t="n">
        <v>78575.67535</v>
      </c>
      <c r="I2" s="0" t="s">
        <v>312</v>
      </c>
      <c r="J2" s="11" t="n">
        <v>44320</v>
      </c>
      <c r="K2" s="6" t="n">
        <v>58661.344027</v>
      </c>
      <c r="L2" s="0" t="s">
        <v>312</v>
      </c>
      <c r="M2" s="11" t="n">
        <v>44467</v>
      </c>
      <c r="N2" s="6" t="n">
        <v>81970.665756</v>
      </c>
      <c r="O2" s="0" t="s">
        <v>312</v>
      </c>
      <c r="P2" s="11" t="n">
        <v>44196</v>
      </c>
      <c r="Q2" s="6" t="n">
        <v>75599.220081</v>
      </c>
      <c r="R2" s="0" t="s">
        <v>312</v>
      </c>
      <c r="S2" s="11" t="n">
        <v>44370</v>
      </c>
      <c r="T2" s="6" t="n">
        <v>44183.544468</v>
      </c>
      <c r="U2" s="0" t="s">
        <v>312</v>
      </c>
      <c r="V2" s="11" t="n">
        <v>44217</v>
      </c>
      <c r="W2" s="6" t="n">
        <v>42776.96825</v>
      </c>
      <c r="X2" s="0" t="s">
        <v>312</v>
      </c>
      <c r="Y2" s="11" t="n">
        <v>44228</v>
      </c>
      <c r="Z2" s="6" t="n">
        <v>125334.275409</v>
      </c>
      <c r="AA2" s="0" t="s">
        <v>312</v>
      </c>
      <c r="AB2" s="11" t="n">
        <v>44487</v>
      </c>
      <c r="AC2" s="6" t="n">
        <v>65204.5</v>
      </c>
      <c r="AD2" s="0" t="s">
        <v>312</v>
      </c>
      <c r="AE2" s="11" t="n">
        <v>44267</v>
      </c>
      <c r="AF2" s="6" t="n">
        <v>23696.21</v>
      </c>
      <c r="AG2" s="0" t="s">
        <v>312</v>
      </c>
      <c r="AH2" s="11" t="n">
        <v>44488</v>
      </c>
      <c r="AI2" s="6" t="n">
        <v>75248.097792</v>
      </c>
      <c r="AJ2" s="0" t="s">
        <v>312</v>
      </c>
      <c r="AK2" s="11" t="n">
        <v>44488</v>
      </c>
      <c r="AL2" s="6" t="n">
        <v>7317.843348</v>
      </c>
      <c r="AM2" s="0" t="s">
        <v>312</v>
      </c>
      <c r="AN2" s="11" t="n">
        <v>44488</v>
      </c>
      <c r="AO2" s="6" t="n">
        <v>17087.541426</v>
      </c>
      <c r="AP2" s="0" t="s">
        <v>312</v>
      </c>
      <c r="AQ2" s="11" t="n">
        <v>44488</v>
      </c>
      <c r="AR2" s="6" t="n">
        <v>59819.5617</v>
      </c>
      <c r="AS2" s="0" t="s">
        <v>312</v>
      </c>
      <c r="AT2" s="11" t="n">
        <v>44298</v>
      </c>
      <c r="AU2" s="6" t="n">
        <v>49536.9</v>
      </c>
      <c r="AV2" s="0" t="s">
        <v>312</v>
      </c>
      <c r="AW2" s="11" t="n">
        <v>44265</v>
      </c>
      <c r="AX2" s="6" t="n">
        <v>37809.2</v>
      </c>
      <c r="AY2" s="0" t="s">
        <v>312</v>
      </c>
      <c r="AZ2" s="11" t="n">
        <v>44160</v>
      </c>
      <c r="BA2" s="6" t="n">
        <v>12301.38</v>
      </c>
      <c r="BB2" s="0" t="s">
        <v>312</v>
      </c>
    </row>
    <row collapsed="false" customFormat="false" customHeight="false" hidden="false" ht="12.1" outlineLevel="0" r="3">
      <c r="A3" s="11" t="n">
        <v>44195</v>
      </c>
      <c r="B3" s="6" t="n">
        <v>35965.830043</v>
      </c>
      <c r="C3" s="0" t="s">
        <v>312</v>
      </c>
      <c r="D3" s="11" t="n">
        <v>44224</v>
      </c>
      <c r="E3" s="6" t="n">
        <v>118028.1648</v>
      </c>
      <c r="F3" s="0" t="s">
        <v>312</v>
      </c>
      <c r="G3" s="11" t="n">
        <v>44217</v>
      </c>
      <c r="H3" s="6" t="n">
        <v>82146.59675</v>
      </c>
      <c r="I3" s="0" t="s">
        <v>312</v>
      </c>
      <c r="J3" s="11" t="n">
        <v>44320</v>
      </c>
      <c r="K3" s="6" t="n">
        <v>58661.344027</v>
      </c>
      <c r="L3" s="0" t="s">
        <v>312</v>
      </c>
      <c r="M3" s="11" t="n">
        <v>44467</v>
      </c>
      <c r="N3" s="6" t="n">
        <v>360673.254488</v>
      </c>
      <c r="O3" s="0" t="s">
        <v>312</v>
      </c>
      <c r="P3" s="11" t="n">
        <v>44196</v>
      </c>
      <c r="Q3" s="6" t="n">
        <v>26682.425326</v>
      </c>
      <c r="R3" s="0" t="s">
        <v>312</v>
      </c>
      <c r="S3" s="11" t="n">
        <v>44370</v>
      </c>
      <c r="T3" s="6" t="n">
        <v>55230.162246</v>
      </c>
      <c r="U3" s="0" t="s">
        <v>312</v>
      </c>
      <c r="V3" s="11" t="n">
        <v>44256</v>
      </c>
      <c r="W3" s="6" t="n">
        <v>-130.27</v>
      </c>
      <c r="X3" s="0" t="s">
        <v>100</v>
      </c>
      <c r="Y3" s="11" t="n">
        <v>44244</v>
      </c>
      <c r="Z3" s="6" t="n">
        <v>-200.81</v>
      </c>
      <c r="AA3" s="0" t="s">
        <v>99</v>
      </c>
      <c r="AB3" s="11" t="n">
        <v>44487</v>
      </c>
      <c r="AC3" s="6" t="n">
        <v>105054.6</v>
      </c>
      <c r="AD3" s="0" t="s">
        <v>312</v>
      </c>
      <c r="AE3" s="11" t="n">
        <v>44267</v>
      </c>
      <c r="AF3" s="6" t="n">
        <v>118481.05</v>
      </c>
      <c r="AG3" s="0" t="s">
        <v>312</v>
      </c>
      <c r="AH3" s="11" t="n">
        <v>44508</v>
      </c>
      <c r="AI3" s="6" t="n">
        <v>-800.66</v>
      </c>
      <c r="AJ3" s="0" t="s">
        <v>135</v>
      </c>
      <c r="AK3" s="11" t="n">
        <v>44488</v>
      </c>
      <c r="AL3" s="6" t="n">
        <v>29272.085106</v>
      </c>
      <c r="AM3" s="0" t="s">
        <v>312</v>
      </c>
      <c r="AN3" s="11" t="n">
        <v>44488</v>
      </c>
      <c r="AO3" s="6" t="n">
        <v>34175.794566</v>
      </c>
      <c r="AP3" s="0" t="s">
        <v>312</v>
      </c>
      <c r="AQ3" s="11" t="n">
        <v>44531</v>
      </c>
      <c r="AR3" s="6" t="n">
        <v>-78.64</v>
      </c>
      <c r="AS3" s="0" t="s">
        <v>139</v>
      </c>
      <c r="AT3" s="11" t="n">
        <v>44323</v>
      </c>
      <c r="AU3" s="6" t="n">
        <v>-1845.6</v>
      </c>
      <c r="AV3" s="0" t="s">
        <v>108</v>
      </c>
      <c r="AW3" s="11" t="n">
        <v>44463</v>
      </c>
      <c r="AX3" s="6" t="n">
        <v>-520</v>
      </c>
      <c r="AY3" s="0" t="s">
        <v>127</v>
      </c>
      <c r="AZ3" s="11" t="n">
        <v>44166</v>
      </c>
      <c r="BA3" s="6" t="n">
        <v>8240.94</v>
      </c>
      <c r="BB3" s="0" t="s">
        <v>312</v>
      </c>
    </row>
    <row collapsed="false" customFormat="false" customHeight="false" hidden="false" ht="12.1" outlineLevel="0" r="4">
      <c r="A4" s="11" t="n">
        <v>44195</v>
      </c>
      <c r="B4" s="6" t="n">
        <v>1259637.108782</v>
      </c>
      <c r="C4" s="0" t="s">
        <v>312</v>
      </c>
      <c r="D4" s="11" t="n">
        <v>44232</v>
      </c>
      <c r="E4" s="6" t="n">
        <v>241281.880023</v>
      </c>
      <c r="F4" s="0" t="s">
        <v>312</v>
      </c>
      <c r="G4" s="11" t="n">
        <v>44267</v>
      </c>
      <c r="H4" s="6" t="n">
        <v>-972.4</v>
      </c>
      <c r="I4" s="0" t="s">
        <v>103</v>
      </c>
      <c r="J4" s="11" t="n">
        <v>44321</v>
      </c>
      <c r="K4" s="6" t="n">
        <v>40877.181739</v>
      </c>
      <c r="L4" s="0" t="s">
        <v>312</v>
      </c>
      <c r="M4" s="11" t="n">
        <v>44543</v>
      </c>
      <c r="N4" s="6" t="n">
        <v>-1043</v>
      </c>
      <c r="O4" s="0" t="s">
        <v>142</v>
      </c>
      <c r="P4" s="11" t="n">
        <v>44196</v>
      </c>
      <c r="Q4" s="6" t="n">
        <v>24458.766756</v>
      </c>
      <c r="R4" s="0" t="s">
        <v>312</v>
      </c>
      <c r="S4" s="11" t="n">
        <v>44370</v>
      </c>
      <c r="T4" s="6" t="n">
        <v>55230.162246</v>
      </c>
      <c r="U4" s="0" t="s">
        <v>312</v>
      </c>
      <c r="V4" s="11" t="n">
        <v>44344</v>
      </c>
      <c r="W4" s="6" t="n">
        <v>-128.55</v>
      </c>
      <c r="X4" s="0" t="s">
        <v>112</v>
      </c>
      <c r="Y4" s="11" t="n">
        <v>44335</v>
      </c>
      <c r="Z4" s="6" t="n">
        <v>-201.94</v>
      </c>
      <c r="AA4" s="0" t="s">
        <v>111</v>
      </c>
      <c r="AB4" s="11" t="n">
        <v>44487</v>
      </c>
      <c r="AC4" s="6" t="n">
        <v>32602.24</v>
      </c>
      <c r="AD4" s="0" t="s">
        <v>312</v>
      </c>
      <c r="AE4" s="11" t="n">
        <v>44267</v>
      </c>
      <c r="AF4" s="6" t="n">
        <v>23696.21</v>
      </c>
      <c r="AG4" s="0" t="s">
        <v>312</v>
      </c>
      <c r="AH4" s="11" t="n">
        <v>44509</v>
      </c>
      <c r="AI4" s="6" t="n">
        <v>-799.65</v>
      </c>
      <c r="AJ4" s="0" t="s">
        <v>136</v>
      </c>
      <c r="AK4" s="11" t="n">
        <v>44488</v>
      </c>
      <c r="AL4" s="6" t="n">
        <v>7317.843348</v>
      </c>
      <c r="AM4" s="0" t="s">
        <v>312</v>
      </c>
      <c r="AN4" s="11" t="n">
        <v>44488</v>
      </c>
      <c r="AO4" s="6" t="n">
        <v>17087.541426</v>
      </c>
      <c r="AP4" s="0" t="s">
        <v>312</v>
      </c>
      <c r="AQ4" s="11" t="n">
        <v>44622</v>
      </c>
      <c r="AR4" s="6" t="n">
        <v>-144.04</v>
      </c>
      <c r="AS4" s="0" t="s">
        <v>151</v>
      </c>
      <c r="AT4" s="11" t="n">
        <v>44449</v>
      </c>
      <c r="AU4" s="6" t="n">
        <v>-924.4</v>
      </c>
      <c r="AV4" s="0" t="s">
        <v>125</v>
      </c>
      <c r="AW4" s="11" t="n">
        <v>44708</v>
      </c>
      <c r="AX4" s="6" t="n">
        <v>-307.6</v>
      </c>
      <c r="AY4" s="0" t="s">
        <v>160</v>
      </c>
      <c r="AZ4" s="11" t="n">
        <v>44166</v>
      </c>
      <c r="BA4" s="6" t="n">
        <v>4120.48</v>
      </c>
      <c r="BB4" s="0" t="s">
        <v>312</v>
      </c>
    </row>
    <row collapsed="false" customFormat="false" customHeight="false" hidden="false" ht="12.1" outlineLevel="0" r="5">
      <c r="A5" s="11" t="n">
        <v>44195</v>
      </c>
      <c r="B5" s="6" t="n">
        <v>143959.073882</v>
      </c>
      <c r="C5" s="0" t="s">
        <v>312</v>
      </c>
      <c r="D5" s="11" t="n">
        <v>44232</v>
      </c>
      <c r="E5" s="6" t="n">
        <v>239145.55647</v>
      </c>
      <c r="F5" s="0" t="s">
        <v>312</v>
      </c>
      <c r="G5" s="11" t="n">
        <v>44361</v>
      </c>
      <c r="H5" s="6" t="n">
        <v>-948.32</v>
      </c>
      <c r="I5" s="0" t="s">
        <v>117</v>
      </c>
      <c r="J5" s="11" t="n">
        <v>44322</v>
      </c>
      <c r="K5" s="6" t="n">
        <v>45962.837949</v>
      </c>
      <c r="L5" s="0" t="s">
        <v>312</v>
      </c>
      <c r="M5" s="11" t="n">
        <v>44624</v>
      </c>
      <c r="N5" s="6" t="n">
        <v>-1583.59</v>
      </c>
      <c r="O5" s="0" t="s">
        <v>153</v>
      </c>
      <c r="P5" s="11" t="n">
        <v>44196</v>
      </c>
      <c r="Q5" s="6" t="n">
        <v>24458.766756</v>
      </c>
      <c r="R5" s="0" t="s">
        <v>312</v>
      </c>
      <c r="S5" s="11" t="n">
        <v>44372</v>
      </c>
      <c r="T5" s="6" t="n">
        <v>11157.73202</v>
      </c>
      <c r="U5" s="0" t="s">
        <v>312</v>
      </c>
      <c r="V5" s="11" t="n">
        <v>44370</v>
      </c>
      <c r="W5" s="6" t="n">
        <v>26278.336476</v>
      </c>
      <c r="X5" s="0" t="s">
        <v>312</v>
      </c>
      <c r="Y5" s="11" t="n">
        <v>44427</v>
      </c>
      <c r="Z5" s="6" t="n">
        <v>-201.29</v>
      </c>
      <c r="AA5" s="0" t="s">
        <v>122</v>
      </c>
      <c r="AB5" s="11" t="n">
        <v>44487</v>
      </c>
      <c r="AC5" s="6" t="n">
        <v>235473.7</v>
      </c>
      <c r="AD5" s="0" t="s">
        <v>312</v>
      </c>
      <c r="AE5" s="11" t="n">
        <v>44316</v>
      </c>
      <c r="AF5" s="6" t="n">
        <v>154712.77</v>
      </c>
      <c r="AG5" s="0" t="s">
        <v>312</v>
      </c>
      <c r="AH5" s="11" t="n">
        <v>44606</v>
      </c>
      <c r="AI5" s="6" t="n">
        <v>-839.85</v>
      </c>
      <c r="AJ5" s="0" t="s">
        <v>147</v>
      </c>
      <c r="AK5" s="11" t="n">
        <v>44488</v>
      </c>
      <c r="AL5" s="6" t="n">
        <v>29272.085106</v>
      </c>
      <c r="AM5" s="0" t="s">
        <v>312</v>
      </c>
      <c r="AN5" s="11" t="n">
        <v>44546</v>
      </c>
      <c r="AO5" s="6" t="n">
        <v>-80.5</v>
      </c>
      <c r="AP5" s="0" t="s">
        <v>143</v>
      </c>
      <c r="AQ5" s="11" t="n">
        <v>44895</v>
      </c>
      <c r="AR5" s="6" t="n">
        <v>-128.26</v>
      </c>
      <c r="AS5" s="0" t="s">
        <v>183</v>
      </c>
      <c r="AT5" s="11" t="n">
        <v>45997</v>
      </c>
      <c r="AU5" s="8" t="s">
        <f>=-Портфель!J17</f>
      </c>
      <c r="AV5" s="0" t="s">
        <v>313</v>
      </c>
      <c r="AW5" s="11" t="n">
        <v>45317</v>
      </c>
      <c r="AX5" s="6" t="n">
        <v>-444.68</v>
      </c>
      <c r="AY5" s="0" t="s">
        <v>232</v>
      </c>
      <c r="AZ5" s="11" t="n">
        <v>44166</v>
      </c>
      <c r="BA5" s="6" t="n">
        <v>20602.36</v>
      </c>
      <c r="BB5" s="0" t="s">
        <v>312</v>
      </c>
    </row>
    <row collapsed="false" customFormat="false" customHeight="false" hidden="false" ht="12.1" outlineLevel="0" r="6">
      <c r="A6" s="11" t="n">
        <v>44195</v>
      </c>
      <c r="B6" s="6" t="n">
        <v>53984.468564</v>
      </c>
      <c r="C6" s="0" t="s">
        <v>312</v>
      </c>
      <c r="D6" s="11" t="n">
        <v>45997</v>
      </c>
      <c r="E6" s="8" t="s">
        <f>=-Портфель!J3</f>
      </c>
      <c r="F6" s="0" t="s">
        <v>313</v>
      </c>
      <c r="G6" s="11" t="n">
        <v>44454</v>
      </c>
      <c r="H6" s="6" t="n">
        <v>-962.05</v>
      </c>
      <c r="I6" s="0" t="s">
        <v>126</v>
      </c>
      <c r="J6" s="11" t="n">
        <v>45997</v>
      </c>
      <c r="K6" s="8" t="s">
        <f>=-Портфель!J5</f>
      </c>
      <c r="L6" s="0" t="s">
        <v>313</v>
      </c>
      <c r="M6" s="11" t="n">
        <v>44736</v>
      </c>
      <c r="N6" s="6" t="n">
        <v>-1159.46</v>
      </c>
      <c r="O6" s="0" t="s">
        <v>166</v>
      </c>
      <c r="P6" s="11" t="n">
        <v>44259</v>
      </c>
      <c r="Q6" s="6" t="n">
        <v>-630.06</v>
      </c>
      <c r="R6" s="0" t="s">
        <v>102</v>
      </c>
      <c r="S6" s="11" t="n">
        <v>44372</v>
      </c>
      <c r="T6" s="6" t="n">
        <v>11158.45528</v>
      </c>
      <c r="U6" s="0" t="s">
        <v>312</v>
      </c>
      <c r="V6" s="11" t="n">
        <v>44370</v>
      </c>
      <c r="W6" s="6" t="n">
        <v>52555.941291</v>
      </c>
      <c r="X6" s="0" t="s">
        <v>312</v>
      </c>
      <c r="Y6" s="11" t="n">
        <v>44518</v>
      </c>
      <c r="Z6" s="6" t="n">
        <v>-221.38</v>
      </c>
      <c r="AA6" s="0" t="s">
        <v>137</v>
      </c>
      <c r="AB6" s="11" t="n">
        <v>44487</v>
      </c>
      <c r="AC6" s="6" t="n">
        <v>97814.85</v>
      </c>
      <c r="AD6" s="0" t="s">
        <v>312</v>
      </c>
      <c r="AE6" s="11" t="n">
        <v>44348</v>
      </c>
      <c r="AF6" s="6" t="n">
        <v>-11549.86</v>
      </c>
      <c r="AG6" s="0" t="s">
        <v>113</v>
      </c>
      <c r="AH6" s="11" t="n">
        <v>44697</v>
      </c>
      <c r="AI6" s="6" t="n">
        <v>-892.92</v>
      </c>
      <c r="AJ6" s="0" t="s">
        <v>158</v>
      </c>
      <c r="AK6" s="11" t="n">
        <v>44560</v>
      </c>
      <c r="AL6" s="6" t="n">
        <v>-257.78</v>
      </c>
      <c r="AM6" s="0" t="s">
        <v>144</v>
      </c>
      <c r="AN6" s="11" t="n">
        <v>44637</v>
      </c>
      <c r="AO6" s="6" t="n">
        <v>-119.94</v>
      </c>
      <c r="AP6" s="0" t="s">
        <v>155</v>
      </c>
      <c r="AQ6" s="11" t="n">
        <v>44999</v>
      </c>
      <c r="AR6" s="6" t="n">
        <v>-264.11</v>
      </c>
      <c r="AS6" s="0" t="s">
        <v>195</v>
      </c>
      <c r="AT6" s="0"/>
      <c r="AU6" s="10" t="s">
        <f>=XIRR(AU2:AU5,AT2:AT5)</f>
      </c>
      <c r="AV6" s="0"/>
      <c r="AW6" s="11" t="n">
        <v>45639</v>
      </c>
      <c r="AX6" s="6" t="n">
        <v>-1597.31</v>
      </c>
      <c r="AY6" s="0" t="s">
        <v>271</v>
      </c>
      <c r="AZ6" s="11" t="n">
        <v>44183</v>
      </c>
      <c r="BA6" s="6" t="n">
        <v>39573.73</v>
      </c>
      <c r="BB6" s="0" t="s">
        <v>312</v>
      </c>
    </row>
    <row collapsed="false" customFormat="false" customHeight="false" hidden="false" ht="12.1" outlineLevel="0" r="7">
      <c r="A7" s="11" t="n">
        <v>44195</v>
      </c>
      <c r="B7" s="6" t="n">
        <v>17994.33181</v>
      </c>
      <c r="C7" s="0" t="s">
        <v>312</v>
      </c>
      <c r="D7" s="0"/>
      <c r="E7" s="10" t="s">
        <f>=XIRR(E2:E6,D2:D6)</f>
      </c>
      <c r="F7" s="0"/>
      <c r="G7" s="11" t="n">
        <v>44460</v>
      </c>
      <c r="H7" s="6" t="n">
        <v>11964.034225</v>
      </c>
      <c r="I7" s="0" t="s">
        <v>312</v>
      </c>
      <c r="J7" s="0"/>
      <c r="K7" s="10" t="s">
        <f>=XIRR(K2:K6,J2:J6)</f>
      </c>
      <c r="L7" s="0"/>
      <c r="M7" s="11" t="n">
        <v>44805</v>
      </c>
      <c r="N7" s="6" t="n">
        <v>-1308.98</v>
      </c>
      <c r="O7" s="0" t="s">
        <v>173</v>
      </c>
      <c r="P7" s="11" t="n">
        <v>44350</v>
      </c>
      <c r="Q7" s="6" t="n">
        <v>-629.88</v>
      </c>
      <c r="R7" s="0" t="s">
        <v>115</v>
      </c>
      <c r="S7" s="11" t="n">
        <v>44373</v>
      </c>
      <c r="T7" s="6" t="n">
        <v>22275.807004</v>
      </c>
      <c r="U7" s="0" t="s">
        <v>312</v>
      </c>
      <c r="V7" s="11" t="n">
        <v>44372</v>
      </c>
      <c r="W7" s="6" t="n">
        <v>26686.84748</v>
      </c>
      <c r="X7" s="0" t="s">
        <v>312</v>
      </c>
      <c r="Y7" s="11" t="n">
        <v>44608</v>
      </c>
      <c r="Z7" s="6" t="n">
        <v>-231.54</v>
      </c>
      <c r="AA7" s="0" t="s">
        <v>148</v>
      </c>
      <c r="AB7" s="11" t="n">
        <v>44845</v>
      </c>
      <c r="AC7" s="6" t="n">
        <v>-65706.4</v>
      </c>
      <c r="AD7" s="0" t="s">
        <v>178</v>
      </c>
      <c r="AE7" s="11" t="n">
        <v>44575</v>
      </c>
      <c r="AF7" s="6" t="n">
        <v>-17227.21</v>
      </c>
      <c r="AG7" s="0" t="s">
        <v>146</v>
      </c>
      <c r="AH7" s="11" t="n">
        <v>44783</v>
      </c>
      <c r="AI7" s="6" t="n">
        <v>-507.2</v>
      </c>
      <c r="AJ7" s="0" t="s">
        <v>169</v>
      </c>
      <c r="AK7" s="11" t="n">
        <v>44650</v>
      </c>
      <c r="AL7" s="6" t="n">
        <v>-302</v>
      </c>
      <c r="AM7" s="0" t="s">
        <v>156</v>
      </c>
      <c r="AN7" s="11" t="n">
        <v>44721</v>
      </c>
      <c r="AO7" s="6" t="n">
        <v>-66.85</v>
      </c>
      <c r="AP7" s="0" t="s">
        <v>163</v>
      </c>
      <c r="AQ7" s="11" t="n">
        <v>45077</v>
      </c>
      <c r="AR7" s="6" t="n">
        <v>-225.92</v>
      </c>
      <c r="AS7" s="0" t="s">
        <v>202</v>
      </c>
      <c r="AT7" s="0"/>
      <c r="AU7" s="8" t="s">
        <f>=-SUM(AU2:AU5)</f>
      </c>
      <c r="AV7" s="0" t="s">
        <v>314</v>
      </c>
      <c r="AW7" s="11" t="n">
        <v>45997</v>
      </c>
      <c r="AX7" s="8" t="s">
        <f>=-Портфель!J18</f>
      </c>
      <c r="AY7" s="0" t="s">
        <v>313</v>
      </c>
      <c r="AZ7" s="11" t="n">
        <v>45997</v>
      </c>
      <c r="BA7" s="8" t="s">
        <f>=-Портфель!J20</f>
      </c>
      <c r="BB7" s="0" t="s">
        <v>313</v>
      </c>
    </row>
    <row collapsed="false" customFormat="false" customHeight="false" hidden="false" ht="12.1" outlineLevel="0" r="8">
      <c r="A8" s="11" t="n">
        <v>44195</v>
      </c>
      <c r="B8" s="6" t="n">
        <v>53984.468564</v>
      </c>
      <c r="C8" s="0" t="s">
        <v>312</v>
      </c>
      <c r="D8" s="0"/>
      <c r="E8" s="8" t="s">
        <f>=-SUM(E2:E6)</f>
      </c>
      <c r="F8" s="0" t="s">
        <v>314</v>
      </c>
      <c r="G8" s="11" t="n">
        <v>44460</v>
      </c>
      <c r="H8" s="6" t="n">
        <v>327013.02447</v>
      </c>
      <c r="I8" s="0" t="s">
        <v>312</v>
      </c>
      <c r="J8" s="0"/>
      <c r="K8" s="8" t="s">
        <f>=-SUM(K2:K6)</f>
      </c>
      <c r="L8" s="0" t="s">
        <v>314</v>
      </c>
      <c r="M8" s="11" t="n">
        <v>44904</v>
      </c>
      <c r="N8" s="6" t="n">
        <v>-1359.69</v>
      </c>
      <c r="O8" s="0" t="s">
        <v>186</v>
      </c>
      <c r="P8" s="11" t="n">
        <v>44370</v>
      </c>
      <c r="Q8" s="6" t="n">
        <v>17644.736676</v>
      </c>
      <c r="R8" s="0" t="s">
        <v>312</v>
      </c>
      <c r="S8" s="11" t="n">
        <v>44379</v>
      </c>
      <c r="T8" s="6" t="n">
        <v>-826.78</v>
      </c>
      <c r="U8" s="0" t="s">
        <v>119</v>
      </c>
      <c r="V8" s="11" t="n">
        <v>44439</v>
      </c>
      <c r="W8" s="6" t="n">
        <v>-618.02</v>
      </c>
      <c r="X8" s="0" t="s">
        <v>123</v>
      </c>
      <c r="Y8" s="11" t="n">
        <v>44699</v>
      </c>
      <c r="Z8" s="6" t="n">
        <v>-193.17</v>
      </c>
      <c r="AA8" s="0" t="s">
        <v>159</v>
      </c>
      <c r="AB8" s="11" t="n">
        <v>45997</v>
      </c>
      <c r="AC8" s="8" t="s">
        <f>=-Портфель!J11</f>
      </c>
      <c r="AD8" s="0" t="s">
        <v>313</v>
      </c>
      <c r="AE8" s="11" t="n">
        <v>44726</v>
      </c>
      <c r="AF8" s="6" t="n">
        <v>-13189.86</v>
      </c>
      <c r="AG8" s="0" t="s">
        <v>164</v>
      </c>
      <c r="AH8" s="11" t="n">
        <v>44873</v>
      </c>
      <c r="AI8" s="6" t="n">
        <v>-342.93</v>
      </c>
      <c r="AJ8" s="0" t="s">
        <v>179</v>
      </c>
      <c r="AK8" s="11" t="n">
        <v>44741</v>
      </c>
      <c r="AL8" s="6" t="n">
        <v>-185.39</v>
      </c>
      <c r="AM8" s="0" t="s">
        <v>167</v>
      </c>
      <c r="AN8" s="11" t="n">
        <v>44819</v>
      </c>
      <c r="AO8" s="6" t="n">
        <v>-66.35</v>
      </c>
      <c r="AP8" s="0" t="s">
        <v>174</v>
      </c>
      <c r="AQ8" s="11" t="n">
        <v>45175</v>
      </c>
      <c r="AR8" s="6" t="n">
        <v>-273.11</v>
      </c>
      <c r="AS8" s="0" t="s">
        <v>214</v>
      </c>
      <c r="AT8" s="0"/>
      <c r="AU8" s="0"/>
      <c r="AV8" s="0"/>
      <c r="AW8" s="0"/>
      <c r="AX8" s="10" t="s">
        <f>=XIRR(AX2:AX7,AW2:AW7)</f>
      </c>
      <c r="AY8" s="0"/>
      <c r="AZ8" s="0"/>
      <c r="BA8" s="10" t="s">
        <f>=XIRR(BA2:BA7,AZ2:AZ7)</f>
      </c>
      <c r="BB8" s="0"/>
    </row>
    <row collapsed="false" customFormat="false" customHeight="false" hidden="false" ht="12.1" outlineLevel="0" r="9">
      <c r="A9" s="11" t="n">
        <v>44195</v>
      </c>
      <c r="B9" s="6" t="n">
        <v>71979.536941</v>
      </c>
      <c r="C9" s="0" t="s">
        <v>312</v>
      </c>
      <c r="D9" s="0"/>
      <c r="E9" s="0"/>
      <c r="F9" s="0"/>
      <c r="G9" s="11" t="n">
        <v>44529</v>
      </c>
      <c r="H9" s="6" t="n">
        <v>-2888.95</v>
      </c>
      <c r="I9" s="0" t="s">
        <v>138</v>
      </c>
      <c r="J9" s="0"/>
      <c r="K9" s="0"/>
      <c r="L9" s="0"/>
      <c r="M9" s="11" t="n">
        <v>44995</v>
      </c>
      <c r="N9" s="6" t="n">
        <v>-1649.37</v>
      </c>
      <c r="O9" s="0" t="s">
        <v>194</v>
      </c>
      <c r="P9" s="11" t="n">
        <v>44372</v>
      </c>
      <c r="Q9" s="6" t="n">
        <v>6041.39078</v>
      </c>
      <c r="R9" s="0" t="s">
        <v>312</v>
      </c>
      <c r="S9" s="11" t="n">
        <v>44473</v>
      </c>
      <c r="T9" s="6" t="n">
        <v>-918.81</v>
      </c>
      <c r="U9" s="0" t="s">
        <v>130</v>
      </c>
      <c r="V9" s="11" t="n">
        <v>44531</v>
      </c>
      <c r="W9" s="6" t="n">
        <v>-629.1</v>
      </c>
      <c r="X9" s="0" t="s">
        <v>140</v>
      </c>
      <c r="Y9" s="11" t="n">
        <v>44790</v>
      </c>
      <c r="Z9" s="6" t="n">
        <v>-186.73</v>
      </c>
      <c r="AA9" s="0" t="s">
        <v>170</v>
      </c>
      <c r="AB9" s="0"/>
      <c r="AC9" s="10" t="s">
        <f>=XIRR(AC2:AC8,AB2:AB8)</f>
      </c>
      <c r="AD9" s="0"/>
      <c r="AE9" s="11" t="n">
        <v>45286</v>
      </c>
      <c r="AF9" s="6" t="n">
        <v>-10352.29</v>
      </c>
      <c r="AG9" s="0" t="s">
        <v>229</v>
      </c>
      <c r="AH9" s="11" t="n">
        <v>44970</v>
      </c>
      <c r="AI9" s="6" t="n">
        <v>-815.27</v>
      </c>
      <c r="AJ9" s="0" t="s">
        <v>190</v>
      </c>
      <c r="AK9" s="11" t="n">
        <v>44833</v>
      </c>
      <c r="AL9" s="6" t="n">
        <v>-204.57</v>
      </c>
      <c r="AM9" s="0" t="s">
        <v>176</v>
      </c>
      <c r="AN9" s="11" t="n">
        <v>44910</v>
      </c>
      <c r="AO9" s="6" t="n">
        <v>-70.33</v>
      </c>
      <c r="AP9" s="0" t="s">
        <v>187</v>
      </c>
      <c r="AQ9" s="11" t="n">
        <v>45266</v>
      </c>
      <c r="AR9" s="6" t="n">
        <v>-256.43</v>
      </c>
      <c r="AS9" s="0" t="s">
        <v>225</v>
      </c>
      <c r="AT9" s="0"/>
      <c r="AU9" s="0"/>
      <c r="AV9" s="0"/>
      <c r="AW9" s="0"/>
      <c r="AX9" s="8" t="s">
        <f>=-SUM(AX2:AX7)</f>
      </c>
      <c r="AY9" s="0" t="s">
        <v>314</v>
      </c>
      <c r="AZ9" s="0"/>
      <c r="BA9" s="8" t="s">
        <f>=-SUM(BA2:BA7)</f>
      </c>
      <c r="BB9" s="0" t="s">
        <v>314</v>
      </c>
    </row>
    <row collapsed="false" customFormat="false" customHeight="false" hidden="false" ht="12.1" outlineLevel="0" r="10">
      <c r="A10" s="11" t="n">
        <v>44195</v>
      </c>
      <c r="B10" s="6" t="n">
        <v>17994.33181</v>
      </c>
      <c r="C10" s="0" t="s">
        <v>312</v>
      </c>
      <c r="D10" s="0"/>
      <c r="E10" s="0"/>
      <c r="F10" s="0"/>
      <c r="G10" s="11" t="n">
        <v>44634</v>
      </c>
      <c r="H10" s="6" t="n">
        <v>-4674.74</v>
      </c>
      <c r="I10" s="0" t="s">
        <v>154</v>
      </c>
      <c r="J10" s="0"/>
      <c r="K10" s="0"/>
      <c r="L10" s="0"/>
      <c r="M10" s="11" t="n">
        <v>45086</v>
      </c>
      <c r="N10" s="6" t="n">
        <v>-1954.63</v>
      </c>
      <c r="O10" s="0" t="s">
        <v>205</v>
      </c>
      <c r="P10" s="11" t="n">
        <v>44372</v>
      </c>
      <c r="Q10" s="6" t="n">
        <v>3021.05702</v>
      </c>
      <c r="R10" s="0" t="s">
        <v>312</v>
      </c>
      <c r="S10" s="11" t="n">
        <v>44566</v>
      </c>
      <c r="T10" s="6" t="n">
        <v>-936.09</v>
      </c>
      <c r="U10" s="0" t="s">
        <v>145</v>
      </c>
      <c r="V10" s="11" t="n">
        <v>44620</v>
      </c>
      <c r="W10" s="6" t="n">
        <v>-701.81</v>
      </c>
      <c r="X10" s="0" t="s">
        <v>149</v>
      </c>
      <c r="Y10" s="11" t="n">
        <v>44881</v>
      </c>
      <c r="Z10" s="6" t="n">
        <v>-200.84</v>
      </c>
      <c r="AA10" s="0" t="s">
        <v>180</v>
      </c>
      <c r="AB10" s="0"/>
      <c r="AC10" s="8" t="s">
        <f>=-SUM(AC2:AC8)</f>
      </c>
      <c r="AD10" s="0" t="s">
        <v>314</v>
      </c>
      <c r="AE10" s="11" t="n">
        <v>45997</v>
      </c>
      <c r="AF10" s="8" t="s">
        <f>=-Портфель!J12</f>
      </c>
      <c r="AG10" s="0" t="s">
        <v>313</v>
      </c>
      <c r="AH10" s="11" t="n">
        <v>45054</v>
      </c>
      <c r="AI10" s="6" t="n">
        <v>-860.39</v>
      </c>
      <c r="AJ10" s="0" t="s">
        <v>200</v>
      </c>
      <c r="AK10" s="11" t="n">
        <v>44924</v>
      </c>
      <c r="AL10" s="6" t="n">
        <v>-254.63</v>
      </c>
      <c r="AM10" s="0" t="s">
        <v>188</v>
      </c>
      <c r="AN10" s="11" t="n">
        <v>45001</v>
      </c>
      <c r="AO10" s="6" t="n">
        <v>-84.84</v>
      </c>
      <c r="AP10" s="0" t="s">
        <v>196</v>
      </c>
      <c r="AQ10" s="11" t="n">
        <v>45357</v>
      </c>
      <c r="AR10" s="6" t="n">
        <v>-268.01</v>
      </c>
      <c r="AS10" s="0" t="s">
        <v>237</v>
      </c>
    </row>
    <row collapsed="false" customFormat="false" customHeight="false" hidden="false" ht="12.1" outlineLevel="0" r="11">
      <c r="A11" s="11" t="n">
        <v>44195</v>
      </c>
      <c r="B11" s="6" t="n">
        <v>35989.400187</v>
      </c>
      <c r="C11" s="0" t="s">
        <v>312</v>
      </c>
      <c r="D11" s="0"/>
      <c r="E11" s="0"/>
      <c r="F11" s="0"/>
      <c r="G11" s="11" t="n">
        <v>44726</v>
      </c>
      <c r="H11" s="6" t="n">
        <v>-2313.43</v>
      </c>
      <c r="I11" s="0" t="s">
        <v>165</v>
      </c>
      <c r="J11" s="0"/>
      <c r="K11" s="0"/>
      <c r="L11" s="0"/>
      <c r="M11" s="11" t="n">
        <v>45177</v>
      </c>
      <c r="N11" s="6" t="n">
        <v>-2338.05</v>
      </c>
      <c r="O11" s="0" t="s">
        <v>215</v>
      </c>
      <c r="P11" s="11" t="n">
        <v>44372</v>
      </c>
      <c r="Q11" s="6" t="n">
        <v>9061.72454</v>
      </c>
      <c r="R11" s="0" t="s">
        <v>312</v>
      </c>
      <c r="S11" s="11" t="n">
        <v>44656</v>
      </c>
      <c r="T11" s="6" t="n">
        <v>-1053.27</v>
      </c>
      <c r="U11" s="0" t="s">
        <v>157</v>
      </c>
      <c r="V11" s="11" t="n">
        <v>44621</v>
      </c>
      <c r="W11" s="6" t="n">
        <v>-785.89</v>
      </c>
      <c r="X11" s="0" t="s">
        <v>150</v>
      </c>
      <c r="Y11" s="11" t="n">
        <v>44972</v>
      </c>
      <c r="Z11" s="6" t="n">
        <v>-245.97</v>
      </c>
      <c r="AA11" s="0" t="s">
        <v>191</v>
      </c>
      <c r="AB11" s="0"/>
      <c r="AC11" s="0"/>
      <c r="AD11" s="0"/>
      <c r="AE11" s="0"/>
      <c r="AF11" s="10" t="s">
        <f>=XIRR(AF2:AF10,AE2:AE10)</f>
      </c>
      <c r="AG11" s="0"/>
      <c r="AH11" s="11" t="n">
        <v>45146</v>
      </c>
      <c r="AI11" s="6" t="n">
        <v>-1081.55</v>
      </c>
      <c r="AJ11" s="0" t="s">
        <v>210</v>
      </c>
      <c r="AK11" s="11" t="n">
        <v>45015</v>
      </c>
      <c r="AL11" s="6" t="n">
        <v>-274.81</v>
      </c>
      <c r="AM11" s="0" t="s">
        <v>197</v>
      </c>
      <c r="AN11" s="11" t="n">
        <v>45092</v>
      </c>
      <c r="AO11" s="6" t="n">
        <v>-94.44</v>
      </c>
      <c r="AP11" s="0" t="s">
        <v>207</v>
      </c>
      <c r="AQ11" s="11" t="n">
        <v>45449</v>
      </c>
      <c r="AR11" s="6" t="n">
        <v>-260.91</v>
      </c>
      <c r="AS11" s="0" t="s">
        <v>246</v>
      </c>
    </row>
    <row collapsed="false" customFormat="false" customHeight="false" hidden="false" ht="12.1" outlineLevel="0" r="12">
      <c r="A12" s="11" t="n">
        <v>44195</v>
      </c>
      <c r="B12" s="6" t="n">
        <v>71979.536941</v>
      </c>
      <c r="C12" s="0" t="s">
        <v>312</v>
      </c>
      <c r="D12" s="0"/>
      <c r="E12" s="0"/>
      <c r="F12" s="0"/>
      <c r="G12" s="11" t="n">
        <v>44819</v>
      </c>
      <c r="H12" s="6" t="n">
        <v>-2393.4</v>
      </c>
      <c r="I12" s="0" t="s">
        <v>175</v>
      </c>
      <c r="J12" s="0"/>
      <c r="K12" s="0"/>
      <c r="L12" s="0"/>
      <c r="M12" s="11" t="n">
        <v>45268</v>
      </c>
      <c r="N12" s="6" t="n">
        <v>-2203.98</v>
      </c>
      <c r="O12" s="0" t="s">
        <v>226</v>
      </c>
      <c r="P12" s="11" t="n">
        <v>44372</v>
      </c>
      <c r="Q12" s="6" t="n">
        <v>9061.72454</v>
      </c>
      <c r="R12" s="0" t="s">
        <v>312</v>
      </c>
      <c r="S12" s="11" t="n">
        <v>44747</v>
      </c>
      <c r="T12" s="6" t="n">
        <v>-694.08</v>
      </c>
      <c r="U12" s="0" t="s">
        <v>168</v>
      </c>
      <c r="V12" s="11" t="n">
        <v>44712</v>
      </c>
      <c r="W12" s="6" t="n">
        <v>-530.02</v>
      </c>
      <c r="X12" s="0" t="s">
        <v>161</v>
      </c>
      <c r="Y12" s="11" t="n">
        <v>45063</v>
      </c>
      <c r="Z12" s="6" t="n">
        <v>-266.33</v>
      </c>
      <c r="AA12" s="0" t="s">
        <v>201</v>
      </c>
      <c r="AB12" s="0"/>
      <c r="AC12" s="0"/>
      <c r="AD12" s="0"/>
      <c r="AE12" s="0"/>
      <c r="AF12" s="8" t="s">
        <f>=-SUM(AF2:AF10)</f>
      </c>
      <c r="AG12" s="0" t="s">
        <v>314</v>
      </c>
      <c r="AH12" s="11" t="n">
        <v>45237</v>
      </c>
      <c r="AI12" s="6" t="n">
        <v>-1041.99</v>
      </c>
      <c r="AJ12" s="0" t="s">
        <v>220</v>
      </c>
      <c r="AK12" s="11" t="n">
        <v>45106</v>
      </c>
      <c r="AL12" s="6" t="n">
        <v>-305.66</v>
      </c>
      <c r="AM12" s="0" t="s">
        <v>208</v>
      </c>
      <c r="AN12" s="11" t="n">
        <v>45183</v>
      </c>
      <c r="AO12" s="6" t="n">
        <v>-107.5</v>
      </c>
      <c r="AP12" s="0" t="s">
        <v>217</v>
      </c>
      <c r="AQ12" s="11" t="n">
        <v>45540</v>
      </c>
      <c r="AR12" s="6" t="n">
        <v>-261.45</v>
      </c>
      <c r="AS12" s="0" t="s">
        <v>257</v>
      </c>
    </row>
    <row collapsed="false" customFormat="false" customHeight="false" hidden="false" ht="12.1" outlineLevel="0" r="13">
      <c r="A13" s="11" t="n">
        <v>44195</v>
      </c>
      <c r="B13" s="6" t="n">
        <v>17994.33181</v>
      </c>
      <c r="C13" s="0" t="s">
        <v>312</v>
      </c>
      <c r="D13" s="0"/>
      <c r="E13" s="0"/>
      <c r="F13" s="0"/>
      <c r="G13" s="11" t="n">
        <v>44895</v>
      </c>
      <c r="H13" s="6" t="n">
        <v>-2445.41</v>
      </c>
      <c r="I13" s="0" t="s">
        <v>184</v>
      </c>
      <c r="J13" s="0"/>
      <c r="K13" s="0"/>
      <c r="L13" s="0"/>
      <c r="M13" s="11" t="n">
        <v>45359</v>
      </c>
      <c r="N13" s="6" t="n">
        <v>-2160.74</v>
      </c>
      <c r="O13" s="0" t="s">
        <v>238</v>
      </c>
      <c r="P13" s="11" t="n">
        <v>44372</v>
      </c>
      <c r="Q13" s="6" t="n">
        <v>9061.72454</v>
      </c>
      <c r="R13" s="0" t="s">
        <v>312</v>
      </c>
      <c r="S13" s="11" t="n">
        <v>44839</v>
      </c>
      <c r="T13" s="6" t="n">
        <v>-740.77</v>
      </c>
      <c r="U13" s="0" t="s">
        <v>177</v>
      </c>
      <c r="V13" s="11" t="n">
        <v>44804</v>
      </c>
      <c r="W13" s="6" t="n">
        <v>-633.86</v>
      </c>
      <c r="X13" s="0" t="s">
        <v>172</v>
      </c>
      <c r="Y13" s="11" t="n">
        <v>45154</v>
      </c>
      <c r="Z13" s="6" t="n">
        <v>-324.41</v>
      </c>
      <c r="AA13" s="0" t="s">
        <v>211</v>
      </c>
      <c r="AB13" s="0"/>
      <c r="AC13" s="0"/>
      <c r="AD13" s="0"/>
      <c r="AE13" s="0"/>
      <c r="AF13" s="0"/>
      <c r="AG13" s="0"/>
      <c r="AH13" s="11" t="n">
        <v>45334</v>
      </c>
      <c r="AI13" s="6" t="n">
        <v>-814.38</v>
      </c>
      <c r="AJ13" s="0" t="s">
        <v>233</v>
      </c>
      <c r="AK13" s="11" t="n">
        <v>45197</v>
      </c>
      <c r="AL13" s="6" t="n">
        <v>-344.51</v>
      </c>
      <c r="AM13" s="0" t="s">
        <v>218</v>
      </c>
      <c r="AN13" s="11" t="n">
        <v>45274</v>
      </c>
      <c r="AO13" s="6" t="n">
        <v>-100.68</v>
      </c>
      <c r="AP13" s="0" t="s">
        <v>227</v>
      </c>
      <c r="AQ13" s="11" t="n">
        <v>45631</v>
      </c>
      <c r="AR13" s="6" t="n">
        <v>-306.45</v>
      </c>
      <c r="AS13" s="0" t="s">
        <v>268</v>
      </c>
    </row>
    <row collapsed="false" customFormat="false" customHeight="false" hidden="false" ht="12.1" outlineLevel="0" r="14">
      <c r="A14" s="11" t="n">
        <v>44204</v>
      </c>
      <c r="B14" s="6" t="n">
        <v>174422.005214</v>
      </c>
      <c r="C14" s="0" t="s">
        <v>312</v>
      </c>
      <c r="D14" s="0"/>
      <c r="E14" s="0"/>
      <c r="F14" s="0"/>
      <c r="G14" s="11" t="n">
        <v>45019</v>
      </c>
      <c r="H14" s="6" t="n">
        <v>-3236.75</v>
      </c>
      <c r="I14" s="0" t="s">
        <v>198</v>
      </c>
      <c r="J14" s="0"/>
      <c r="K14" s="0"/>
      <c r="L14" s="0"/>
      <c r="M14" s="11" t="n">
        <v>45467</v>
      </c>
      <c r="N14" s="6" t="n">
        <v>-2293.98</v>
      </c>
      <c r="O14" s="0" t="s">
        <v>251</v>
      </c>
      <c r="P14" s="11" t="n">
        <v>44391</v>
      </c>
      <c r="Q14" s="6" t="n">
        <v>39951.814194</v>
      </c>
      <c r="R14" s="0" t="s">
        <v>312</v>
      </c>
      <c r="S14" s="11" t="n">
        <v>44931</v>
      </c>
      <c r="T14" s="6" t="n">
        <v>-886.25</v>
      </c>
      <c r="U14" s="0" t="s">
        <v>189</v>
      </c>
      <c r="V14" s="11" t="n">
        <v>44895</v>
      </c>
      <c r="W14" s="6" t="n">
        <v>-641.28</v>
      </c>
      <c r="X14" s="0" t="s">
        <v>181</v>
      </c>
      <c r="Y14" s="11" t="n">
        <v>45245</v>
      </c>
      <c r="Z14" s="6" t="n">
        <v>-334.91</v>
      </c>
      <c r="AA14" s="0" t="s">
        <v>221</v>
      </c>
      <c r="AB14" s="0"/>
      <c r="AC14" s="0"/>
      <c r="AD14" s="0"/>
      <c r="AE14" s="0"/>
      <c r="AF14" s="0"/>
      <c r="AG14" s="0"/>
      <c r="AH14" s="11" t="n">
        <v>45419</v>
      </c>
      <c r="AI14" s="6" t="n">
        <v>-1033.33</v>
      </c>
      <c r="AJ14" s="0" t="s">
        <v>243</v>
      </c>
      <c r="AK14" s="11" t="n">
        <v>45288</v>
      </c>
      <c r="AL14" s="6" t="n">
        <v>-346.65</v>
      </c>
      <c r="AM14" s="0" t="s">
        <v>230</v>
      </c>
      <c r="AN14" s="11" t="n">
        <v>45365</v>
      </c>
      <c r="AO14" s="6" t="n">
        <v>-102.53</v>
      </c>
      <c r="AP14" s="0" t="s">
        <v>239</v>
      </c>
      <c r="AQ14" s="11" t="n">
        <v>45722</v>
      </c>
      <c r="AR14" s="6" t="n">
        <v>-276.55</v>
      </c>
      <c r="AS14" s="0" t="s">
        <v>278</v>
      </c>
    </row>
    <row collapsed="false" customFormat="false" customHeight="false" hidden="false" ht="12.1" outlineLevel="0" r="15">
      <c r="A15" s="11" t="n">
        <v>44204</v>
      </c>
      <c r="B15" s="6" t="n">
        <v>174422.005214</v>
      </c>
      <c r="C15" s="0" t="s">
        <v>312</v>
      </c>
      <c r="D15" s="0"/>
      <c r="E15" s="0"/>
      <c r="F15" s="0"/>
      <c r="G15" s="11" t="n">
        <v>45092</v>
      </c>
      <c r="H15" s="6" t="n">
        <v>-3529.84</v>
      </c>
      <c r="I15" s="0" t="s">
        <v>206</v>
      </c>
      <c r="J15" s="0"/>
      <c r="K15" s="0"/>
      <c r="L15" s="0"/>
      <c r="M15" s="11" t="n">
        <v>45544</v>
      </c>
      <c r="N15" s="6" t="n">
        <v>-2342.57</v>
      </c>
      <c r="O15" s="0" t="s">
        <v>259</v>
      </c>
      <c r="P15" s="11" t="n">
        <v>44391</v>
      </c>
      <c r="Q15" s="6" t="n">
        <v>37098.324777</v>
      </c>
      <c r="R15" s="0" t="s">
        <v>312</v>
      </c>
      <c r="S15" s="11" t="n">
        <v>45021</v>
      </c>
      <c r="T15" s="6" t="n">
        <v>-999.89</v>
      </c>
      <c r="U15" s="0" t="s">
        <v>199</v>
      </c>
      <c r="V15" s="11" t="n">
        <v>44986</v>
      </c>
      <c r="W15" s="6" t="n">
        <v>-786.38</v>
      </c>
      <c r="X15" s="0" t="s">
        <v>192</v>
      </c>
      <c r="Y15" s="11" t="n">
        <v>45336</v>
      </c>
      <c r="Z15" s="6" t="n">
        <v>-334.72</v>
      </c>
      <c r="AA15" s="0" t="s">
        <v>234</v>
      </c>
      <c r="AB15" s="0"/>
      <c r="AC15" s="0"/>
      <c r="AD15" s="0"/>
      <c r="AE15" s="0"/>
      <c r="AF15" s="0"/>
      <c r="AG15" s="0"/>
      <c r="AH15" s="11" t="n">
        <v>45513</v>
      </c>
      <c r="AI15" s="6" t="n">
        <v>-974.69</v>
      </c>
      <c r="AJ15" s="0" t="s">
        <v>254</v>
      </c>
      <c r="AK15" s="11" t="n">
        <v>45378</v>
      </c>
      <c r="AL15" s="6" t="n">
        <v>-349.93</v>
      </c>
      <c r="AM15" s="0" t="s">
        <v>241</v>
      </c>
      <c r="AN15" s="11" t="n">
        <v>45457</v>
      </c>
      <c r="AO15" s="6" t="n">
        <v>-98.79</v>
      </c>
      <c r="AP15" s="0" t="s">
        <v>249</v>
      </c>
      <c r="AQ15" s="11" t="n">
        <v>45813</v>
      </c>
      <c r="AR15" s="6" t="n">
        <v>-241.79</v>
      </c>
      <c r="AS15" s="0" t="s">
        <v>288</v>
      </c>
    </row>
    <row collapsed="false" customFormat="false" customHeight="false" hidden="false" ht="12.1" outlineLevel="0" r="16">
      <c r="A16" s="11" t="n">
        <v>44216</v>
      </c>
      <c r="B16" s="6" t="n">
        <v>19705.768147</v>
      </c>
      <c r="C16" s="0" t="s">
        <v>312</v>
      </c>
      <c r="D16" s="0"/>
      <c r="E16" s="0"/>
      <c r="F16" s="0"/>
      <c r="G16" s="11" t="n">
        <v>45183</v>
      </c>
      <c r="H16" s="6" t="n">
        <v>-4017.7</v>
      </c>
      <c r="I16" s="0" t="s">
        <v>216</v>
      </c>
      <c r="J16" s="0"/>
      <c r="K16" s="0"/>
      <c r="L16" s="0"/>
      <c r="M16" s="11" t="n">
        <v>45635</v>
      </c>
      <c r="N16" s="6" t="n">
        <v>-2592.91</v>
      </c>
      <c r="O16" s="0" t="s">
        <v>270</v>
      </c>
      <c r="P16" s="11" t="n">
        <v>44391</v>
      </c>
      <c r="Q16" s="6" t="n">
        <v>37098.324777</v>
      </c>
      <c r="R16" s="0" t="s">
        <v>312</v>
      </c>
      <c r="S16" s="11" t="n">
        <v>45112</v>
      </c>
      <c r="T16" s="6" t="n">
        <v>-1128.27</v>
      </c>
      <c r="U16" s="0" t="s">
        <v>209</v>
      </c>
      <c r="V16" s="11" t="n">
        <v>45077</v>
      </c>
      <c r="W16" s="6" t="n">
        <v>-847.22</v>
      </c>
      <c r="X16" s="0" t="s">
        <v>203</v>
      </c>
      <c r="Y16" s="11" t="n">
        <v>45427</v>
      </c>
      <c r="Z16" s="6" t="n">
        <v>-335.29</v>
      </c>
      <c r="AA16" s="0" t="s">
        <v>244</v>
      </c>
      <c r="AB16" s="0"/>
      <c r="AC16" s="0"/>
      <c r="AD16" s="0"/>
      <c r="AE16" s="0"/>
      <c r="AF16" s="0"/>
      <c r="AG16" s="0"/>
      <c r="AH16" s="11" t="n">
        <v>45602</v>
      </c>
      <c r="AI16" s="6" t="n">
        <v>-1104.7</v>
      </c>
      <c r="AJ16" s="0" t="s">
        <v>264</v>
      </c>
      <c r="AK16" s="11" t="n">
        <v>45471</v>
      </c>
      <c r="AL16" s="6" t="n">
        <v>-321.16</v>
      </c>
      <c r="AM16" s="0" t="s">
        <v>252</v>
      </c>
      <c r="AN16" s="11" t="n">
        <v>45548</v>
      </c>
      <c r="AO16" s="6" t="n">
        <v>-102.95</v>
      </c>
      <c r="AP16" s="0" t="s">
        <v>261</v>
      </c>
      <c r="AQ16" s="11" t="n">
        <v>45908</v>
      </c>
      <c r="AR16" s="6" t="n">
        <v>-251.19</v>
      </c>
      <c r="AS16" s="0" t="s">
        <v>300</v>
      </c>
    </row>
    <row collapsed="false" customFormat="false" customHeight="false" hidden="false" ht="12.1" outlineLevel="0" r="17">
      <c r="A17" s="11" t="n">
        <v>44216</v>
      </c>
      <c r="B17" s="6" t="n">
        <v>315293.027595</v>
      </c>
      <c r="C17" s="0" t="s">
        <v>312</v>
      </c>
      <c r="D17" s="0"/>
      <c r="E17" s="0"/>
      <c r="F17" s="0"/>
      <c r="G17" s="11" t="n">
        <v>45260</v>
      </c>
      <c r="H17" s="6" t="n">
        <v>-3720.69</v>
      </c>
      <c r="I17" s="0" t="s">
        <v>224</v>
      </c>
      <c r="J17" s="0"/>
      <c r="K17" s="0"/>
      <c r="L17" s="0"/>
      <c r="M17" s="11" t="n">
        <v>45726</v>
      </c>
      <c r="N17" s="6" t="n">
        <v>-2324.67</v>
      </c>
      <c r="O17" s="0" t="s">
        <v>280</v>
      </c>
      <c r="P17" s="11" t="n">
        <v>44441</v>
      </c>
      <c r="Q17" s="6" t="n">
        <v>-1355.5</v>
      </c>
      <c r="R17" s="0" t="s">
        <v>124</v>
      </c>
      <c r="S17" s="11" t="n">
        <v>45204</v>
      </c>
      <c r="T17" s="6" t="n">
        <v>-1315.8</v>
      </c>
      <c r="U17" s="0" t="s">
        <v>219</v>
      </c>
      <c r="V17" s="11" t="n">
        <v>45168</v>
      </c>
      <c r="W17" s="6" t="n">
        <v>-1105.42</v>
      </c>
      <c r="X17" s="0" t="s">
        <v>212</v>
      </c>
      <c r="Y17" s="11" t="n">
        <v>45519</v>
      </c>
      <c r="Z17" s="6" t="n">
        <v>-330.32</v>
      </c>
      <c r="AA17" s="0" t="s">
        <v>255</v>
      </c>
      <c r="AB17" s="0"/>
      <c r="AC17" s="0"/>
      <c r="AD17" s="0"/>
      <c r="AE17" s="0"/>
      <c r="AF17" s="0"/>
      <c r="AG17" s="0"/>
      <c r="AH17" s="11" t="n">
        <v>45699</v>
      </c>
      <c r="AI17" s="6" t="n">
        <v>-752.96</v>
      </c>
      <c r="AJ17" s="0" t="s">
        <v>275</v>
      </c>
      <c r="AK17" s="11" t="n">
        <v>45562</v>
      </c>
      <c r="AL17" s="6" t="n">
        <v>-349.3</v>
      </c>
      <c r="AM17" s="0" t="s">
        <v>262</v>
      </c>
      <c r="AN17" s="11" t="n">
        <v>45639</v>
      </c>
      <c r="AO17" s="6" t="n">
        <v>-117.46</v>
      </c>
      <c r="AP17" s="0" t="s">
        <v>272</v>
      </c>
      <c r="AQ17" s="11" t="n">
        <v>45997</v>
      </c>
      <c r="AR17" s="8" t="s">
        <f>=-Портфель!J16</f>
      </c>
      <c r="AS17" s="0" t="s">
        <v>313</v>
      </c>
    </row>
    <row collapsed="false" customFormat="false" customHeight="false" hidden="false" ht="12.1" outlineLevel="0" r="18">
      <c r="A18" s="11" t="n">
        <v>44216</v>
      </c>
      <c r="B18" s="6" t="n">
        <v>78823.072588</v>
      </c>
      <c r="C18" s="0" t="s">
        <v>312</v>
      </c>
      <c r="D18" s="0"/>
      <c r="E18" s="0"/>
      <c r="F18" s="0"/>
      <c r="G18" s="11" t="n">
        <v>45365</v>
      </c>
      <c r="H18" s="6" t="n">
        <v>-4039.88</v>
      </c>
      <c r="I18" s="0" t="s">
        <v>240</v>
      </c>
      <c r="J18" s="0"/>
      <c r="K18" s="0"/>
      <c r="L18" s="0"/>
      <c r="M18" s="11" t="n">
        <v>45831</v>
      </c>
      <c r="N18" s="6" t="n">
        <v>-2150.94</v>
      </c>
      <c r="O18" s="0" t="s">
        <v>292</v>
      </c>
      <c r="P18" s="11" t="n">
        <v>44531</v>
      </c>
      <c r="Q18" s="6" t="n">
        <v>-1387.01</v>
      </c>
      <c r="R18" s="0" t="s">
        <v>141</v>
      </c>
      <c r="S18" s="11" t="n">
        <v>45295</v>
      </c>
      <c r="T18" s="6" t="n">
        <v>-1186.58</v>
      </c>
      <c r="U18" s="0" t="s">
        <v>231</v>
      </c>
      <c r="V18" s="11" t="n">
        <v>45259</v>
      </c>
      <c r="W18" s="6" t="n">
        <v>-1023.45</v>
      </c>
      <c r="X18" s="0" t="s">
        <v>222</v>
      </c>
      <c r="Y18" s="11" t="n">
        <v>45617</v>
      </c>
      <c r="Z18" s="6" t="n">
        <v>-407.89</v>
      </c>
      <c r="AA18" s="0" t="s">
        <v>265</v>
      </c>
      <c r="AB18" s="0"/>
      <c r="AC18" s="0"/>
      <c r="AD18" s="0"/>
      <c r="AE18" s="0"/>
      <c r="AF18" s="0"/>
      <c r="AG18" s="0"/>
      <c r="AH18" s="11" t="n">
        <v>45779</v>
      </c>
      <c r="AI18" s="6" t="n">
        <v>-921.2</v>
      </c>
      <c r="AJ18" s="0" t="s">
        <v>285</v>
      </c>
      <c r="AK18" s="11" t="n">
        <v>45657</v>
      </c>
      <c r="AL18" s="6" t="n">
        <v>-391.47</v>
      </c>
      <c r="AM18" s="0" t="s">
        <v>273</v>
      </c>
      <c r="AN18" s="11" t="n">
        <v>45730</v>
      </c>
      <c r="AO18" s="6" t="n">
        <v>-97.88</v>
      </c>
      <c r="AP18" s="0" t="s">
        <v>281</v>
      </c>
      <c r="AQ18" s="0"/>
      <c r="AR18" s="10" t="s">
        <f>=XIRR(AR2:AR17,AQ2:AQ17)</f>
      </c>
      <c r="AS18" s="0"/>
    </row>
    <row collapsed="false" customFormat="false" customHeight="false" hidden="false" ht="12.1" outlineLevel="0" r="19">
      <c r="A19" s="11" t="n">
        <v>45280</v>
      </c>
      <c r="B19" s="6" t="n">
        <v>-11432.04</v>
      </c>
      <c r="C19" s="0" t="s">
        <v>228</v>
      </c>
      <c r="D19" s="0"/>
      <c r="E19" s="0"/>
      <c r="F19" s="0"/>
      <c r="G19" s="11" t="n">
        <v>45457</v>
      </c>
      <c r="H19" s="6" t="n">
        <v>-3892.62</v>
      </c>
      <c r="I19" s="0" t="s">
        <v>250</v>
      </c>
      <c r="J19" s="0"/>
      <c r="K19" s="0"/>
      <c r="L19" s="0"/>
      <c r="M19" s="11" t="n">
        <v>45908</v>
      </c>
      <c r="N19" s="6" t="n">
        <v>-2234.62</v>
      </c>
      <c r="O19" s="0" t="s">
        <v>299</v>
      </c>
      <c r="P19" s="11" t="n">
        <v>44623</v>
      </c>
      <c r="Q19" s="6" t="n">
        <v>-1912.17</v>
      </c>
      <c r="R19" s="0" t="s">
        <v>152</v>
      </c>
      <c r="S19" s="11" t="n">
        <v>45386</v>
      </c>
      <c r="T19" s="6" t="n">
        <v>-1338.72</v>
      </c>
      <c r="U19" s="0" t="s">
        <v>242</v>
      </c>
      <c r="V19" s="11" t="n">
        <v>45350</v>
      </c>
      <c r="W19" s="6" t="n">
        <v>-1063.09</v>
      </c>
      <c r="X19" s="0" t="s">
        <v>235</v>
      </c>
      <c r="Y19" s="11" t="n">
        <v>45708</v>
      </c>
      <c r="Z19" s="6" t="n">
        <v>-368.04</v>
      </c>
      <c r="AA19" s="0" t="s">
        <v>276</v>
      </c>
      <c r="AB19" s="0"/>
      <c r="AC19" s="0"/>
      <c r="AD19" s="0"/>
      <c r="AE19" s="0"/>
      <c r="AF19" s="0"/>
      <c r="AG19" s="0"/>
      <c r="AH19" s="11" t="n">
        <v>45884</v>
      </c>
      <c r="AI19" s="6" t="n">
        <v>-902.15</v>
      </c>
      <c r="AJ19" s="0" t="s">
        <v>295</v>
      </c>
      <c r="AK19" s="11" t="n">
        <v>45747</v>
      </c>
      <c r="AL19" s="6" t="n">
        <v>-322.17</v>
      </c>
      <c r="AM19" s="0" t="s">
        <v>283</v>
      </c>
      <c r="AN19" s="11" t="n">
        <v>45821</v>
      </c>
      <c r="AO19" s="6" t="n">
        <v>-89.27</v>
      </c>
      <c r="AP19" s="0" t="s">
        <v>291</v>
      </c>
      <c r="AQ19" s="0"/>
      <c r="AR19" s="8" t="s">
        <f>=-SUM(AR2:AR17)</f>
      </c>
      <c r="AS19" s="0" t="s">
        <v>314</v>
      </c>
    </row>
    <row collapsed="false" customFormat="false" customHeight="false" hidden="false" ht="12.1" outlineLevel="0" r="20">
      <c r="A20" s="11" t="n">
        <v>45456</v>
      </c>
      <c r="B20" s="6" t="n">
        <v>-18752.36</v>
      </c>
      <c r="C20" s="0" t="s">
        <v>248</v>
      </c>
      <c r="D20" s="0"/>
      <c r="E20" s="0"/>
      <c r="F20" s="0"/>
      <c r="G20" s="11" t="n">
        <v>45548</v>
      </c>
      <c r="H20" s="6" t="n">
        <v>-4020.67</v>
      </c>
      <c r="I20" s="0" t="s">
        <v>260</v>
      </c>
      <c r="J20" s="0"/>
      <c r="K20" s="0"/>
      <c r="L20" s="0"/>
      <c r="M20" s="11" t="n">
        <v>45997</v>
      </c>
      <c r="N20" s="8" t="s">
        <f>=-Портфель!J6</f>
      </c>
      <c r="O20" s="0" t="s">
        <v>313</v>
      </c>
      <c r="P20" s="11" t="n">
        <v>44714</v>
      </c>
      <c r="Q20" s="6" t="n">
        <v>-1138.49</v>
      </c>
      <c r="R20" s="0" t="s">
        <v>162</v>
      </c>
      <c r="S20" s="11" t="n">
        <v>45478</v>
      </c>
      <c r="T20" s="6" t="n">
        <v>-1276.87</v>
      </c>
      <c r="U20" s="0" t="s">
        <v>253</v>
      </c>
      <c r="V20" s="11" t="n">
        <v>45442</v>
      </c>
      <c r="W20" s="6" t="n">
        <v>-1030.94</v>
      </c>
      <c r="X20" s="0" t="s">
        <v>245</v>
      </c>
      <c r="Y20" s="11" t="n">
        <v>45792</v>
      </c>
      <c r="Z20" s="6" t="n">
        <v>-326.51</v>
      </c>
      <c r="AA20" s="0" t="s">
        <v>286</v>
      </c>
      <c r="AB20" s="0"/>
      <c r="AC20" s="0"/>
      <c r="AD20" s="0"/>
      <c r="AE20" s="0"/>
      <c r="AF20" s="0"/>
      <c r="AG20" s="0"/>
      <c r="AH20" s="11" t="n">
        <v>45973</v>
      </c>
      <c r="AI20" s="6" t="n">
        <v>-918.35</v>
      </c>
      <c r="AJ20" s="0" t="s">
        <v>305</v>
      </c>
      <c r="AK20" s="11" t="n">
        <v>45838</v>
      </c>
      <c r="AL20" s="6" t="n">
        <v>-302.1</v>
      </c>
      <c r="AM20" s="0" t="s">
        <v>293</v>
      </c>
      <c r="AN20" s="11" t="n">
        <v>45912</v>
      </c>
      <c r="AO20" s="6" t="n">
        <v>-96.8</v>
      </c>
      <c r="AP20" s="0" t="s">
        <v>301</v>
      </c>
    </row>
    <row collapsed="false" customFormat="false" customHeight="false" hidden="false" ht="12.1" outlineLevel="0" r="21">
      <c r="A21" s="11" t="n">
        <v>45997</v>
      </c>
      <c r="B21" s="8" t="s">
        <f>=-Портфель!J2</f>
      </c>
      <c r="C21" s="0" t="s">
        <v>313</v>
      </c>
      <c r="D21" s="0"/>
      <c r="E21" s="0"/>
      <c r="F21" s="0"/>
      <c r="G21" s="11" t="n">
        <v>45625</v>
      </c>
      <c r="H21" s="6" t="n">
        <v>-4835.69</v>
      </c>
      <c r="I21" s="0" t="s">
        <v>266</v>
      </c>
      <c r="J21" s="0"/>
      <c r="K21" s="0"/>
      <c r="L21" s="0"/>
      <c r="M21" s="0"/>
      <c r="N21" s="10" t="s">
        <f>=XIRR(N2:N20,M2:M20)</f>
      </c>
      <c r="O21" s="0"/>
      <c r="P21" s="11" t="n">
        <v>44804</v>
      </c>
      <c r="Q21" s="6" t="n">
        <v>-1171.13</v>
      </c>
      <c r="R21" s="0" t="s">
        <v>171</v>
      </c>
      <c r="S21" s="11" t="n">
        <v>45569</v>
      </c>
      <c r="T21" s="6" t="n">
        <v>-1496.66</v>
      </c>
      <c r="U21" s="0" t="s">
        <v>263</v>
      </c>
      <c r="V21" s="11" t="n">
        <v>45534</v>
      </c>
      <c r="W21" s="6" t="n">
        <v>-1152.33</v>
      </c>
      <c r="X21" s="0" t="s">
        <v>256</v>
      </c>
      <c r="Y21" s="11" t="n">
        <v>45890</v>
      </c>
      <c r="Z21" s="6" t="n">
        <v>-326.03</v>
      </c>
      <c r="AA21" s="0" t="s">
        <v>296</v>
      </c>
      <c r="AB21" s="0"/>
      <c r="AC21" s="0"/>
      <c r="AD21" s="0"/>
      <c r="AE21" s="0"/>
      <c r="AF21" s="0"/>
      <c r="AG21" s="0"/>
      <c r="AH21" s="11" t="n">
        <v>45997</v>
      </c>
      <c r="AI21" s="8" t="s">
        <f>=-Портфель!J13</f>
      </c>
      <c r="AJ21" s="0" t="s">
        <v>313</v>
      </c>
      <c r="AK21" s="11" t="n">
        <v>45930</v>
      </c>
      <c r="AL21" s="6" t="n">
        <v>-319.04</v>
      </c>
      <c r="AM21" s="0" t="s">
        <v>303</v>
      </c>
      <c r="AN21" s="11" t="n">
        <v>45997</v>
      </c>
      <c r="AO21" s="8" t="s">
        <f>=-Портфель!J15</f>
      </c>
      <c r="AP21" s="0" t="s">
        <v>313</v>
      </c>
    </row>
    <row collapsed="false" customFormat="false" customHeight="false" hidden="false" ht="12.1" outlineLevel="0" r="22">
      <c r="A22" s="0"/>
      <c r="B22" s="10" t="s">
        <f>=XIRR(B2:B21,A2:A21)</f>
      </c>
      <c r="C22" s="0"/>
      <c r="D22" s="0"/>
      <c r="E22" s="0"/>
      <c r="F22" s="0"/>
      <c r="G22" s="11" t="n">
        <v>45730</v>
      </c>
      <c r="H22" s="6" t="n">
        <v>-4019.99</v>
      </c>
      <c r="I22" s="0" t="s">
        <v>282</v>
      </c>
      <c r="J22" s="0"/>
      <c r="K22" s="0"/>
      <c r="L22" s="0"/>
      <c r="M22" s="0"/>
      <c r="N22" s="8" t="s">
        <f>=-SUM(N2:N20)</f>
      </c>
      <c r="O22" s="0" t="s">
        <v>314</v>
      </c>
      <c r="P22" s="11" t="n">
        <v>44895</v>
      </c>
      <c r="Q22" s="6" t="n">
        <v>-1184.84</v>
      </c>
      <c r="R22" s="0" t="s">
        <v>182</v>
      </c>
      <c r="S22" s="11" t="n">
        <v>45663</v>
      </c>
      <c r="T22" s="6" t="n">
        <v>-1601.46</v>
      </c>
      <c r="U22" s="0" t="s">
        <v>274</v>
      </c>
      <c r="V22" s="11" t="n">
        <v>45628</v>
      </c>
      <c r="W22" s="6" t="n">
        <v>-1357.54</v>
      </c>
      <c r="X22" s="0" t="s">
        <v>267</v>
      </c>
      <c r="Y22" s="11" t="n">
        <v>45981</v>
      </c>
      <c r="Z22" s="6" t="n">
        <v>-361.01</v>
      </c>
      <c r="AA22" s="0" t="s">
        <v>306</v>
      </c>
      <c r="AB22" s="0"/>
      <c r="AC22" s="0"/>
      <c r="AD22" s="0"/>
      <c r="AE22" s="0"/>
      <c r="AF22" s="0"/>
      <c r="AG22" s="0"/>
      <c r="AH22" s="0"/>
      <c r="AI22" s="10" t="s">
        <f>=XIRR(AI2:AI21,AH2:AH21)</f>
      </c>
      <c r="AJ22" s="0"/>
      <c r="AK22" s="11" t="n">
        <v>45997</v>
      </c>
      <c r="AL22" s="8" t="s">
        <f>=-Портфель!J14</f>
      </c>
      <c r="AM22" s="0" t="s">
        <v>313</v>
      </c>
      <c r="AN22" s="0"/>
      <c r="AO22" s="10" t="s">
        <f>=XIRR(AO2:AO21,AN2:AN21)</f>
      </c>
      <c r="AP22" s="0"/>
    </row>
    <row collapsed="false" customFormat="false" customHeight="false" hidden="false" ht="12.1" outlineLevel="0" r="23">
      <c r="A23" s="0"/>
      <c r="B23" s="8" t="s">
        <f>=-SUM(B2:B21)</f>
      </c>
      <c r="C23" s="0" t="s">
        <v>314</v>
      </c>
      <c r="D23" s="0"/>
      <c r="E23" s="0"/>
      <c r="F23" s="0"/>
      <c r="G23" s="11" t="n">
        <v>45821</v>
      </c>
      <c r="H23" s="6" t="n">
        <v>-3666.52</v>
      </c>
      <c r="I23" s="0" t="s">
        <v>290</v>
      </c>
      <c r="J23" s="0"/>
      <c r="K23" s="0"/>
      <c r="L23" s="0"/>
      <c r="M23" s="0"/>
      <c r="N23" s="0"/>
      <c r="O23" s="0"/>
      <c r="P23" s="11" t="n">
        <v>44896</v>
      </c>
      <c r="Q23" s="6" t="n">
        <v>-1181.08</v>
      </c>
      <c r="R23" s="0" t="s">
        <v>185</v>
      </c>
      <c r="S23" s="11" t="n">
        <v>45751</v>
      </c>
      <c r="T23" s="6" t="n">
        <v>-1488.52</v>
      </c>
      <c r="U23" s="0" t="s">
        <v>284</v>
      </c>
      <c r="V23" s="11" t="n">
        <v>45716</v>
      </c>
      <c r="W23" s="6" t="n">
        <v>-1104.98</v>
      </c>
      <c r="X23" s="0" t="s">
        <v>277</v>
      </c>
      <c r="Y23" s="11" t="n">
        <v>45997</v>
      </c>
      <c r="Z23" s="8" t="s">
        <f>=-Портфель!J10</f>
      </c>
      <c r="AA23" s="0" t="s">
        <v>313</v>
      </c>
      <c r="AB23" s="0"/>
      <c r="AC23" s="0"/>
      <c r="AD23" s="0"/>
      <c r="AE23" s="0"/>
      <c r="AF23" s="0"/>
      <c r="AG23" s="0"/>
      <c r="AH23" s="0"/>
      <c r="AI23" s="8" t="s">
        <f>=-SUM(AI2:AI21)</f>
      </c>
      <c r="AJ23" s="0" t="s">
        <v>314</v>
      </c>
      <c r="AK23" s="0"/>
      <c r="AL23" s="10" t="s">
        <f>=XIRR(AL2:AL22,AK2:AK22)</f>
      </c>
      <c r="AM23" s="0"/>
      <c r="AN23" s="0"/>
      <c r="AO23" s="8" t="s">
        <f>=-SUM(AO2:AO21)</f>
      </c>
      <c r="AP23" s="0" t="s">
        <v>314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11" t="n">
        <v>45915</v>
      </c>
      <c r="H24" s="6" t="n">
        <v>-3916.07</v>
      </c>
      <c r="I24" s="0" t="s">
        <v>302</v>
      </c>
      <c r="J24" s="0"/>
      <c r="K24" s="0"/>
      <c r="L24" s="0"/>
      <c r="M24" s="0"/>
      <c r="N24" s="0"/>
      <c r="O24" s="0"/>
      <c r="P24" s="11" t="n">
        <v>44987</v>
      </c>
      <c r="Q24" s="6" t="n">
        <v>-1459.88</v>
      </c>
      <c r="R24" s="0" t="s">
        <v>193</v>
      </c>
      <c r="S24" s="11" t="n">
        <v>45841</v>
      </c>
      <c r="T24" s="6" t="n">
        <v>-1387.46</v>
      </c>
      <c r="U24" s="0" t="s">
        <v>294</v>
      </c>
      <c r="V24" s="11" t="n">
        <v>45807</v>
      </c>
      <c r="W24" s="6" t="n">
        <v>-989.06</v>
      </c>
      <c r="X24" s="0" t="s">
        <v>287</v>
      </c>
      <c r="Y24" s="0"/>
      <c r="Z24" s="10" t="s">
        <f>=XIRR(Z2:Z23,Y2:Y23)</f>
      </c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8" t="s">
        <f>=-SUM(AL2:AL22)</f>
      </c>
      <c r="AM24" s="0" t="s">
        <v>314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11" t="n">
        <v>45997</v>
      </c>
      <c r="H25" s="8" t="s">
        <f>=-Портфель!J4</f>
      </c>
      <c r="I25" s="0" t="s">
        <v>313</v>
      </c>
      <c r="J25" s="0"/>
      <c r="K25" s="0"/>
      <c r="L25" s="0"/>
      <c r="M25" s="0"/>
      <c r="N25" s="0"/>
      <c r="O25" s="0"/>
      <c r="P25" s="11" t="n">
        <v>45078</v>
      </c>
      <c r="Q25" s="6" t="n">
        <v>-1571.29</v>
      </c>
      <c r="R25" s="0" t="s">
        <v>204</v>
      </c>
      <c r="S25" s="11" t="n">
        <v>45936</v>
      </c>
      <c r="T25" s="6" t="n">
        <v>-1547.85</v>
      </c>
      <c r="U25" s="0" t="s">
        <v>304</v>
      </c>
      <c r="V25" s="11" t="n">
        <v>45898</v>
      </c>
      <c r="W25" s="6" t="n">
        <v>-1348.9</v>
      </c>
      <c r="X25" s="0" t="s">
        <v>297</v>
      </c>
      <c r="Y25" s="0"/>
      <c r="Z25" s="8" t="s">
        <f>=-SUM(Z2:Z23)</f>
      </c>
      <c r="AA25" s="0" t="s">
        <v>314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10" t="s">
        <f>=XIRR(H2:H25,G2:G25)</f>
      </c>
      <c r="I26" s="0"/>
      <c r="J26" s="0"/>
      <c r="K26" s="0"/>
      <c r="L26" s="0"/>
      <c r="M26" s="0"/>
      <c r="N26" s="0"/>
      <c r="O26" s="0"/>
      <c r="P26" s="11" t="n">
        <v>45169</v>
      </c>
      <c r="Q26" s="6" t="n">
        <v>-2030.8</v>
      </c>
      <c r="R26" s="0" t="s">
        <v>213</v>
      </c>
      <c r="S26" s="11" t="n">
        <v>45997</v>
      </c>
      <c r="T26" s="8" t="s">
        <f>=-Портфель!J8</f>
      </c>
      <c r="U26" s="0" t="s">
        <v>313</v>
      </c>
      <c r="V26" s="11" t="n">
        <v>45997</v>
      </c>
      <c r="W26" s="8" t="s">
        <f>=-Портфель!J9</f>
      </c>
      <c r="X26" s="0" t="s">
        <v>313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8" t="s">
        <f>=-SUM(H2:H25)</f>
      </c>
      <c r="I27" s="0" t="s">
        <v>314</v>
      </c>
      <c r="J27" s="0"/>
      <c r="K27" s="0"/>
      <c r="L27" s="0"/>
      <c r="M27" s="0"/>
      <c r="N27" s="0"/>
      <c r="O27" s="0"/>
      <c r="P27" s="11" t="n">
        <v>45260</v>
      </c>
      <c r="Q27" s="6" t="n">
        <v>-1881.68</v>
      </c>
      <c r="R27" s="0" t="s">
        <v>223</v>
      </c>
      <c r="S27" s="0"/>
      <c r="T27" s="10" t="s">
        <f>=XIRR(T2:T26,S2:S26)</f>
      </c>
      <c r="U27" s="0"/>
      <c r="V27" s="0"/>
      <c r="W27" s="10" t="s">
        <f>=XIRR(W2:W26,V2:V26)</f>
      </c>
      <c r="X27" s="0"/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11" t="n">
        <v>45351</v>
      </c>
      <c r="Q28" s="6" t="n">
        <v>-1944.87</v>
      </c>
      <c r="R28" s="0" t="s">
        <v>236</v>
      </c>
      <c r="S28" s="0"/>
      <c r="T28" s="8" t="s">
        <f>=-SUM(T2:T26)</f>
      </c>
      <c r="U28" s="0" t="s">
        <v>314</v>
      </c>
      <c r="V28" s="0"/>
      <c r="W28" s="8" t="s">
        <f>=-SUM(W2:W26)</f>
      </c>
      <c r="X28" s="0" t="s">
        <v>314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11" t="n">
        <v>45450</v>
      </c>
      <c r="Q29" s="6" t="n">
        <v>-1879.06</v>
      </c>
      <c r="R29" s="0" t="s">
        <v>247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11" t="n">
        <v>45541</v>
      </c>
      <c r="Q30" s="6" t="n">
        <v>-2056.92</v>
      </c>
      <c r="R30" s="0" t="s">
        <v>258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11" t="n">
        <v>45632</v>
      </c>
      <c r="Q31" s="6" t="n">
        <v>-2370.59</v>
      </c>
      <c r="R31" s="0" t="s">
        <v>269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11" t="n">
        <v>45723</v>
      </c>
      <c r="Q32" s="6" t="n">
        <v>-2053.9</v>
      </c>
      <c r="R32" s="0" t="s">
        <v>279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11" t="n">
        <v>45814</v>
      </c>
      <c r="Q33" s="6" t="n">
        <v>-1814.39</v>
      </c>
      <c r="R33" s="0" t="s">
        <v>289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11" t="n">
        <v>45905</v>
      </c>
      <c r="Q34" s="6" t="n">
        <v>-2008.05</v>
      </c>
      <c r="R34" s="0" t="s">
        <v>298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11" t="n">
        <v>45997</v>
      </c>
      <c r="Q35" s="8" t="s">
        <f>=-Портфель!J7</f>
      </c>
      <c r="R35" s="0" t="s">
        <v>313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10" t="s">
        <f>=XIRR(Q2:Q35,P2:P35)</f>
      </c>
      <c r="R36" s="0"/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8" t="s">
        <f>=-SUM(Q2:Q35)</f>
      </c>
      <c r="R37" s="0" t="s">
        <v>314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315</v>
      </c>
      <c r="C1" s="0"/>
      <c r="D1" s="0"/>
      <c r="E1" s="4" t="s">
        <v>316</v>
      </c>
      <c r="F1" s="0"/>
      <c r="G1" s="0"/>
      <c r="H1" s="4" t="s">
        <v>317</v>
      </c>
      <c r="I1" s="0"/>
      <c r="J1" s="0"/>
      <c r="K1" s="4" t="s">
        <v>318</v>
      </c>
      <c r="L1" s="0"/>
      <c r="M1" s="0"/>
      <c r="N1" s="4" t="s">
        <v>319</v>
      </c>
      <c r="O1" s="0"/>
      <c r="P1" s="0"/>
      <c r="Q1" s="4" t="s">
        <v>320</v>
      </c>
      <c r="R1" s="0"/>
      <c r="S1" s="0"/>
      <c r="T1" s="4" t="s">
        <v>321</v>
      </c>
      <c r="U1" s="0"/>
      <c r="V1" s="0"/>
      <c r="W1" s="4" t="s">
        <v>322</v>
      </c>
      <c r="X1" s="0"/>
      <c r="Y1" s="0"/>
      <c r="Z1" s="4" t="s">
        <v>323</v>
      </c>
      <c r="AA1" s="0"/>
      <c r="AB1" s="0"/>
      <c r="AC1" s="4" t="s">
        <v>324</v>
      </c>
      <c r="AD1" s="0"/>
      <c r="AE1" s="0"/>
      <c r="AF1" s="4" t="s">
        <v>325</v>
      </c>
      <c r="AG1" s="0"/>
      <c r="AH1" s="0"/>
      <c r="AI1" s="4" t="s">
        <v>326</v>
      </c>
      <c r="AJ1" s="0"/>
      <c r="AK1" s="0"/>
      <c r="AL1" s="4" t="s">
        <v>327</v>
      </c>
      <c r="AM1" s="0"/>
      <c r="AN1" s="0"/>
      <c r="AO1" s="4" t="s">
        <v>328</v>
      </c>
      <c r="AP1" s="0"/>
    </row>
    <row collapsed="false" customFormat="false" customHeight="false" hidden="false" ht="12.1" outlineLevel="0" r="2">
      <c r="A2" s="11" t="n">
        <v>44165</v>
      </c>
      <c r="B2" s="6" t="n">
        <v>32815.68</v>
      </c>
      <c r="C2" s="0" t="s">
        <v>312</v>
      </c>
      <c r="D2" s="11" t="n">
        <v>44165</v>
      </c>
      <c r="E2" s="6" t="n">
        <v>21071.84</v>
      </c>
      <c r="F2" s="0" t="s">
        <v>312</v>
      </c>
      <c r="G2" s="11" t="n">
        <v>44165</v>
      </c>
      <c r="H2" s="6" t="n">
        <v>8534.66</v>
      </c>
      <c r="I2" s="0" t="s">
        <v>312</v>
      </c>
      <c r="J2" s="11" t="n">
        <v>44165</v>
      </c>
      <c r="K2" s="6" t="n">
        <v>7897.94</v>
      </c>
      <c r="L2" s="0" t="s">
        <v>312</v>
      </c>
      <c r="M2" s="11" t="n">
        <v>44165</v>
      </c>
      <c r="N2" s="6" t="n">
        <v>6244.55</v>
      </c>
      <c r="O2" s="0" t="s">
        <v>312</v>
      </c>
      <c r="P2" s="11" t="n">
        <v>44165</v>
      </c>
      <c r="Q2" s="6" t="n">
        <v>5057.03</v>
      </c>
      <c r="R2" s="0" t="s">
        <v>312</v>
      </c>
      <c r="S2" s="11" t="n">
        <v>44166</v>
      </c>
      <c r="T2" s="6" t="n">
        <v>8402.04</v>
      </c>
      <c r="U2" s="0" t="s">
        <v>312</v>
      </c>
      <c r="V2" s="11" t="n">
        <v>44182</v>
      </c>
      <c r="W2" s="6" t="n">
        <v>60905.02</v>
      </c>
      <c r="X2" s="0" t="s">
        <v>312</v>
      </c>
      <c r="Y2" s="11" t="n">
        <v>44183</v>
      </c>
      <c r="Z2" s="6" t="n">
        <v>106253.72</v>
      </c>
      <c r="AA2" s="0" t="s">
        <v>312</v>
      </c>
      <c r="AB2" s="11" t="n">
        <v>44183</v>
      </c>
      <c r="AC2" s="6" t="n">
        <v>16156.04</v>
      </c>
      <c r="AD2" s="0" t="s">
        <v>312</v>
      </c>
      <c r="AE2" s="11" t="n">
        <v>44187</v>
      </c>
      <c r="AF2" s="6" t="n">
        <v>101276.73</v>
      </c>
      <c r="AG2" s="0" t="s">
        <v>312</v>
      </c>
      <c r="AH2" s="11" t="n">
        <v>44194</v>
      </c>
      <c r="AI2" s="6" t="n">
        <v>90289.14</v>
      </c>
      <c r="AJ2" s="0" t="s">
        <v>312</v>
      </c>
      <c r="AK2" s="11" t="n">
        <v>44210</v>
      </c>
      <c r="AL2" s="6" t="n">
        <v>96696.19</v>
      </c>
      <c r="AM2" s="0" t="s">
        <v>312</v>
      </c>
      <c r="AN2" s="11" t="n">
        <v>44223</v>
      </c>
      <c r="AO2" s="6" t="n">
        <v>766941.443292</v>
      </c>
      <c r="AP2" s="0" t="s">
        <v>312</v>
      </c>
    </row>
    <row collapsed="false" customFormat="false" customHeight="false" hidden="false" ht="12.1" outlineLevel="0" r="3">
      <c r="A3" s="11" t="n">
        <v>44183</v>
      </c>
      <c r="B3" s="6" t="n">
        <v>-768.74</v>
      </c>
      <c r="C3" s="0" t="s">
        <v>87</v>
      </c>
      <c r="D3" s="11" t="n">
        <v>44166</v>
      </c>
      <c r="E3" s="6" t="n">
        <v>53233.92</v>
      </c>
      <c r="F3" s="0" t="s">
        <v>312</v>
      </c>
      <c r="G3" s="11" t="n">
        <v>44166</v>
      </c>
      <c r="H3" s="6" t="n">
        <v>9039.02</v>
      </c>
      <c r="I3" s="0" t="s">
        <v>312</v>
      </c>
      <c r="J3" s="11" t="n">
        <v>44167</v>
      </c>
      <c r="K3" s="6" t="n">
        <v>28977.38</v>
      </c>
      <c r="L3" s="0" t="s">
        <v>312</v>
      </c>
      <c r="M3" s="11" t="n">
        <v>44165</v>
      </c>
      <c r="N3" s="6" t="n">
        <v>2341.7</v>
      </c>
      <c r="O3" s="0" t="s">
        <v>312</v>
      </c>
      <c r="P3" s="11" t="n">
        <v>44183</v>
      </c>
      <c r="Q3" s="6" t="n">
        <v>-40</v>
      </c>
      <c r="R3" s="0" t="s">
        <v>86</v>
      </c>
      <c r="S3" s="11" t="n">
        <v>44218</v>
      </c>
      <c r="T3" s="6" t="n">
        <v>-934.64</v>
      </c>
      <c r="U3" s="0" t="s">
        <v>329</v>
      </c>
      <c r="V3" s="11" t="n">
        <v>44182</v>
      </c>
      <c r="W3" s="6" t="n">
        <v>2900.04</v>
      </c>
      <c r="X3" s="0" t="s">
        <v>312</v>
      </c>
      <c r="Y3" s="11" t="n">
        <v>44183</v>
      </c>
      <c r="Z3" s="6" t="n">
        <v>63566.11</v>
      </c>
      <c r="AA3" s="0" t="s">
        <v>312</v>
      </c>
      <c r="AB3" s="11" t="n">
        <v>44183</v>
      </c>
      <c r="AC3" s="6" t="n">
        <v>55764.39</v>
      </c>
      <c r="AD3" s="0" t="s">
        <v>312</v>
      </c>
      <c r="AE3" s="11" t="n">
        <v>44194</v>
      </c>
      <c r="AF3" s="6" t="n">
        <v>-1392</v>
      </c>
      <c r="AG3" s="0" t="s">
        <v>89</v>
      </c>
      <c r="AH3" s="11" t="n">
        <v>44194</v>
      </c>
      <c r="AI3" s="6" t="n">
        <v>63202.39</v>
      </c>
      <c r="AJ3" s="0" t="s">
        <v>312</v>
      </c>
      <c r="AK3" s="11" t="n">
        <v>44218</v>
      </c>
      <c r="AL3" s="6" t="n">
        <v>-90830.87</v>
      </c>
      <c r="AM3" s="0" t="s">
        <v>329</v>
      </c>
      <c r="AN3" s="11" t="n">
        <v>44228</v>
      </c>
      <c r="AO3" s="6" t="n">
        <v>163888.403056</v>
      </c>
      <c r="AP3" s="0" t="s">
        <v>312</v>
      </c>
    </row>
    <row collapsed="false" customFormat="false" customHeight="false" hidden="false" ht="12.1" outlineLevel="0" r="4">
      <c r="A4" s="11" t="n">
        <v>44218</v>
      </c>
      <c r="B4" s="6" t="n">
        <v>-33537.86</v>
      </c>
      <c r="C4" s="0" t="s">
        <v>329</v>
      </c>
      <c r="D4" s="11" t="n">
        <v>44169</v>
      </c>
      <c r="E4" s="6" t="n">
        <v>20876.52</v>
      </c>
      <c r="F4" s="0" t="s">
        <v>312</v>
      </c>
      <c r="G4" s="11" t="n">
        <v>44218</v>
      </c>
      <c r="H4" s="6" t="n">
        <v>-17504.04</v>
      </c>
      <c r="I4" s="0" t="s">
        <v>329</v>
      </c>
      <c r="J4" s="11" t="n">
        <v>44169</v>
      </c>
      <c r="K4" s="6" t="n">
        <v>200246.48</v>
      </c>
      <c r="L4" s="0" t="s">
        <v>312</v>
      </c>
      <c r="M4" s="11" t="n">
        <v>44218</v>
      </c>
      <c r="N4" s="6" t="n">
        <v>-8589.14</v>
      </c>
      <c r="O4" s="0" t="s">
        <v>329</v>
      </c>
      <c r="P4" s="11" t="n">
        <v>44218</v>
      </c>
      <c r="Q4" s="6" t="n">
        <v>-5688.58</v>
      </c>
      <c r="R4" s="0" t="s">
        <v>329</v>
      </c>
      <c r="S4" s="11" t="n">
        <v>44218</v>
      </c>
      <c r="T4" s="6" t="n">
        <v>-1869.27</v>
      </c>
      <c r="U4" s="0" t="s">
        <v>329</v>
      </c>
      <c r="V4" s="11" t="n">
        <v>44182</v>
      </c>
      <c r="W4" s="6" t="n">
        <v>5800.08</v>
      </c>
      <c r="X4" s="0" t="s">
        <v>312</v>
      </c>
      <c r="Y4" s="11" t="n">
        <v>44187</v>
      </c>
      <c r="Z4" s="6" t="n">
        <v>50766.45</v>
      </c>
      <c r="AA4" s="0" t="s">
        <v>312</v>
      </c>
      <c r="AB4" s="11" t="n">
        <v>44183</v>
      </c>
      <c r="AC4" s="6" t="n">
        <v>56761.03</v>
      </c>
      <c r="AD4" s="0" t="s">
        <v>312</v>
      </c>
      <c r="AE4" s="11" t="n">
        <v>44218</v>
      </c>
      <c r="AF4" s="6" t="n">
        <v>-3245.05</v>
      </c>
      <c r="AG4" s="0" t="s">
        <v>329</v>
      </c>
      <c r="AH4" s="11" t="n">
        <v>44218</v>
      </c>
      <c r="AI4" s="6" t="n">
        <v>-139995.96</v>
      </c>
      <c r="AJ4" s="0" t="s">
        <v>329</v>
      </c>
      <c r="AK4" s="0"/>
      <c r="AL4" s="10" t="s">
        <f>=XIRR(AL2:AL3,AK2:AK3)</f>
      </c>
      <c r="AM4" s="0"/>
      <c r="AN4" s="11" t="n">
        <v>44232</v>
      </c>
      <c r="AO4" s="6" t="n">
        <v>-934.5</v>
      </c>
      <c r="AP4" s="0" t="s">
        <v>98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44169</v>
      </c>
      <c r="E5" s="6" t="n">
        <v>20481.08</v>
      </c>
      <c r="F5" s="0" t="s">
        <v>312</v>
      </c>
      <c r="G5" s="0"/>
      <c r="H5" s="10" t="s">
        <f>=XIRR(H2:H4,G2:G4)</f>
      </c>
      <c r="I5" s="0"/>
      <c r="J5" s="11" t="n">
        <v>44173</v>
      </c>
      <c r="K5" s="6" t="n">
        <v>-6659.7</v>
      </c>
      <c r="L5" s="0" t="s">
        <v>85</v>
      </c>
      <c r="M5" s="0"/>
      <c r="N5" s="10" t="s">
        <f>=XIRR(N2:N4,M2:M4)</f>
      </c>
      <c r="O5" s="0"/>
      <c r="P5" s="0"/>
      <c r="Q5" s="10" t="s">
        <f>=XIRR(Q2:Q4,P2:P4)</f>
      </c>
      <c r="R5" s="0"/>
      <c r="S5" s="11" t="n">
        <v>44218</v>
      </c>
      <c r="T5" s="6" t="n">
        <v>-1869.27</v>
      </c>
      <c r="U5" s="0" t="s">
        <v>329</v>
      </c>
      <c r="V5" s="11" t="n">
        <v>44182</v>
      </c>
      <c r="W5" s="6" t="n">
        <v>28994.39</v>
      </c>
      <c r="X5" s="0" t="s">
        <v>312</v>
      </c>
      <c r="Y5" s="11" t="n">
        <v>44194</v>
      </c>
      <c r="Z5" s="6" t="n">
        <v>-5818.2</v>
      </c>
      <c r="AA5" s="0" t="s">
        <v>90</v>
      </c>
      <c r="AB5" s="11" t="n">
        <v>44187</v>
      </c>
      <c r="AC5" s="6" t="n">
        <v>67746.22</v>
      </c>
      <c r="AD5" s="0" t="s">
        <v>312</v>
      </c>
      <c r="AE5" s="11" t="n">
        <v>44218</v>
      </c>
      <c r="AF5" s="6" t="n">
        <v>-100534.64</v>
      </c>
      <c r="AG5" s="0" t="s">
        <v>329</v>
      </c>
      <c r="AH5" s="0"/>
      <c r="AI5" s="10" t="s">
        <f>=XIRR(AI2:AI4,AH2:AH4)</f>
      </c>
      <c r="AJ5" s="0"/>
      <c r="AK5" s="0"/>
      <c r="AL5" s="8" t="s">
        <f>=-SUM(AL2:AL3)</f>
      </c>
      <c r="AM5" s="0" t="s">
        <v>314</v>
      </c>
      <c r="AN5" s="11" t="n">
        <v>44323</v>
      </c>
      <c r="AO5" s="6" t="n">
        <v>-987.4</v>
      </c>
      <c r="AP5" s="0" t="s">
        <v>109</v>
      </c>
    </row>
    <row collapsed="false" customFormat="false" customHeight="false" hidden="false" ht="12.1" outlineLevel="0" r="6">
      <c r="A6" s="0"/>
      <c r="B6" s="8" t="s">
        <f>=-SUM(B2:B4)</f>
      </c>
      <c r="C6" s="0" t="s">
        <v>314</v>
      </c>
      <c r="D6" s="11" t="n">
        <v>44218</v>
      </c>
      <c r="E6" s="6" t="n">
        <v>-111253.21</v>
      </c>
      <c r="F6" s="0" t="s">
        <v>329</v>
      </c>
      <c r="G6" s="0"/>
      <c r="H6" s="8" t="s">
        <f>=-SUM(H2:H4)</f>
      </c>
      <c r="I6" s="0" t="s">
        <v>314</v>
      </c>
      <c r="J6" s="11" t="n">
        <v>44194</v>
      </c>
      <c r="K6" s="6" t="n">
        <v>-1340.59</v>
      </c>
      <c r="L6" s="0" t="s">
        <v>329</v>
      </c>
      <c r="M6" s="0"/>
      <c r="N6" s="8" t="s">
        <f>=-SUM(N2:N4)</f>
      </c>
      <c r="O6" s="0" t="s">
        <v>314</v>
      </c>
      <c r="P6" s="0"/>
      <c r="Q6" s="8" t="s">
        <f>=-SUM(Q2:Q4)</f>
      </c>
      <c r="R6" s="0" t="s">
        <v>314</v>
      </c>
      <c r="S6" s="11" t="n">
        <v>44218</v>
      </c>
      <c r="T6" s="6" t="n">
        <v>-3738.55</v>
      </c>
      <c r="U6" s="0" t="s">
        <v>329</v>
      </c>
      <c r="V6" s="11" t="n">
        <v>44193</v>
      </c>
      <c r="W6" s="6" t="n">
        <v>-31270.73</v>
      </c>
      <c r="X6" s="0" t="s">
        <v>329</v>
      </c>
      <c r="Y6" s="11" t="n">
        <v>44193</v>
      </c>
      <c r="Z6" s="6" t="n">
        <v>48451.05</v>
      </c>
      <c r="AA6" s="0" t="s">
        <v>312</v>
      </c>
      <c r="AB6" s="11" t="n">
        <v>44190</v>
      </c>
      <c r="AC6" s="6" t="n">
        <v>66371.8</v>
      </c>
      <c r="AD6" s="0" t="s">
        <v>312</v>
      </c>
      <c r="AE6" s="0"/>
      <c r="AF6" s="10" t="s">
        <f>=XIRR(AF2:AF5,AE2:AE5)</f>
      </c>
      <c r="AG6" s="0"/>
      <c r="AH6" s="0"/>
      <c r="AI6" s="8" t="s">
        <f>=-SUM(AI2:AI4)</f>
      </c>
      <c r="AJ6" s="0" t="s">
        <v>314</v>
      </c>
      <c r="AK6" s="0"/>
      <c r="AL6" s="0"/>
      <c r="AM6" s="0"/>
      <c r="AN6" s="11" t="n">
        <v>44417</v>
      </c>
      <c r="AO6" s="6" t="n">
        <v>-968.25</v>
      </c>
      <c r="AP6" s="0" t="s">
        <v>121</v>
      </c>
    </row>
    <row collapsed="false" customFormat="false" customHeight="false" hidden="false" ht="12.1" outlineLevel="0" r="7">
      <c r="A7" s="0"/>
      <c r="B7" s="0"/>
      <c r="C7" s="0"/>
      <c r="D7" s="0"/>
      <c r="E7" s="10" t="s">
        <f>=XIRR(E2:E6,D2:D6)</f>
      </c>
      <c r="F7" s="0"/>
      <c r="G7" s="0"/>
      <c r="H7" s="0"/>
      <c r="I7" s="0"/>
      <c r="J7" s="11" t="n">
        <v>44194</v>
      </c>
      <c r="K7" s="6" t="n">
        <v>-1340.59</v>
      </c>
      <c r="L7" s="0" t="s">
        <v>329</v>
      </c>
      <c r="M7" s="0"/>
      <c r="N7" s="0"/>
      <c r="O7" s="0"/>
      <c r="P7" s="0"/>
      <c r="Q7" s="0"/>
      <c r="R7" s="0"/>
      <c r="S7" s="0"/>
      <c r="T7" s="10" t="s">
        <f>=XIRR(T2:T6,S2:S6)</f>
      </c>
      <c r="U7" s="0"/>
      <c r="V7" s="11" t="n">
        <v>44193</v>
      </c>
      <c r="W7" s="6" t="n">
        <v>-65384.25</v>
      </c>
      <c r="X7" s="0" t="s">
        <v>329</v>
      </c>
      <c r="Y7" s="11" t="n">
        <v>44217</v>
      </c>
      <c r="Z7" s="6" t="n">
        <v>-90793.3</v>
      </c>
      <c r="AA7" s="0" t="s">
        <v>329</v>
      </c>
      <c r="AB7" s="11" t="n">
        <v>44193</v>
      </c>
      <c r="AC7" s="6" t="n">
        <v>148249.4</v>
      </c>
      <c r="AD7" s="0" t="s">
        <v>312</v>
      </c>
      <c r="AE7" s="0"/>
      <c r="AF7" s="8" t="s">
        <f>=-SUM(AF2:AF5)</f>
      </c>
      <c r="AG7" s="0" t="s">
        <v>314</v>
      </c>
      <c r="AH7" s="0"/>
      <c r="AI7" s="0"/>
      <c r="AJ7" s="0"/>
      <c r="AK7" s="0"/>
      <c r="AL7" s="0"/>
      <c r="AM7" s="0"/>
      <c r="AN7" s="11" t="n">
        <v>44459</v>
      </c>
      <c r="AO7" s="6" t="n">
        <v>-896237.468728</v>
      </c>
      <c r="AP7" s="0" t="s">
        <v>329</v>
      </c>
    </row>
    <row collapsed="false" customFormat="false" customHeight="false" hidden="false" ht="12.1" outlineLevel="0" r="8">
      <c r="A8" s="0"/>
      <c r="B8" s="0"/>
      <c r="C8" s="0"/>
      <c r="D8" s="0"/>
      <c r="E8" s="8" t="s">
        <f>=-SUM(E2:E6)</f>
      </c>
      <c r="F8" s="0" t="s">
        <v>314</v>
      </c>
      <c r="G8" s="0"/>
      <c r="H8" s="0"/>
      <c r="I8" s="0"/>
      <c r="J8" s="11" t="n">
        <v>44194</v>
      </c>
      <c r="K8" s="6" t="n">
        <v>-1340.59</v>
      </c>
      <c r="L8" s="0" t="s">
        <v>329</v>
      </c>
      <c r="M8" s="0"/>
      <c r="N8" s="0"/>
      <c r="O8" s="0"/>
      <c r="P8" s="0"/>
      <c r="Q8" s="0"/>
      <c r="R8" s="0"/>
      <c r="S8" s="0"/>
      <c r="T8" s="8" t="s">
        <f>=-SUM(T2:T6)</f>
      </c>
      <c r="U8" s="0" t="s">
        <v>314</v>
      </c>
      <c r="V8" s="0"/>
      <c r="W8" s="10" t="s">
        <f>=XIRR(W2:W7,V2:V7)</f>
      </c>
      <c r="X8" s="0"/>
      <c r="Y8" s="11" t="n">
        <v>44217</v>
      </c>
      <c r="Z8" s="6" t="n">
        <v>-112938</v>
      </c>
      <c r="AA8" s="0" t="s">
        <v>329</v>
      </c>
      <c r="AB8" s="11" t="n">
        <v>44194</v>
      </c>
      <c r="AC8" s="6" t="n">
        <v>15672.6</v>
      </c>
      <c r="AD8" s="0" t="s">
        <v>312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10" t="s">
        <f>=XIRR(AO2:AO7,AN2:AN7)</f>
      </c>
      <c r="AP8" s="0"/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44194</v>
      </c>
      <c r="K9" s="6" t="n">
        <v>-1340.59</v>
      </c>
      <c r="L9" s="0" t="s">
        <v>329</v>
      </c>
      <c r="M9" s="0"/>
      <c r="N9" s="0"/>
      <c r="O9" s="0"/>
      <c r="P9" s="0"/>
      <c r="Q9" s="0"/>
      <c r="R9" s="0"/>
      <c r="S9" s="0"/>
      <c r="T9" s="0"/>
      <c r="U9" s="0"/>
      <c r="V9" s="0"/>
      <c r="W9" s="8" t="s">
        <f>=-SUM(W2:W7)</f>
      </c>
      <c r="X9" s="0" t="s">
        <v>314</v>
      </c>
      <c r="Y9" s="11" t="n">
        <v>44217</v>
      </c>
      <c r="Z9" s="6" t="n">
        <v>-24359.17</v>
      </c>
      <c r="AA9" s="0" t="s">
        <v>329</v>
      </c>
      <c r="AB9" s="11" t="n">
        <v>44194</v>
      </c>
      <c r="AC9" s="6" t="n">
        <v>3357.81</v>
      </c>
      <c r="AD9" s="0" t="s">
        <v>312</v>
      </c>
      <c r="AE9" s="0"/>
      <c r="AF9" s="0"/>
      <c r="AG9" s="0"/>
      <c r="AH9" s="0"/>
      <c r="AI9" s="0"/>
      <c r="AJ9" s="0"/>
      <c r="AK9" s="0"/>
      <c r="AL9" s="0"/>
      <c r="AM9" s="0"/>
      <c r="AN9" s="0"/>
      <c r="AO9" s="8" t="s">
        <f>=-SUM(AO2:AO7)</f>
      </c>
      <c r="AP9" s="0" t="s">
        <v>314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11" t="n">
        <v>44194</v>
      </c>
      <c r="K10" s="6" t="n">
        <v>-1340.59</v>
      </c>
      <c r="L10" s="0" t="s">
        <v>329</v>
      </c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11" t="n">
        <v>44217</v>
      </c>
      <c r="Z10" s="6" t="n">
        <v>-50932.82</v>
      </c>
      <c r="AA10" s="0" t="s">
        <v>329</v>
      </c>
      <c r="AB10" s="11" t="n">
        <v>44194</v>
      </c>
      <c r="AC10" s="6" t="n">
        <v>27981.78</v>
      </c>
      <c r="AD10" s="0" t="s">
        <v>312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11" t="n">
        <v>44194</v>
      </c>
      <c r="K11" s="6" t="n">
        <v>-120653.57</v>
      </c>
      <c r="L11" s="0" t="s">
        <v>329</v>
      </c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10" t="s">
        <f>=XIRR(Z2:Z10,Y2:Y10)</f>
      </c>
      <c r="AA11" s="0"/>
      <c r="AB11" s="11" t="n">
        <v>44194</v>
      </c>
      <c r="AC11" s="6" t="n">
        <v>225074.96</v>
      </c>
      <c r="AD11" s="0" t="s">
        <v>312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44194</v>
      </c>
      <c r="K12" s="6" t="n">
        <v>-6702.97</v>
      </c>
      <c r="L12" s="0" t="s">
        <v>329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8" t="s">
        <f>=-SUM(Z2:Z10)</f>
      </c>
      <c r="AA12" s="0" t="s">
        <v>314</v>
      </c>
      <c r="AB12" s="11" t="n">
        <v>44194</v>
      </c>
      <c r="AC12" s="6" t="n">
        <v>86661.56</v>
      </c>
      <c r="AD12" s="0" t="s">
        <v>312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44217</v>
      </c>
      <c r="K13" s="6" t="n">
        <v>-140132.87</v>
      </c>
      <c r="L13" s="0" t="s">
        <v>329</v>
      </c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11" t="n">
        <v>44194</v>
      </c>
      <c r="AC13" s="6" t="n">
        <v>562.68</v>
      </c>
      <c r="AD13" s="0" t="s">
        <v>312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10" t="s">
        <f>=XIRR(K2:K13,J2:J13)</f>
      </c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11" t="n">
        <v>44194</v>
      </c>
      <c r="AC14" s="6" t="n">
        <v>19180.69</v>
      </c>
      <c r="AD14" s="0" t="s">
        <v>312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8" t="s">
        <f>=-SUM(K2:K13)</f>
      </c>
      <c r="L15" s="0" t="s">
        <v>314</v>
      </c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11" t="n">
        <v>44194</v>
      </c>
      <c r="AC15" s="6" t="n">
        <v>84620.74</v>
      </c>
      <c r="AD15" s="0" t="s">
        <v>312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11" t="n">
        <v>44194</v>
      </c>
      <c r="AC16" s="6" t="n">
        <v>20308.98</v>
      </c>
      <c r="AD16" s="0" t="s">
        <v>312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11" t="n">
        <v>44194</v>
      </c>
      <c r="AC17" s="6" t="n">
        <v>34976.58</v>
      </c>
      <c r="AD17" s="0" t="s">
        <v>312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11" t="n">
        <v>44194</v>
      </c>
      <c r="AC18" s="6" t="n">
        <v>45695.2</v>
      </c>
      <c r="AD18" s="0" t="s">
        <v>312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11" t="n">
        <v>44194</v>
      </c>
      <c r="AC19" s="6" t="n">
        <v>65405.22</v>
      </c>
      <c r="AD19" s="0" t="s">
        <v>312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11" t="n">
        <v>44194</v>
      </c>
      <c r="AC20" s="6" t="n">
        <v>17062.23</v>
      </c>
      <c r="AD20" s="0" t="s">
        <v>312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11" t="n">
        <v>44194</v>
      </c>
      <c r="AC21" s="6" t="n">
        <v>73936.34</v>
      </c>
      <c r="AD21" s="0" t="s">
        <v>312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11" t="n">
        <v>44210</v>
      </c>
      <c r="AC22" s="6" t="n">
        <v>-42081.93</v>
      </c>
      <c r="AD22" s="0" t="s">
        <v>93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11" t="n">
        <v>44217</v>
      </c>
      <c r="AC23" s="6" t="n">
        <v>-209688.11</v>
      </c>
      <c r="AD23" s="0" t="s">
        <v>329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11" t="n">
        <v>44218</v>
      </c>
      <c r="AC24" s="6" t="n">
        <v>-541.68</v>
      </c>
      <c r="AD24" s="0" t="s">
        <v>329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11" t="n">
        <v>44218</v>
      </c>
      <c r="AC25" s="6" t="n">
        <v>-270837.4</v>
      </c>
      <c r="AD25" s="0" t="s">
        <v>329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11" t="n">
        <v>44218</v>
      </c>
      <c r="AC26" s="6" t="n">
        <v>-541.68</v>
      </c>
      <c r="AD26" s="0" t="s">
        <v>329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11" t="n">
        <v>44218</v>
      </c>
      <c r="AC27" s="6" t="n">
        <v>-32500.49</v>
      </c>
      <c r="AD27" s="0" t="s">
        <v>329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11" t="n">
        <v>44218</v>
      </c>
      <c r="AC28" s="6" t="n">
        <v>-305504.59</v>
      </c>
      <c r="AD28" s="0" t="s">
        <v>329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11" t="n">
        <v>44218</v>
      </c>
      <c r="AC29" s="6" t="n">
        <v>-282212.57</v>
      </c>
      <c r="AD29" s="0" t="s">
        <v>329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11" t="n">
        <v>44218</v>
      </c>
      <c r="AC30" s="6" t="n">
        <v>-1083.35</v>
      </c>
      <c r="AD30" s="0" t="s">
        <v>329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10" t="s">
        <f>=XIRR(AC2:AC30,AB2:AB30)</f>
      </c>
      <c r="AD31" s="0"/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8" t="s">
        <f>=-SUM(AC2:AC30)</f>
      </c>
      <c r="AD32" s="0" t="s">
        <v>314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B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330</v>
      </c>
      <c r="C1" s="0"/>
      <c r="D1" s="0"/>
      <c r="E1" s="3" t="s">
        <v>331</v>
      </c>
      <c r="F1" s="0"/>
      <c r="G1" s="0"/>
      <c r="H1" s="3" t="s">
        <v>332</v>
      </c>
      <c r="I1" s="0"/>
      <c r="J1" s="0"/>
      <c r="K1" s="3" t="s">
        <v>333</v>
      </c>
      <c r="L1" s="0"/>
      <c r="M1" s="0"/>
      <c r="N1" s="3" t="s">
        <v>334</v>
      </c>
      <c r="O1" s="0"/>
      <c r="P1" s="0"/>
      <c r="Q1" s="3" t="s">
        <v>335</v>
      </c>
      <c r="R1" s="0"/>
      <c r="S1" s="0"/>
      <c r="T1" s="3" t="s">
        <v>336</v>
      </c>
      <c r="U1" s="0"/>
      <c r="V1" s="0"/>
      <c r="W1" s="3" t="s">
        <v>337</v>
      </c>
      <c r="X1" s="0"/>
      <c r="Y1" s="0"/>
      <c r="Z1" s="3" t="s">
        <v>338</v>
      </c>
      <c r="AA1" s="0"/>
      <c r="AB1" s="0"/>
      <c r="AC1" s="3" t="s">
        <v>339</v>
      </c>
      <c r="AD1" s="0"/>
      <c r="AE1" s="0"/>
      <c r="AF1" s="3" t="s">
        <v>340</v>
      </c>
      <c r="AG1" s="0"/>
      <c r="AH1" s="0"/>
      <c r="AI1" s="3" t="s">
        <v>341</v>
      </c>
      <c r="AJ1" s="0"/>
      <c r="AK1" s="0"/>
      <c r="AL1" s="3" t="s">
        <v>342</v>
      </c>
      <c r="AM1" s="0"/>
      <c r="AN1" s="0"/>
      <c r="AO1" s="3" t="s">
        <v>343</v>
      </c>
      <c r="AP1" s="0"/>
      <c r="AQ1" s="0"/>
      <c r="AR1" s="3" t="s">
        <v>344</v>
      </c>
      <c r="AS1" s="0"/>
      <c r="AT1" s="0"/>
      <c r="AU1" s="3" t="s">
        <v>345</v>
      </c>
      <c r="AV1" s="0"/>
      <c r="AW1" s="0"/>
      <c r="AX1" s="3" t="s">
        <v>346</v>
      </c>
      <c r="AY1" s="0"/>
      <c r="AZ1" s="0"/>
      <c r="BA1" s="3" t="s">
        <v>347</v>
      </c>
      <c r="BB1" s="0"/>
    </row>
    <row collapsed="false" customFormat="false" customHeight="false" hidden="false" ht="12.1" outlineLevel="0" r="2">
      <c r="A2" s="11" t="n">
        <v>44195</v>
      </c>
      <c r="B2" s="6" t="n">
        <v>1</v>
      </c>
      <c r="C2" s="6" t="n">
        <v>17982.546738</v>
      </c>
      <c r="D2" s="11" t="n">
        <v>44223</v>
      </c>
      <c r="E2" s="6" t="n">
        <v>10</v>
      </c>
      <c r="F2" s="6" t="n">
        <v>152087.66232</v>
      </c>
      <c r="G2" s="11" t="n">
        <v>44217</v>
      </c>
      <c r="H2" s="6" t="n">
        <v>22</v>
      </c>
      <c r="I2" s="6" t="n">
        <v>78575.67535</v>
      </c>
      <c r="J2" s="11" t="n">
        <v>44320</v>
      </c>
      <c r="K2" s="6" t="n">
        <v>10</v>
      </c>
      <c r="L2" s="6" t="n">
        <v>58661.344027</v>
      </c>
      <c r="M2" s="11" t="n">
        <v>44467</v>
      </c>
      <c r="N2" s="6" t="n">
        <v>22</v>
      </c>
      <c r="O2" s="6" t="n">
        <v>360673.254488</v>
      </c>
      <c r="P2" s="11" t="n">
        <v>44196</v>
      </c>
      <c r="Q2" s="6" t="n">
        <v>34</v>
      </c>
      <c r="R2" s="6" t="n">
        <v>75599.220081</v>
      </c>
      <c r="S2" s="11" t="n">
        <v>44370</v>
      </c>
      <c r="T2" s="6" t="n">
        <v>5</v>
      </c>
      <c r="U2" s="6" t="n">
        <v>55230.162246</v>
      </c>
      <c r="V2" s="11" t="n">
        <v>44217</v>
      </c>
      <c r="W2" s="6" t="n">
        <v>2</v>
      </c>
      <c r="X2" s="6" t="n">
        <v>42776.96825</v>
      </c>
      <c r="Y2" s="11" t="n">
        <v>44228</v>
      </c>
      <c r="Z2" s="6" t="n">
        <v>7</v>
      </c>
      <c r="AA2" s="6" t="n">
        <v>125334.275409</v>
      </c>
      <c r="AB2" s="11" t="n">
        <v>44487</v>
      </c>
      <c r="AC2" s="6" t="n">
        <v>180</v>
      </c>
      <c r="AD2" s="6" t="n">
        <v>65204.5</v>
      </c>
      <c r="AE2" s="11" t="n">
        <v>44267</v>
      </c>
      <c r="AF2" s="6" t="n">
        <v>500</v>
      </c>
      <c r="AG2" s="6" t="n">
        <v>118481.05</v>
      </c>
      <c r="AH2" s="11" t="n">
        <v>44488</v>
      </c>
      <c r="AI2" s="6" t="n">
        <v>16</v>
      </c>
      <c r="AJ2" s="6" t="n">
        <v>75248.097792</v>
      </c>
      <c r="AK2" s="11" t="n">
        <v>44488</v>
      </c>
      <c r="AL2" s="6" t="n">
        <v>1</v>
      </c>
      <c r="AM2" s="6" t="n">
        <v>7317.843348</v>
      </c>
      <c r="AN2" s="11" t="n">
        <v>44488</v>
      </c>
      <c r="AO2" s="6" t="n">
        <v>1</v>
      </c>
      <c r="AP2" s="6" t="n">
        <v>17087.541426</v>
      </c>
      <c r="AQ2" s="11" t="n">
        <v>44488</v>
      </c>
      <c r="AR2" s="6" t="n">
        <v>20</v>
      </c>
      <c r="AS2" s="6" t="n">
        <v>59819.5617</v>
      </c>
      <c r="AT2" s="11" t="n">
        <v>44298</v>
      </c>
      <c r="AU2" s="6" t="n">
        <v>32</v>
      </c>
      <c r="AV2" s="6" t="n">
        <v>49536.9</v>
      </c>
      <c r="AW2" s="11" t="n">
        <v>44265</v>
      </c>
      <c r="AX2" s="6" t="n">
        <v>52</v>
      </c>
      <c r="AY2" s="6" t="n">
        <v>37809.2</v>
      </c>
      <c r="AZ2" s="11" t="n">
        <v>44160</v>
      </c>
      <c r="BA2" s="6" t="n">
        <v>3</v>
      </c>
      <c r="BB2" s="6" t="n">
        <v>12301.38</v>
      </c>
    </row>
    <row collapsed="false" customFormat="false" customHeight="false" hidden="false" ht="12.1" outlineLevel="0" r="3">
      <c r="A3" s="11" t="n">
        <v>44195</v>
      </c>
      <c r="B3" s="6" t="n">
        <v>2</v>
      </c>
      <c r="C3" s="6" t="n">
        <v>35965.830043</v>
      </c>
      <c r="D3" s="11" t="n">
        <v>44224</v>
      </c>
      <c r="E3" s="6" t="n">
        <v>8</v>
      </c>
      <c r="F3" s="6" t="n">
        <v>118028.1648</v>
      </c>
      <c r="G3" s="11" t="n">
        <v>44217</v>
      </c>
      <c r="H3" s="6" t="n">
        <v>23</v>
      </c>
      <c r="I3" s="6" t="n">
        <v>82146.59675</v>
      </c>
      <c r="J3" s="11" t="n">
        <v>44320</v>
      </c>
      <c r="K3" s="6" t="n">
        <v>10</v>
      </c>
      <c r="L3" s="6" t="n">
        <v>58661.344027</v>
      </c>
      <c r="M3" s="11" t="n">
        <v>44467</v>
      </c>
      <c r="N3" s="6" t="n">
        <v>5</v>
      </c>
      <c r="O3" s="6" t="n">
        <v>81970.665756</v>
      </c>
      <c r="P3" s="11" t="n">
        <v>44196</v>
      </c>
      <c r="Q3" s="6" t="n">
        <v>12</v>
      </c>
      <c r="R3" s="6" t="n">
        <v>26682.425326</v>
      </c>
      <c r="S3" s="11" t="n">
        <v>44370</v>
      </c>
      <c r="T3" s="6" t="n">
        <v>5</v>
      </c>
      <c r="U3" s="6" t="n">
        <v>55230.162246</v>
      </c>
      <c r="V3" s="11" t="n">
        <v>44370</v>
      </c>
      <c r="W3" s="6" t="n">
        <v>2</v>
      </c>
      <c r="X3" s="6" t="n">
        <v>52555.941291</v>
      </c>
      <c r="Y3" s="0"/>
      <c r="Z3" s="5" t="s">
        <f>=SUM(AA2:AA2)/SUM(Z2:Z2)</f>
      </c>
      <c r="AA3" s="0" t="s">
        <v>11</v>
      </c>
      <c r="AB3" s="11" t="n">
        <v>44487</v>
      </c>
      <c r="AC3" s="6" t="n">
        <v>290</v>
      </c>
      <c r="AD3" s="6" t="n">
        <v>105054.6</v>
      </c>
      <c r="AE3" s="11" t="n">
        <v>44267</v>
      </c>
      <c r="AF3" s="6" t="n">
        <v>100</v>
      </c>
      <c r="AG3" s="6" t="n">
        <v>23696.21</v>
      </c>
      <c r="AH3" s="0"/>
      <c r="AI3" s="5" t="s">
        <f>=SUM(AJ2:AJ2)/SUM(AI2:AI2)</f>
      </c>
      <c r="AJ3" s="0" t="s">
        <v>11</v>
      </c>
      <c r="AK3" s="11" t="n">
        <v>44488</v>
      </c>
      <c r="AL3" s="6" t="n">
        <v>4</v>
      </c>
      <c r="AM3" s="6" t="n">
        <v>29272.085106</v>
      </c>
      <c r="AN3" s="11" t="n">
        <v>44488</v>
      </c>
      <c r="AO3" s="6" t="n">
        <v>2</v>
      </c>
      <c r="AP3" s="6" t="n">
        <v>34175.794566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11" t="n">
        <v>44166</v>
      </c>
      <c r="BA3" s="6" t="n">
        <v>2</v>
      </c>
      <c r="BB3" s="6" t="n">
        <v>8240.94</v>
      </c>
    </row>
    <row collapsed="false" customFormat="false" customHeight="false" hidden="false" ht="12.1" outlineLevel="0" r="4">
      <c r="A4" s="11" t="n">
        <v>44195</v>
      </c>
      <c r="B4" s="6" t="n">
        <v>8</v>
      </c>
      <c r="C4" s="6" t="n">
        <v>143959.073882</v>
      </c>
      <c r="D4" s="11" t="n">
        <v>44232</v>
      </c>
      <c r="E4" s="6" t="n">
        <v>15</v>
      </c>
      <c r="F4" s="6" t="n">
        <v>241281.880023</v>
      </c>
      <c r="G4" s="11" t="n">
        <v>44460</v>
      </c>
      <c r="H4" s="6" t="n">
        <v>82</v>
      </c>
      <c r="I4" s="6" t="n">
        <v>327013.02447</v>
      </c>
      <c r="J4" s="11" t="n">
        <v>44321</v>
      </c>
      <c r="K4" s="6" t="n">
        <v>7</v>
      </c>
      <c r="L4" s="6" t="n">
        <v>40877.181739</v>
      </c>
      <c r="M4" s="0"/>
      <c r="N4" s="5" t="s">
        <f>=SUM(O2:O3)/SUM(N2:N3)</f>
      </c>
      <c r="O4" s="0" t="s">
        <v>11</v>
      </c>
      <c r="P4" s="11" t="n">
        <v>44196</v>
      </c>
      <c r="Q4" s="6" t="n">
        <v>11</v>
      </c>
      <c r="R4" s="6" t="n">
        <v>24458.766756</v>
      </c>
      <c r="S4" s="11" t="n">
        <v>44370</v>
      </c>
      <c r="T4" s="6" t="n">
        <v>4</v>
      </c>
      <c r="U4" s="6" t="n">
        <v>44183.544468</v>
      </c>
      <c r="V4" s="11" t="n">
        <v>44370</v>
      </c>
      <c r="W4" s="6" t="n">
        <v>1</v>
      </c>
      <c r="X4" s="6" t="n">
        <v>26278.336476</v>
      </c>
      <c r="Y4" s="0"/>
      <c r="Z4" s="6" t="n">
        <v>483.16</v>
      </c>
      <c r="AA4" s="0" t="s">
        <v>348</v>
      </c>
      <c r="AB4" s="11" t="n">
        <v>44487</v>
      </c>
      <c r="AC4" s="6" t="n">
        <v>90</v>
      </c>
      <c r="AD4" s="6" t="n">
        <v>32602.24</v>
      </c>
      <c r="AE4" s="11" t="n">
        <v>44267</v>
      </c>
      <c r="AF4" s="6" t="n">
        <v>100</v>
      </c>
      <c r="AG4" s="6" t="n">
        <v>23696.21</v>
      </c>
      <c r="AH4" s="0"/>
      <c r="AI4" s="6" t="n">
        <v>140.41</v>
      </c>
      <c r="AJ4" s="0" t="s">
        <v>348</v>
      </c>
      <c r="AK4" s="11" t="n">
        <v>44488</v>
      </c>
      <c r="AL4" s="6" t="n">
        <v>1</v>
      </c>
      <c r="AM4" s="6" t="n">
        <v>7317.843348</v>
      </c>
      <c r="AN4" s="11" t="n">
        <v>44488</v>
      </c>
      <c r="AO4" s="6" t="n">
        <v>1</v>
      </c>
      <c r="AP4" s="6" t="n">
        <v>17087.541426</v>
      </c>
      <c r="AQ4" s="0"/>
      <c r="AR4" s="6" t="n">
        <v>23.61</v>
      </c>
      <c r="AS4" s="0" t="s">
        <v>348</v>
      </c>
      <c r="AT4" s="0"/>
      <c r="AU4" s="6" t="n">
        <v>270</v>
      </c>
      <c r="AV4" s="0" t="s">
        <v>348</v>
      </c>
      <c r="AW4" s="0"/>
      <c r="AX4" s="6" t="n">
        <v>137.4</v>
      </c>
      <c r="AY4" s="0" t="s">
        <v>348</v>
      </c>
      <c r="AZ4" s="11" t="n">
        <v>44166</v>
      </c>
      <c r="BA4" s="6" t="n">
        <v>1</v>
      </c>
      <c r="BB4" s="6" t="n">
        <v>4120.48</v>
      </c>
    </row>
    <row collapsed="false" customFormat="false" customHeight="false" hidden="false" ht="12.1" outlineLevel="0" r="5">
      <c r="A5" s="11" t="n">
        <v>44195</v>
      </c>
      <c r="B5" s="6" t="n">
        <v>70</v>
      </c>
      <c r="C5" s="6" t="n">
        <v>1259637.108782</v>
      </c>
      <c r="D5" s="11" t="n">
        <v>44232</v>
      </c>
      <c r="E5" s="6" t="n">
        <v>15</v>
      </c>
      <c r="F5" s="6" t="n">
        <v>239145.55647</v>
      </c>
      <c r="G5" s="11" t="n">
        <v>44460</v>
      </c>
      <c r="H5" s="6" t="n">
        <v>3</v>
      </c>
      <c r="I5" s="6" t="n">
        <v>11964.034225</v>
      </c>
      <c r="J5" s="11" t="n">
        <v>44322</v>
      </c>
      <c r="K5" s="6" t="n">
        <v>8</v>
      </c>
      <c r="L5" s="6" t="n">
        <v>45962.837949</v>
      </c>
      <c r="M5" s="0"/>
      <c r="N5" s="6" t="n">
        <v>274.29</v>
      </c>
      <c r="O5" s="0" t="s">
        <v>348</v>
      </c>
      <c r="P5" s="11" t="n">
        <v>44196</v>
      </c>
      <c r="Q5" s="6" t="n">
        <v>11</v>
      </c>
      <c r="R5" s="6" t="n">
        <v>24458.766756</v>
      </c>
      <c r="S5" s="11" t="n">
        <v>44372</v>
      </c>
      <c r="T5" s="6" t="n">
        <v>1</v>
      </c>
      <c r="U5" s="6" t="n">
        <v>11157.73202</v>
      </c>
      <c r="V5" s="11" t="n">
        <v>44372</v>
      </c>
      <c r="W5" s="6" t="n">
        <v>1</v>
      </c>
      <c r="X5" s="6" t="n">
        <v>26686.84748</v>
      </c>
      <c r="Y5" s="0"/>
      <c r="Z5" s="6" t="n">
        <v>7</v>
      </c>
      <c r="AA5" s="0" t="s">
        <v>349</v>
      </c>
      <c r="AB5" s="11" t="n">
        <v>44487</v>
      </c>
      <c r="AC5" s="6" t="n">
        <v>650</v>
      </c>
      <c r="AD5" s="6" t="n">
        <v>235473.7</v>
      </c>
      <c r="AE5" s="11" t="n">
        <v>44316</v>
      </c>
      <c r="AF5" s="6" t="n">
        <v>600</v>
      </c>
      <c r="AG5" s="6" t="n">
        <v>154712.77</v>
      </c>
      <c r="AH5" s="0"/>
      <c r="AI5" s="6" t="n">
        <v>16</v>
      </c>
      <c r="AJ5" s="0" t="s">
        <v>349</v>
      </c>
      <c r="AK5" s="11" t="n">
        <v>44488</v>
      </c>
      <c r="AL5" s="6" t="n">
        <v>4</v>
      </c>
      <c r="AM5" s="6" t="n">
        <v>29272.085106</v>
      </c>
      <c r="AN5" s="0"/>
      <c r="AO5" s="5" t="s">
        <f>=SUM(AP2:AP4)/SUM(AO2:AO4)</f>
      </c>
      <c r="AP5" s="0" t="s">
        <v>11</v>
      </c>
      <c r="AQ5" s="0"/>
      <c r="AR5" s="6" t="n">
        <v>20</v>
      </c>
      <c r="AS5" s="0" t="s">
        <v>349</v>
      </c>
      <c r="AT5" s="0"/>
      <c r="AU5" s="6" t="n">
        <v>32</v>
      </c>
      <c r="AV5" s="0" t="s">
        <v>349</v>
      </c>
      <c r="AW5" s="0"/>
      <c r="AX5" s="6" t="n">
        <v>52</v>
      </c>
      <c r="AY5" s="0" t="s">
        <v>349</v>
      </c>
      <c r="AZ5" s="11" t="n">
        <v>44166</v>
      </c>
      <c r="BA5" s="6" t="n">
        <v>5</v>
      </c>
      <c r="BB5" s="6" t="n">
        <v>20602.36</v>
      </c>
    </row>
    <row collapsed="false" customFormat="false" customHeight="false" hidden="false" ht="12.1" outlineLevel="0" r="6">
      <c r="A6" s="11" t="n">
        <v>44195</v>
      </c>
      <c r="B6" s="6" t="n">
        <v>3</v>
      </c>
      <c r="C6" s="6" t="n">
        <v>53984.468564</v>
      </c>
      <c r="D6" s="0"/>
      <c r="E6" s="5" t="s">
        <f>=SUM(F2:F5)/SUM(E2:E5)</f>
      </c>
      <c r="F6" s="0" t="s">
        <v>11</v>
      </c>
      <c r="G6" s="0"/>
      <c r="H6" s="5" t="s">
        <f>=SUM(I2:I5)/SUM(H2:H5)</f>
      </c>
      <c r="I6" s="0" t="s">
        <v>11</v>
      </c>
      <c r="J6" s="0"/>
      <c r="K6" s="5" t="s">
        <f>=SUM(L2:L5)/SUM(K2:K5)</f>
      </c>
      <c r="L6" s="0" t="s">
        <v>11</v>
      </c>
      <c r="M6" s="0"/>
      <c r="N6" s="6" t="n">
        <v>27</v>
      </c>
      <c r="O6" s="0" t="s">
        <v>349</v>
      </c>
      <c r="P6" s="11" t="n">
        <v>44370</v>
      </c>
      <c r="Q6" s="6" t="n">
        <v>6</v>
      </c>
      <c r="R6" s="6" t="n">
        <v>17644.736676</v>
      </c>
      <c r="S6" s="11" t="n">
        <v>44372</v>
      </c>
      <c r="T6" s="6" t="n">
        <v>1</v>
      </c>
      <c r="U6" s="6" t="n">
        <v>11158.45528</v>
      </c>
      <c r="V6" s="0"/>
      <c r="W6" s="5" t="s">
        <f>=SUM(X2:X5)/SUM(W2:W5)</f>
      </c>
      <c r="X6" s="0" t="s">
        <v>11</v>
      </c>
      <c r="Y6" s="0"/>
      <c r="Z6" s="5" t="s">
        <f>=Z5*(ABS(Z4)-ABS(Z3))</f>
      </c>
      <c r="AA6" s="0" t="s">
        <v>350</v>
      </c>
      <c r="AB6" s="11" t="n">
        <v>44487</v>
      </c>
      <c r="AC6" s="6" t="n">
        <v>270</v>
      </c>
      <c r="AD6" s="6" t="n">
        <v>97814.85</v>
      </c>
      <c r="AE6" s="0"/>
      <c r="AF6" s="5" t="s">
        <f>=SUM(AG2:AG5)/SUM(AF2:AF5)</f>
      </c>
      <c r="AG6" s="0" t="s">
        <v>11</v>
      </c>
      <c r="AH6" s="0"/>
      <c r="AI6" s="5" t="s">
        <f>=AI5*(ABS(AI4)-ABS(AI3))</f>
      </c>
      <c r="AJ6" s="0" t="s">
        <v>350</v>
      </c>
      <c r="AK6" s="0"/>
      <c r="AL6" s="5" t="s">
        <f>=SUM(AM2:AM5)/SUM(AL2:AL5)</f>
      </c>
      <c r="AM6" s="0" t="s">
        <v>11</v>
      </c>
      <c r="AN6" s="0"/>
      <c r="AO6" s="6" t="n">
        <v>125.19</v>
      </c>
      <c r="AP6" s="0" t="s">
        <v>348</v>
      </c>
      <c r="AQ6" s="0"/>
      <c r="AR6" s="5" t="s">
        <f>=AR5*(ABS(AR4)-ABS(AR3))</f>
      </c>
      <c r="AS6" s="0" t="s">
        <v>350</v>
      </c>
      <c r="AT6" s="0"/>
      <c r="AU6" s="5" t="s">
        <f>=AU5*(ABS(AU4)-ABS(AU3))</f>
      </c>
      <c r="AV6" s="0" t="s">
        <v>350</v>
      </c>
      <c r="AW6" s="0"/>
      <c r="AX6" s="5" t="s">
        <f>=AX5*(ABS(AX4)-ABS(AX3))</f>
      </c>
      <c r="AY6" s="0" t="s">
        <v>350</v>
      </c>
      <c r="AZ6" s="11" t="n">
        <v>44183</v>
      </c>
      <c r="BA6" s="6" t="n">
        <v>10</v>
      </c>
      <c r="BB6" s="6" t="n">
        <v>39573.73</v>
      </c>
    </row>
    <row collapsed="false" customFormat="false" customHeight="false" hidden="false" ht="12.1" outlineLevel="0" r="7">
      <c r="A7" s="11" t="n">
        <v>44195</v>
      </c>
      <c r="B7" s="6" t="n">
        <v>4</v>
      </c>
      <c r="C7" s="6" t="n">
        <v>71979.536941</v>
      </c>
      <c r="D7" s="0"/>
      <c r="E7" s="6" t="n">
        <v>201.89</v>
      </c>
      <c r="F7" s="0" t="s">
        <v>348</v>
      </c>
      <c r="G7" s="0"/>
      <c r="H7" s="6" t="n">
        <v>70</v>
      </c>
      <c r="I7" s="0" t="s">
        <v>348</v>
      </c>
      <c r="J7" s="0"/>
      <c r="K7" s="6" t="n">
        <v>217.97</v>
      </c>
      <c r="L7" s="0" t="s">
        <v>348</v>
      </c>
      <c r="M7" s="0"/>
      <c r="N7" s="5" t="s">
        <f>=N6*(ABS(N5)-ABS(N4))</f>
      </c>
      <c r="O7" s="0" t="s">
        <v>350</v>
      </c>
      <c r="P7" s="11" t="n">
        <v>44372</v>
      </c>
      <c r="Q7" s="6" t="n">
        <v>3</v>
      </c>
      <c r="R7" s="6" t="n">
        <v>9061.72454</v>
      </c>
      <c r="S7" s="11" t="n">
        <v>44373</v>
      </c>
      <c r="T7" s="6" t="n">
        <v>2</v>
      </c>
      <c r="U7" s="6" t="n">
        <v>22275.807004</v>
      </c>
      <c r="V7" s="0"/>
      <c r="W7" s="6" t="n">
        <v>854.56</v>
      </c>
      <c r="X7" s="0" t="s">
        <v>348</v>
      </c>
      <c r="Y7" s="0"/>
      <c r="Z7" s="0"/>
      <c r="AA7" s="0"/>
      <c r="AB7" s="0"/>
      <c r="AC7" s="5" t="s">
        <f>=SUM(AD2:AD6)/SUM(AC2:AC6)</f>
      </c>
      <c r="AD7" s="0" t="s">
        <v>11</v>
      </c>
      <c r="AE7" s="0"/>
      <c r="AF7" s="6" t="n">
        <v>134.02</v>
      </c>
      <c r="AG7" s="0" t="s">
        <v>348</v>
      </c>
      <c r="AH7" s="0"/>
      <c r="AI7" s="0"/>
      <c r="AJ7" s="0"/>
      <c r="AK7" s="0"/>
      <c r="AL7" s="6" t="n">
        <v>159.45</v>
      </c>
      <c r="AM7" s="0" t="s">
        <v>348</v>
      </c>
      <c r="AN7" s="0"/>
      <c r="AO7" s="6" t="n">
        <v>4</v>
      </c>
      <c r="AP7" s="0" t="s">
        <v>349</v>
      </c>
      <c r="AQ7" s="0"/>
      <c r="AR7" s="0"/>
      <c r="AS7" s="0"/>
      <c r="AT7" s="0"/>
      <c r="AU7" s="0"/>
      <c r="AV7" s="0"/>
      <c r="AW7" s="0"/>
      <c r="AX7" s="0"/>
      <c r="AY7" s="0"/>
      <c r="AZ7" s="0"/>
      <c r="BA7" s="5" t="s">
        <f>=SUM(BB2:BB6)/SUM(BA2:BA6)</f>
      </c>
      <c r="BB7" s="0" t="s">
        <v>11</v>
      </c>
    </row>
    <row collapsed="false" customFormat="false" customHeight="false" hidden="false" ht="12.1" outlineLevel="0" r="8">
      <c r="A8" s="11" t="n">
        <v>44195</v>
      </c>
      <c r="B8" s="6" t="n">
        <v>1</v>
      </c>
      <c r="C8" s="6" t="n">
        <v>17994.33181</v>
      </c>
      <c r="D8" s="0"/>
      <c r="E8" s="6" t="n">
        <v>48</v>
      </c>
      <c r="F8" s="0" t="s">
        <v>349</v>
      </c>
      <c r="G8" s="0"/>
      <c r="H8" s="6" t="n">
        <v>130</v>
      </c>
      <c r="I8" s="0" t="s">
        <v>349</v>
      </c>
      <c r="J8" s="0"/>
      <c r="K8" s="6" t="n">
        <v>35</v>
      </c>
      <c r="L8" s="0" t="s">
        <v>349</v>
      </c>
      <c r="M8" s="0"/>
      <c r="N8" s="0"/>
      <c r="O8" s="0"/>
      <c r="P8" s="11" t="n">
        <v>44372</v>
      </c>
      <c r="Q8" s="6" t="n">
        <v>3</v>
      </c>
      <c r="R8" s="6" t="n">
        <v>9061.72454</v>
      </c>
      <c r="S8" s="0"/>
      <c r="T8" s="5" t="s">
        <f>=SUM(U2:U7)/SUM(T2:T7)</f>
      </c>
      <c r="U8" s="0" t="s">
        <v>11</v>
      </c>
      <c r="V8" s="0"/>
      <c r="W8" s="6" t="n">
        <v>6</v>
      </c>
      <c r="X8" s="0" t="s">
        <v>349</v>
      </c>
      <c r="Y8" s="0"/>
      <c r="Z8" s="0"/>
      <c r="AA8" s="0"/>
      <c r="AB8" s="0"/>
      <c r="AC8" s="6" t="n">
        <v>128.67</v>
      </c>
      <c r="AD8" s="0" t="s">
        <v>348</v>
      </c>
      <c r="AE8" s="0"/>
      <c r="AF8" s="6" t="n">
        <v>1300</v>
      </c>
      <c r="AG8" s="0" t="s">
        <v>349</v>
      </c>
      <c r="AH8" s="0"/>
      <c r="AI8" s="0"/>
      <c r="AJ8" s="0"/>
      <c r="AK8" s="0"/>
      <c r="AL8" s="6" t="n">
        <v>10</v>
      </c>
      <c r="AM8" s="0" t="s">
        <v>349</v>
      </c>
      <c r="AN8" s="0"/>
      <c r="AO8" s="5" t="s">
        <f>=AO7*(ABS(AO6)-ABS(AO5))</f>
      </c>
      <c r="AP8" s="0" t="s">
        <v>350</v>
      </c>
      <c r="AQ8" s="0"/>
      <c r="AR8" s="0"/>
      <c r="AS8" s="0"/>
      <c r="AT8" s="0"/>
      <c r="AU8" s="0"/>
      <c r="AV8" s="0"/>
      <c r="AW8" s="0"/>
      <c r="AX8" s="0"/>
      <c r="AY8" s="0"/>
      <c r="AZ8" s="0"/>
      <c r="BA8" s="6" t="n">
        <v>3443.93529272</v>
      </c>
      <c r="BB8" s="0" t="s">
        <v>348</v>
      </c>
    </row>
    <row collapsed="false" customFormat="false" customHeight="false" hidden="false" ht="12.1" outlineLevel="0" r="9">
      <c r="A9" s="11" t="n">
        <v>44195</v>
      </c>
      <c r="B9" s="6" t="n">
        <v>3</v>
      </c>
      <c r="C9" s="6" t="n">
        <v>53984.468564</v>
      </c>
      <c r="D9" s="0"/>
      <c r="E9" s="5" t="s">
        <f>=E8*(ABS(E7)-ABS(E6))</f>
      </c>
      <c r="F9" s="0" t="s">
        <v>350</v>
      </c>
      <c r="G9" s="0"/>
      <c r="H9" s="5" t="s">
        <f>=H8*(ABS(H7)-ABS(H6))</f>
      </c>
      <c r="I9" s="0" t="s">
        <v>350</v>
      </c>
      <c r="J9" s="0"/>
      <c r="K9" s="5" t="s">
        <f>=K8*(ABS(K7)-ABS(K6))</f>
      </c>
      <c r="L9" s="0" t="s">
        <v>350</v>
      </c>
      <c r="M9" s="0"/>
      <c r="N9" s="0"/>
      <c r="O9" s="0"/>
      <c r="P9" s="11" t="n">
        <v>44372</v>
      </c>
      <c r="Q9" s="6" t="n">
        <v>3</v>
      </c>
      <c r="R9" s="6" t="n">
        <v>9061.72454</v>
      </c>
      <c r="S9" s="0"/>
      <c r="T9" s="6" t="n">
        <v>315.04</v>
      </c>
      <c r="U9" s="0" t="s">
        <v>348</v>
      </c>
      <c r="V9" s="0"/>
      <c r="W9" s="5" t="s">
        <f>=W8*(ABS(W7)-ABS(W6))</f>
      </c>
      <c r="X9" s="0" t="s">
        <v>350</v>
      </c>
      <c r="Y9" s="0"/>
      <c r="Z9" s="0"/>
      <c r="AA9" s="0"/>
      <c r="AB9" s="0"/>
      <c r="AC9" s="6" t="n">
        <v>1480</v>
      </c>
      <c r="AD9" s="0" t="s">
        <v>349</v>
      </c>
      <c r="AE9" s="0"/>
      <c r="AF9" s="5" t="s">
        <f>=AF8*(ABS(AF7)-ABS(AF6))</f>
      </c>
      <c r="AG9" s="0" t="s">
        <v>350</v>
      </c>
      <c r="AH9" s="0"/>
      <c r="AI9" s="0"/>
      <c r="AJ9" s="0"/>
      <c r="AK9" s="0"/>
      <c r="AL9" s="5" t="s">
        <f>=AL8*(ABS(AL7)-ABS(AL6))</f>
      </c>
      <c r="AM9" s="0" t="s">
        <v>350</v>
      </c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6" t="n">
        <v>21</v>
      </c>
      <c r="BB9" s="0" t="s">
        <v>349</v>
      </c>
    </row>
    <row collapsed="false" customFormat="false" customHeight="false" hidden="false" ht="12.1" outlineLevel="0" r="10">
      <c r="A10" s="11" t="n">
        <v>44195</v>
      </c>
      <c r="B10" s="6" t="n">
        <v>1</v>
      </c>
      <c r="C10" s="6" t="n">
        <v>17994.33181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11" t="n">
        <v>44372</v>
      </c>
      <c r="Q10" s="6" t="n">
        <v>2</v>
      </c>
      <c r="R10" s="6" t="n">
        <v>6041.39078</v>
      </c>
      <c r="S10" s="0"/>
      <c r="T10" s="6" t="n">
        <v>18</v>
      </c>
      <c r="U10" s="0" t="s">
        <v>349</v>
      </c>
      <c r="V10" s="0"/>
      <c r="W10" s="0"/>
      <c r="X10" s="0"/>
      <c r="Y10" s="0"/>
      <c r="Z10" s="0"/>
      <c r="AA10" s="0"/>
      <c r="AB10" s="0"/>
      <c r="AC10" s="5" t="s">
        <f>=AC9*(ABS(AC8)-ABS(AC7))</f>
      </c>
      <c r="AD10" s="0" t="s">
        <v>350</v>
      </c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5" t="s">
        <f>=BA9*(ABS(BA8)-ABS(BA7))</f>
      </c>
      <c r="BB10" s="0" t="s">
        <v>350</v>
      </c>
    </row>
    <row collapsed="false" customFormat="false" customHeight="false" hidden="false" ht="12.1" outlineLevel="0" r="11">
      <c r="A11" s="11" t="n">
        <v>44195</v>
      </c>
      <c r="B11" s="6" t="n">
        <v>2</v>
      </c>
      <c r="C11" s="6" t="n">
        <v>35989.400187</v>
      </c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11" t="n">
        <v>44372</v>
      </c>
      <c r="Q11" s="6" t="n">
        <v>1</v>
      </c>
      <c r="R11" s="6" t="n">
        <v>3021.05702</v>
      </c>
      <c r="S11" s="0"/>
      <c r="T11" s="5" t="s">
        <f>=T10*(ABS(T9)-ABS(T8))</f>
      </c>
      <c r="U11" s="0" t="s">
        <v>350</v>
      </c>
    </row>
    <row collapsed="false" customFormat="false" customHeight="false" hidden="false" ht="12.1" outlineLevel="0" r="12">
      <c r="A12" s="11" t="n">
        <v>44195</v>
      </c>
      <c r="B12" s="6" t="n">
        <v>4</v>
      </c>
      <c r="C12" s="6" t="n">
        <v>71979.536941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11" t="n">
        <v>44391</v>
      </c>
      <c r="Q12" s="6" t="n">
        <v>14</v>
      </c>
      <c r="R12" s="6" t="n">
        <v>39951.814194</v>
      </c>
    </row>
    <row collapsed="false" customFormat="false" customHeight="false" hidden="false" ht="12.1" outlineLevel="0" r="13">
      <c r="A13" s="11" t="n">
        <v>44195</v>
      </c>
      <c r="B13" s="6" t="n">
        <v>1</v>
      </c>
      <c r="C13" s="6" t="n">
        <v>17994.33181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11" t="n">
        <v>44391</v>
      </c>
      <c r="Q13" s="6" t="n">
        <v>13</v>
      </c>
      <c r="R13" s="6" t="n">
        <v>37098.324777</v>
      </c>
    </row>
    <row collapsed="false" customFormat="false" customHeight="false" hidden="false" ht="12.1" outlineLevel="0" r="14">
      <c r="A14" s="11" t="n">
        <v>44204</v>
      </c>
      <c r="B14" s="6" t="n">
        <v>10</v>
      </c>
      <c r="C14" s="6" t="n">
        <v>174422.005214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11" t="n">
        <v>44391</v>
      </c>
      <c r="Q14" s="6" t="n">
        <v>13</v>
      </c>
      <c r="R14" s="6" t="n">
        <v>37098.324777</v>
      </c>
    </row>
    <row collapsed="false" customFormat="false" customHeight="false" hidden="false" ht="12.1" outlineLevel="0" r="15">
      <c r="A15" s="11" t="n">
        <v>44204</v>
      </c>
      <c r="B15" s="6" t="n">
        <v>10</v>
      </c>
      <c r="C15" s="6" t="n">
        <v>174422.005214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5" t="s">
        <f>=SUM(R2:R14)/SUM(Q2:Q14)</f>
      </c>
      <c r="R15" s="0" t="s">
        <v>11</v>
      </c>
    </row>
    <row collapsed="false" customFormat="false" customHeight="false" hidden="false" ht="12.1" outlineLevel="0" r="16">
      <c r="A16" s="11" t="n">
        <v>44216</v>
      </c>
      <c r="B16" s="6" t="n">
        <v>1</v>
      </c>
      <c r="C16" s="6" t="n">
        <v>19705.768147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6" t="n">
        <v>53.95</v>
      </c>
      <c r="R16" s="0" t="s">
        <v>348</v>
      </c>
    </row>
    <row collapsed="false" customFormat="false" customHeight="false" hidden="false" ht="12.1" outlineLevel="0" r="17">
      <c r="A17" s="11" t="n">
        <v>44216</v>
      </c>
      <c r="B17" s="6" t="n">
        <v>16</v>
      </c>
      <c r="C17" s="6" t="n">
        <v>315293.027595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6" t="n">
        <v>126</v>
      </c>
      <c r="R17" s="0" t="s">
        <v>349</v>
      </c>
    </row>
    <row collapsed="false" customFormat="false" customHeight="false" hidden="false" ht="12.1" outlineLevel="0" r="18">
      <c r="A18" s="11" t="n">
        <v>44216</v>
      </c>
      <c r="B18" s="6" t="n">
        <v>4</v>
      </c>
      <c r="C18" s="6" t="n">
        <v>78823.072588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5" t="s">
        <f>=Q17*(ABS(Q16)-ABS(Q15))</f>
      </c>
      <c r="R18" s="0" t="s">
        <v>350</v>
      </c>
    </row>
    <row collapsed="false" customFormat="false" customHeight="false" hidden="false" ht="12.1" outlineLevel="0" r="19">
      <c r="A19" s="0"/>
      <c r="B19" s="5" t="s">
        <f>=SUM(C2:C18)/SUM(B2:B18)</f>
      </c>
      <c r="C19" s="0" t="s">
        <v>11</v>
      </c>
    </row>
    <row collapsed="false" customFormat="false" customHeight="false" hidden="false" ht="12.1" outlineLevel="0" r="20">
      <c r="A20" s="0"/>
      <c r="B20" s="6" t="n">
        <v>158.32</v>
      </c>
      <c r="C20" s="0" t="s">
        <v>348</v>
      </c>
    </row>
    <row collapsed="false" customFormat="false" customHeight="false" hidden="false" ht="12.1" outlineLevel="0" r="21">
      <c r="A21" s="0"/>
      <c r="B21" s="6" t="n">
        <v>141</v>
      </c>
      <c r="C21" s="0" t="s">
        <v>349</v>
      </c>
    </row>
    <row collapsed="false" customFormat="false" customHeight="false" hidden="false" ht="12.1" outlineLevel="0" r="22">
      <c r="A22" s="0"/>
      <c r="B22" s="5" t="s">
        <f>=B21*(ABS(B20)-ABS(B19))</f>
      </c>
      <c r="C22" s="0" t="s">
        <v>350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77</v>
      </c>
      <c r="B1" s="18" t="s">
        <v>0</v>
      </c>
      <c r="C1" s="18" t="s">
        <v>2</v>
      </c>
      <c r="D1" s="18" t="s">
        <v>351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352</v>
      </c>
      <c r="L1" s="18" t="s">
        <v>353</v>
      </c>
      <c r="M1" s="18" t="s">
        <v>20</v>
      </c>
      <c r="N1" s="18" t="s">
        <v>47</v>
      </c>
      <c r="O1" s="18" t="s">
        <v>354</v>
      </c>
    </row>
    <row collapsed="false" customFormat="false" customHeight="false" hidden="false" ht="12.1" outlineLevel="0" r="2">
      <c r="A2" s="21" t="n">
        <v>44160</v>
      </c>
      <c r="B2" s="22" t="s">
        <v>355</v>
      </c>
      <c r="C2" s="22" t="s">
        <v>84</v>
      </c>
      <c r="D2" s="22" t="s">
        <v>355</v>
      </c>
      <c r="E2" s="22" t="s">
        <v>355</v>
      </c>
      <c r="F2" s="22" t="s">
        <v>47</v>
      </c>
      <c r="G2" s="23" t="n">
        <v>1</v>
      </c>
      <c r="H2" s="24" t="n">
        <v>14000</v>
      </c>
      <c r="I2" s="24" t="n">
        <v>14000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44160.469166667</v>
      </c>
      <c r="B3" s="16" t="s">
        <v>69</v>
      </c>
      <c r="C3" s="16" t="s">
        <v>356</v>
      </c>
      <c r="D3" s="16" t="s">
        <v>312</v>
      </c>
      <c r="E3" s="16" t="s">
        <v>70</v>
      </c>
      <c r="F3" s="16" t="s">
        <v>47</v>
      </c>
      <c r="G3" s="7" t="n">
        <v>3</v>
      </c>
      <c r="H3" s="6" t="n">
        <v>4098</v>
      </c>
      <c r="I3" s="6" t="n">
        <v>-12294</v>
      </c>
      <c r="J3" s="6" t="n">
        <v>0</v>
      </c>
      <c r="K3" s="6" t="n">
        <v>-7.38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1" t="n">
        <v>44165</v>
      </c>
      <c r="B4" s="22" t="s">
        <v>355</v>
      </c>
      <c r="C4" s="22" t="s">
        <v>84</v>
      </c>
      <c r="D4" s="22" t="s">
        <v>355</v>
      </c>
      <c r="E4" s="22" t="s">
        <v>355</v>
      </c>
      <c r="F4" s="22" t="s">
        <v>47</v>
      </c>
      <c r="G4" s="23" t="n">
        <v>1</v>
      </c>
      <c r="H4" s="24" t="n">
        <v>86000</v>
      </c>
      <c r="I4" s="24" t="n">
        <v>86000</v>
      </c>
      <c r="J4" s="24" t="n">
        <v>0</v>
      </c>
      <c r="K4" s="24" t="n">
        <v>0</v>
      </c>
      <c r="L4" s="24" t="n">
        <v>0</v>
      </c>
      <c r="M4" s="24"/>
      <c r="N4" s="6" t="s">
        <f>=I4+J4+K4+L4</f>
      </c>
      <c r="O4" s="22"/>
    </row>
    <row collapsed="false" customFormat="false" customHeight="false" hidden="false" ht="12.1" outlineLevel="0" r="5">
      <c r="A5" s="21" t="n">
        <v>44165</v>
      </c>
      <c r="B5" s="22" t="s">
        <v>355</v>
      </c>
      <c r="C5" s="22" t="s">
        <v>84</v>
      </c>
      <c r="D5" s="22" t="s">
        <v>355</v>
      </c>
      <c r="E5" s="22" t="s">
        <v>355</v>
      </c>
      <c r="F5" s="22" t="s">
        <v>47</v>
      </c>
      <c r="G5" s="23" t="n">
        <v>1</v>
      </c>
      <c r="H5" s="24" t="n">
        <v>100000</v>
      </c>
      <c r="I5" s="24" t="n">
        <v>100000</v>
      </c>
      <c r="J5" s="24" t="n">
        <v>0</v>
      </c>
      <c r="K5" s="24" t="n">
        <v>0</v>
      </c>
      <c r="L5" s="24" t="n">
        <v>0</v>
      </c>
      <c r="M5" s="24"/>
      <c r="N5" s="6" t="s">
        <f>=I5+J5+K5+L5</f>
      </c>
      <c r="O5" s="22"/>
    </row>
    <row collapsed="false" customFormat="false" customHeight="false" hidden="false" ht="12.1" outlineLevel="0" r="6">
      <c r="A6" s="20" t="n">
        <v>44165.740289352</v>
      </c>
      <c r="B6" s="16" t="s">
        <v>315</v>
      </c>
      <c r="C6" s="16" t="s">
        <v>357</v>
      </c>
      <c r="D6" s="16" t="s">
        <v>312</v>
      </c>
      <c r="E6" s="16" t="s">
        <v>18</v>
      </c>
      <c r="F6" s="16" t="s">
        <v>47</v>
      </c>
      <c r="G6" s="7" t="n">
        <v>12</v>
      </c>
      <c r="H6" s="6" t="n">
        <v>2733</v>
      </c>
      <c r="I6" s="6" t="n">
        <v>-32796</v>
      </c>
      <c r="J6" s="6" t="n">
        <v>0</v>
      </c>
      <c r="K6" s="6" t="n">
        <v>-19.68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44165.741377315</v>
      </c>
      <c r="B7" s="16" t="s">
        <v>316</v>
      </c>
      <c r="C7" s="16" t="s">
        <v>358</v>
      </c>
      <c r="D7" s="16" t="s">
        <v>312</v>
      </c>
      <c r="E7" s="16" t="s">
        <v>18</v>
      </c>
      <c r="F7" s="16" t="s">
        <v>47</v>
      </c>
      <c r="G7" s="7" t="n">
        <v>4</v>
      </c>
      <c r="H7" s="6" t="n">
        <v>5264.8</v>
      </c>
      <c r="I7" s="6" t="n">
        <v>-21059.2</v>
      </c>
      <c r="J7" s="6" t="n">
        <v>0</v>
      </c>
      <c r="K7" s="6" t="n">
        <v>-12.64</v>
      </c>
      <c r="L7" s="6" t="n">
        <v>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0" t="n">
        <v>44165.742916667</v>
      </c>
      <c r="B8" s="16" t="s">
        <v>317</v>
      </c>
      <c r="C8" s="16" t="s">
        <v>359</v>
      </c>
      <c r="D8" s="16" t="s">
        <v>312</v>
      </c>
      <c r="E8" s="16" t="s">
        <v>18</v>
      </c>
      <c r="F8" s="16" t="s">
        <v>47</v>
      </c>
      <c r="G8" s="7" t="n">
        <v>230000</v>
      </c>
      <c r="H8" s="6" t="n">
        <v>0.037085</v>
      </c>
      <c r="I8" s="6" t="n">
        <v>-8529.55</v>
      </c>
      <c r="J8" s="6" t="n">
        <v>0</v>
      </c>
      <c r="K8" s="6" t="n">
        <v>-5.11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44165.745671296</v>
      </c>
      <c r="B9" s="16" t="s">
        <v>318</v>
      </c>
      <c r="C9" s="16" t="s">
        <v>360</v>
      </c>
      <c r="D9" s="16" t="s">
        <v>312</v>
      </c>
      <c r="E9" s="16" t="s">
        <v>18</v>
      </c>
      <c r="F9" s="16" t="s">
        <v>47</v>
      </c>
      <c r="G9" s="7" t="n">
        <v>7</v>
      </c>
      <c r="H9" s="6" t="n">
        <v>1127.6</v>
      </c>
      <c r="I9" s="6" t="n">
        <v>-7893.2</v>
      </c>
      <c r="J9" s="6" t="n">
        <v>0</v>
      </c>
      <c r="K9" s="6" t="n">
        <v>-4.74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44165.746134259</v>
      </c>
      <c r="B10" s="16" t="s">
        <v>319</v>
      </c>
      <c r="C10" s="16" t="s">
        <v>361</v>
      </c>
      <c r="D10" s="16" t="s">
        <v>312</v>
      </c>
      <c r="E10" s="16" t="s">
        <v>18</v>
      </c>
      <c r="F10" s="16" t="s">
        <v>47</v>
      </c>
      <c r="G10" s="7" t="n">
        <v>8000</v>
      </c>
      <c r="H10" s="6" t="n">
        <v>0.7801</v>
      </c>
      <c r="I10" s="6" t="n">
        <v>-6240.8</v>
      </c>
      <c r="J10" s="6" t="n">
        <v>0</v>
      </c>
      <c r="K10" s="6" t="n">
        <v>-3.75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44165.746134259</v>
      </c>
      <c r="B11" s="16" t="s">
        <v>319</v>
      </c>
      <c r="C11" s="16" t="s">
        <v>361</v>
      </c>
      <c r="D11" s="16" t="s">
        <v>312</v>
      </c>
      <c r="E11" s="16" t="s">
        <v>18</v>
      </c>
      <c r="F11" s="16" t="s">
        <v>47</v>
      </c>
      <c r="G11" s="7" t="n">
        <v>3000</v>
      </c>
      <c r="H11" s="6" t="n">
        <v>0.7801</v>
      </c>
      <c r="I11" s="6" t="n">
        <v>-2340.3</v>
      </c>
      <c r="J11" s="6" t="n">
        <v>0</v>
      </c>
      <c r="K11" s="6" t="n">
        <v>-1.4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44165.767175926</v>
      </c>
      <c r="B12" s="16" t="s">
        <v>320</v>
      </c>
      <c r="C12" s="16" t="s">
        <v>362</v>
      </c>
      <c r="D12" s="16" t="s">
        <v>312</v>
      </c>
      <c r="E12" s="16" t="s">
        <v>18</v>
      </c>
      <c r="F12" s="16" t="s">
        <v>47</v>
      </c>
      <c r="G12" s="7" t="n">
        <v>1</v>
      </c>
      <c r="H12" s="6" t="n">
        <v>5054</v>
      </c>
      <c r="I12" s="6" t="n">
        <v>-5054</v>
      </c>
      <c r="J12" s="6" t="n">
        <v>0</v>
      </c>
      <c r="K12" s="6" t="n">
        <v>-3.03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44166.534085648</v>
      </c>
      <c r="B13" s="16" t="s">
        <v>69</v>
      </c>
      <c r="C13" s="16" t="s">
        <v>356</v>
      </c>
      <c r="D13" s="16" t="s">
        <v>312</v>
      </c>
      <c r="E13" s="16" t="s">
        <v>70</v>
      </c>
      <c r="F13" s="16" t="s">
        <v>47</v>
      </c>
      <c r="G13" s="7" t="n">
        <v>2</v>
      </c>
      <c r="H13" s="6" t="n">
        <v>4118</v>
      </c>
      <c r="I13" s="6" t="n">
        <v>-8236</v>
      </c>
      <c r="J13" s="6" t="n">
        <v>0</v>
      </c>
      <c r="K13" s="6" t="n">
        <v>-4.94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44166.534085648</v>
      </c>
      <c r="B14" s="16" t="s">
        <v>69</v>
      </c>
      <c r="C14" s="16" t="s">
        <v>356</v>
      </c>
      <c r="D14" s="16" t="s">
        <v>312</v>
      </c>
      <c r="E14" s="16" t="s">
        <v>70</v>
      </c>
      <c r="F14" s="16" t="s">
        <v>47</v>
      </c>
      <c r="G14" s="7" t="n">
        <v>1</v>
      </c>
      <c r="H14" s="6" t="n">
        <v>4118</v>
      </c>
      <c r="I14" s="6" t="n">
        <v>-4118</v>
      </c>
      <c r="J14" s="6" t="n">
        <v>0</v>
      </c>
      <c r="K14" s="6" t="n">
        <v>-2.48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44166.665138889</v>
      </c>
      <c r="B15" s="16" t="s">
        <v>316</v>
      </c>
      <c r="C15" s="16" t="s">
        <v>358</v>
      </c>
      <c r="D15" s="16" t="s">
        <v>312</v>
      </c>
      <c r="E15" s="16" t="s">
        <v>18</v>
      </c>
      <c r="F15" s="16" t="s">
        <v>47</v>
      </c>
      <c r="G15" s="7" t="n">
        <v>10</v>
      </c>
      <c r="H15" s="6" t="n">
        <v>5320.2</v>
      </c>
      <c r="I15" s="6" t="n">
        <v>-53202</v>
      </c>
      <c r="J15" s="6" t="n">
        <v>0</v>
      </c>
      <c r="K15" s="6" t="n">
        <v>-31.92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44166.669560185</v>
      </c>
      <c r="B16" s="16" t="s">
        <v>69</v>
      </c>
      <c r="C16" s="16" t="s">
        <v>356</v>
      </c>
      <c r="D16" s="16" t="s">
        <v>312</v>
      </c>
      <c r="E16" s="16" t="s">
        <v>70</v>
      </c>
      <c r="F16" s="16" t="s">
        <v>47</v>
      </c>
      <c r="G16" s="7" t="n">
        <v>5</v>
      </c>
      <c r="H16" s="6" t="n">
        <v>4118</v>
      </c>
      <c r="I16" s="6" t="n">
        <v>-20590</v>
      </c>
      <c r="J16" s="6" t="n">
        <v>0</v>
      </c>
      <c r="K16" s="6" t="n">
        <v>-12.36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44166.694733796</v>
      </c>
      <c r="B17" s="16" t="s">
        <v>321</v>
      </c>
      <c r="C17" s="16" t="s">
        <v>363</v>
      </c>
      <c r="D17" s="16" t="s">
        <v>312</v>
      </c>
      <c r="E17" s="16" t="s">
        <v>70</v>
      </c>
      <c r="F17" s="16" t="s">
        <v>47</v>
      </c>
      <c r="G17" s="7" t="n">
        <v>9</v>
      </c>
      <c r="H17" s="6" t="n">
        <v>933</v>
      </c>
      <c r="I17" s="6" t="n">
        <v>-8397</v>
      </c>
      <c r="J17" s="6" t="n">
        <v>0</v>
      </c>
      <c r="K17" s="6" t="n">
        <v>-5.04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44166.706909722</v>
      </c>
      <c r="B18" s="16" t="s">
        <v>317</v>
      </c>
      <c r="C18" s="16" t="s">
        <v>359</v>
      </c>
      <c r="D18" s="16" t="s">
        <v>312</v>
      </c>
      <c r="E18" s="16" t="s">
        <v>18</v>
      </c>
      <c r="F18" s="16" t="s">
        <v>47</v>
      </c>
      <c r="G18" s="7" t="n">
        <v>240000</v>
      </c>
      <c r="H18" s="6" t="n">
        <v>0.03764</v>
      </c>
      <c r="I18" s="6" t="n">
        <v>-9033.6</v>
      </c>
      <c r="J18" s="6" t="n">
        <v>0</v>
      </c>
      <c r="K18" s="6" t="n">
        <v>-5.42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1" t="n">
        <v>44167</v>
      </c>
      <c r="B19" s="22" t="s">
        <v>355</v>
      </c>
      <c r="C19" s="22" t="s">
        <v>84</v>
      </c>
      <c r="D19" s="22" t="s">
        <v>355</v>
      </c>
      <c r="E19" s="22" t="s">
        <v>355</v>
      </c>
      <c r="F19" s="22" t="s">
        <v>47</v>
      </c>
      <c r="G19" s="23" t="n">
        <v>1</v>
      </c>
      <c r="H19" s="24" t="n">
        <v>30000</v>
      </c>
      <c r="I19" s="24" t="n">
        <v>30000</v>
      </c>
      <c r="J19" s="24" t="n">
        <v>0</v>
      </c>
      <c r="K19" s="24" t="n">
        <v>0</v>
      </c>
      <c r="L19" s="24" t="n">
        <v>0</v>
      </c>
      <c r="M19" s="24"/>
      <c r="N19" s="6" t="s">
        <f>=I19+J19+K19+L19</f>
      </c>
      <c r="O19" s="22"/>
    </row>
    <row collapsed="false" customFormat="false" customHeight="false" hidden="false" ht="12.1" outlineLevel="0" r="20">
      <c r="A20" s="20" t="n">
        <v>44167.590011574</v>
      </c>
      <c r="B20" s="16" t="s">
        <v>318</v>
      </c>
      <c r="C20" s="16" t="s">
        <v>360</v>
      </c>
      <c r="D20" s="16" t="s">
        <v>312</v>
      </c>
      <c r="E20" s="16" t="s">
        <v>18</v>
      </c>
      <c r="F20" s="16" t="s">
        <v>47</v>
      </c>
      <c r="G20" s="7" t="n">
        <v>25</v>
      </c>
      <c r="H20" s="6" t="n">
        <v>1158.4</v>
      </c>
      <c r="I20" s="6" t="n">
        <v>-28960</v>
      </c>
      <c r="J20" s="6" t="n">
        <v>0</v>
      </c>
      <c r="K20" s="6" t="n">
        <v>-17.38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44169</v>
      </c>
      <c r="B21" s="22" t="s">
        <v>355</v>
      </c>
      <c r="C21" s="22" t="s">
        <v>84</v>
      </c>
      <c r="D21" s="22" t="s">
        <v>355</v>
      </c>
      <c r="E21" s="22" t="s">
        <v>355</v>
      </c>
      <c r="F21" s="22" t="s">
        <v>47</v>
      </c>
      <c r="G21" s="23" t="n">
        <v>1</v>
      </c>
      <c r="H21" s="24" t="n">
        <v>130000</v>
      </c>
      <c r="I21" s="24" t="n">
        <v>130000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1" t="n">
        <v>44169</v>
      </c>
      <c r="B22" s="22" t="s">
        <v>355</v>
      </c>
      <c r="C22" s="22" t="s">
        <v>84</v>
      </c>
      <c r="D22" s="22" t="s">
        <v>355</v>
      </c>
      <c r="E22" s="22" t="s">
        <v>355</v>
      </c>
      <c r="F22" s="22" t="s">
        <v>47</v>
      </c>
      <c r="G22" s="23" t="n">
        <v>1</v>
      </c>
      <c r="H22" s="24" t="n">
        <v>70000</v>
      </c>
      <c r="I22" s="24" t="n">
        <v>70000</v>
      </c>
      <c r="J22" s="24" t="n">
        <v>0</v>
      </c>
      <c r="K22" s="24" t="n">
        <v>0</v>
      </c>
      <c r="L22" s="24" t="n">
        <v>0</v>
      </c>
      <c r="M22" s="24"/>
      <c r="N22" s="6" t="s">
        <f>=I22+J22+K22+L22</f>
      </c>
      <c r="O22" s="22"/>
    </row>
    <row collapsed="false" customFormat="false" customHeight="false" hidden="false" ht="12.1" outlineLevel="0" r="23">
      <c r="A23" s="21" t="n">
        <v>44169</v>
      </c>
      <c r="B23" s="22" t="s">
        <v>355</v>
      </c>
      <c r="C23" s="22" t="s">
        <v>84</v>
      </c>
      <c r="D23" s="22" t="s">
        <v>355</v>
      </c>
      <c r="E23" s="22" t="s">
        <v>355</v>
      </c>
      <c r="F23" s="22" t="s">
        <v>47</v>
      </c>
      <c r="G23" s="23" t="n">
        <v>1</v>
      </c>
      <c r="H23" s="24" t="n">
        <v>50000</v>
      </c>
      <c r="I23" s="24" t="n">
        <v>50000</v>
      </c>
      <c r="J23" s="24" t="n">
        <v>0</v>
      </c>
      <c r="K23" s="24" t="n">
        <v>0</v>
      </c>
      <c r="L23" s="24" t="n">
        <v>0</v>
      </c>
      <c r="M23" s="24"/>
      <c r="N23" s="6" t="s">
        <f>=I23+J23+K23+L23</f>
      </c>
      <c r="O23" s="22"/>
    </row>
    <row collapsed="false" customFormat="false" customHeight="false" hidden="false" ht="12.1" outlineLevel="0" r="24">
      <c r="A24" s="20" t="n">
        <v>44169.421493056</v>
      </c>
      <c r="B24" s="16" t="s">
        <v>318</v>
      </c>
      <c r="C24" s="16" t="s">
        <v>360</v>
      </c>
      <c r="D24" s="16" t="s">
        <v>312</v>
      </c>
      <c r="E24" s="16" t="s">
        <v>18</v>
      </c>
      <c r="F24" s="16" t="s">
        <v>47</v>
      </c>
      <c r="G24" s="7" t="n">
        <v>173</v>
      </c>
      <c r="H24" s="6" t="n">
        <v>1156.8</v>
      </c>
      <c r="I24" s="6" t="n">
        <v>-200126.4</v>
      </c>
      <c r="J24" s="6" t="n">
        <v>0</v>
      </c>
      <c r="K24" s="6" t="n">
        <v>-120.08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44169.445127315</v>
      </c>
      <c r="B25" s="16" t="s">
        <v>316</v>
      </c>
      <c r="C25" s="16" t="s">
        <v>358</v>
      </c>
      <c r="D25" s="16" t="s">
        <v>312</v>
      </c>
      <c r="E25" s="16" t="s">
        <v>18</v>
      </c>
      <c r="F25" s="16" t="s">
        <v>47</v>
      </c>
      <c r="G25" s="7" t="n">
        <v>4</v>
      </c>
      <c r="H25" s="6" t="n">
        <v>5216</v>
      </c>
      <c r="I25" s="6" t="n">
        <v>-20864</v>
      </c>
      <c r="J25" s="6" t="n">
        <v>0</v>
      </c>
      <c r="K25" s="6" t="n">
        <v>-12.52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44169.517395833</v>
      </c>
      <c r="B26" s="16" t="s">
        <v>316</v>
      </c>
      <c r="C26" s="16" t="s">
        <v>358</v>
      </c>
      <c r="D26" s="16" t="s">
        <v>312</v>
      </c>
      <c r="E26" s="16" t="s">
        <v>18</v>
      </c>
      <c r="F26" s="16" t="s">
        <v>47</v>
      </c>
      <c r="G26" s="7" t="n">
        <v>4</v>
      </c>
      <c r="H26" s="6" t="n">
        <v>5117.2</v>
      </c>
      <c r="I26" s="6" t="n">
        <v>-20468.8</v>
      </c>
      <c r="J26" s="6" t="n">
        <v>0</v>
      </c>
      <c r="K26" s="6" t="n">
        <v>-12.28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1" t="n">
        <v>44182</v>
      </c>
      <c r="B27" s="22" t="s">
        <v>355</v>
      </c>
      <c r="C27" s="22" t="s">
        <v>84</v>
      </c>
      <c r="D27" s="22" t="s">
        <v>355</v>
      </c>
      <c r="E27" s="22" t="s">
        <v>355</v>
      </c>
      <c r="F27" s="22" t="s">
        <v>47</v>
      </c>
      <c r="G27" s="23" t="n">
        <v>1</v>
      </c>
      <c r="H27" s="24" t="n">
        <v>100000</v>
      </c>
      <c r="I27" s="24" t="n">
        <v>100000</v>
      </c>
      <c r="J27" s="24" t="n">
        <v>0</v>
      </c>
      <c r="K27" s="24" t="n">
        <v>0</v>
      </c>
      <c r="L27" s="24" t="n">
        <v>0</v>
      </c>
      <c r="M27" s="24"/>
      <c r="N27" s="6" t="s">
        <f>=I27+J27+K27+L27</f>
      </c>
      <c r="O27" s="22"/>
    </row>
    <row collapsed="false" customFormat="false" customHeight="false" hidden="false" ht="12.1" outlineLevel="0" r="28">
      <c r="A28" s="20" t="n">
        <v>44182.656365741</v>
      </c>
      <c r="B28" s="16" t="s">
        <v>322</v>
      </c>
      <c r="C28" s="16" t="s">
        <v>364</v>
      </c>
      <c r="D28" s="16" t="s">
        <v>312</v>
      </c>
      <c r="E28" s="16" t="s">
        <v>18</v>
      </c>
      <c r="F28" s="16" t="s">
        <v>47</v>
      </c>
      <c r="G28" s="7" t="n">
        <v>1000</v>
      </c>
      <c r="H28" s="6" t="n">
        <v>28.977</v>
      </c>
      <c r="I28" s="6" t="n">
        <v>-28977</v>
      </c>
      <c r="J28" s="6" t="n">
        <v>0</v>
      </c>
      <c r="K28" s="6" t="n">
        <v>-17.39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44182.656365741</v>
      </c>
      <c r="B29" s="16" t="s">
        <v>322</v>
      </c>
      <c r="C29" s="16" t="s">
        <v>364</v>
      </c>
      <c r="D29" s="16" t="s">
        <v>312</v>
      </c>
      <c r="E29" s="16" t="s">
        <v>18</v>
      </c>
      <c r="F29" s="16" t="s">
        <v>47</v>
      </c>
      <c r="G29" s="7" t="n">
        <v>200</v>
      </c>
      <c r="H29" s="6" t="n">
        <v>28.983</v>
      </c>
      <c r="I29" s="6" t="n">
        <v>-5796.6</v>
      </c>
      <c r="J29" s="6" t="n">
        <v>0</v>
      </c>
      <c r="K29" s="6" t="n">
        <v>-3.48</v>
      </c>
      <c r="L29" s="6" t="n">
        <v>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0" t="n">
        <v>44182.656365741</v>
      </c>
      <c r="B30" s="16" t="s">
        <v>322</v>
      </c>
      <c r="C30" s="16" t="s">
        <v>364</v>
      </c>
      <c r="D30" s="16" t="s">
        <v>312</v>
      </c>
      <c r="E30" s="16" t="s">
        <v>18</v>
      </c>
      <c r="F30" s="16" t="s">
        <v>47</v>
      </c>
      <c r="G30" s="7" t="n">
        <v>100</v>
      </c>
      <c r="H30" s="6" t="n">
        <v>28.983</v>
      </c>
      <c r="I30" s="6" t="n">
        <v>-2898.3</v>
      </c>
      <c r="J30" s="6" t="n">
        <v>0</v>
      </c>
      <c r="K30" s="6" t="n">
        <v>-1.74</v>
      </c>
      <c r="L30" s="6" t="n">
        <v>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44182.656365741</v>
      </c>
      <c r="B31" s="16" t="s">
        <v>322</v>
      </c>
      <c r="C31" s="16" t="s">
        <v>364</v>
      </c>
      <c r="D31" s="16" t="s">
        <v>312</v>
      </c>
      <c r="E31" s="16" t="s">
        <v>18</v>
      </c>
      <c r="F31" s="16" t="s">
        <v>47</v>
      </c>
      <c r="G31" s="7" t="n">
        <v>2100</v>
      </c>
      <c r="H31" s="6" t="n">
        <v>28.985</v>
      </c>
      <c r="I31" s="6" t="n">
        <v>-60868.5</v>
      </c>
      <c r="J31" s="6" t="n">
        <v>0</v>
      </c>
      <c r="K31" s="6" t="n">
        <v>-36.52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1" t="n">
        <v>44183</v>
      </c>
      <c r="B32" s="22" t="s">
        <v>355</v>
      </c>
      <c r="C32" s="22" t="s">
        <v>84</v>
      </c>
      <c r="D32" s="22" t="s">
        <v>355</v>
      </c>
      <c r="E32" s="22" t="s">
        <v>355</v>
      </c>
      <c r="F32" s="22" t="s">
        <v>47</v>
      </c>
      <c r="G32" s="23" t="n">
        <v>1</v>
      </c>
      <c r="H32" s="24" t="n">
        <v>109000</v>
      </c>
      <c r="I32" s="24" t="n">
        <v>109000</v>
      </c>
      <c r="J32" s="24" t="n">
        <v>0</v>
      </c>
      <c r="K32" s="24" t="n">
        <v>0</v>
      </c>
      <c r="L32" s="24" t="n">
        <v>0</v>
      </c>
      <c r="M32" s="24"/>
      <c r="N32" s="6" t="s">
        <f>=I32+J32+K32+L32</f>
      </c>
      <c r="O32" s="22"/>
    </row>
    <row collapsed="false" customFormat="false" customHeight="false" hidden="false" ht="12.1" outlineLevel="0" r="33">
      <c r="A33" s="21" t="n">
        <v>44183</v>
      </c>
      <c r="B33" s="22" t="s">
        <v>355</v>
      </c>
      <c r="C33" s="22" t="s">
        <v>84</v>
      </c>
      <c r="D33" s="22" t="s">
        <v>355</v>
      </c>
      <c r="E33" s="22" t="s">
        <v>355</v>
      </c>
      <c r="F33" s="22" t="s">
        <v>47</v>
      </c>
      <c r="G33" s="23" t="n">
        <v>1</v>
      </c>
      <c r="H33" s="24" t="n">
        <v>98170</v>
      </c>
      <c r="I33" s="24" t="n">
        <v>98170</v>
      </c>
      <c r="J33" s="24" t="n">
        <v>0</v>
      </c>
      <c r="K33" s="24" t="n">
        <v>0</v>
      </c>
      <c r="L33" s="24" t="n">
        <v>0</v>
      </c>
      <c r="M33" s="24"/>
      <c r="N33" s="6" t="s">
        <f>=I33+J33+K33+L33</f>
      </c>
      <c r="O33" s="22"/>
    </row>
    <row collapsed="false" customFormat="false" customHeight="false" hidden="false" ht="12.1" outlineLevel="0" r="34">
      <c r="A34" s="21" t="n">
        <v>44183</v>
      </c>
      <c r="B34" s="22" t="s">
        <v>355</v>
      </c>
      <c r="C34" s="22" t="s">
        <v>84</v>
      </c>
      <c r="D34" s="22" t="s">
        <v>355</v>
      </c>
      <c r="E34" s="22" t="s">
        <v>355</v>
      </c>
      <c r="F34" s="22" t="s">
        <v>47</v>
      </c>
      <c r="G34" s="23" t="n">
        <v>1</v>
      </c>
      <c r="H34" s="24" t="n">
        <v>120000</v>
      </c>
      <c r="I34" s="24" t="n">
        <v>120000</v>
      </c>
      <c r="J34" s="24" t="n">
        <v>0</v>
      </c>
      <c r="K34" s="24" t="n">
        <v>0</v>
      </c>
      <c r="L34" s="24" t="n">
        <v>0</v>
      </c>
      <c r="M34" s="24"/>
      <c r="N34" s="6" t="s">
        <f>=I34+J34+K34+L34</f>
      </c>
      <c r="O34" s="22"/>
    </row>
    <row collapsed="false" customFormat="false" customHeight="false" hidden="false" ht="12.1" outlineLevel="0" r="35">
      <c r="A35" s="20" t="n">
        <v>44183.524201389</v>
      </c>
      <c r="B35" s="16" t="s">
        <v>69</v>
      </c>
      <c r="C35" s="16" t="s">
        <v>356</v>
      </c>
      <c r="D35" s="16" t="s">
        <v>312</v>
      </c>
      <c r="E35" s="16" t="s">
        <v>70</v>
      </c>
      <c r="F35" s="16" t="s">
        <v>47</v>
      </c>
      <c r="G35" s="7" t="n">
        <v>10</v>
      </c>
      <c r="H35" s="6" t="n">
        <v>3955</v>
      </c>
      <c r="I35" s="6" t="n">
        <v>-39550</v>
      </c>
      <c r="J35" s="6" t="n">
        <v>0</v>
      </c>
      <c r="K35" s="6" t="n">
        <v>-23.73</v>
      </c>
      <c r="L35" s="6" t="n">
        <v>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0" t="n">
        <v>44183.554236111</v>
      </c>
      <c r="B36" s="16" t="s">
        <v>323</v>
      </c>
      <c r="C36" s="16" t="s">
        <v>365</v>
      </c>
      <c r="D36" s="16" t="s">
        <v>312</v>
      </c>
      <c r="E36" s="16" t="s">
        <v>18</v>
      </c>
      <c r="F36" s="16" t="s">
        <v>47</v>
      </c>
      <c r="G36" s="7" t="n">
        <v>500</v>
      </c>
      <c r="H36" s="6" t="n">
        <v>212.38</v>
      </c>
      <c r="I36" s="6" t="n">
        <v>-106190</v>
      </c>
      <c r="J36" s="6" t="n">
        <v>0</v>
      </c>
      <c r="K36" s="6" t="n">
        <v>-63.72</v>
      </c>
      <c r="L36" s="6" t="n">
        <v>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44183.566574074</v>
      </c>
      <c r="B37" s="16" t="s">
        <v>324</v>
      </c>
      <c r="C37" s="16" t="s">
        <v>366</v>
      </c>
      <c r="D37" s="16" t="s">
        <v>312</v>
      </c>
      <c r="E37" s="16" t="s">
        <v>18</v>
      </c>
      <c r="F37" s="16" t="s">
        <v>47</v>
      </c>
      <c r="G37" s="7" t="n">
        <v>310</v>
      </c>
      <c r="H37" s="6" t="n">
        <v>52.085</v>
      </c>
      <c r="I37" s="6" t="n">
        <v>-16146.35</v>
      </c>
      <c r="J37" s="6" t="n">
        <v>0</v>
      </c>
      <c r="K37" s="6" t="n">
        <v>-9.69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44183.566574074</v>
      </c>
      <c r="B38" s="16" t="s">
        <v>324</v>
      </c>
      <c r="C38" s="16" t="s">
        <v>366</v>
      </c>
      <c r="D38" s="16" t="s">
        <v>312</v>
      </c>
      <c r="E38" s="16" t="s">
        <v>18</v>
      </c>
      <c r="F38" s="16" t="s">
        <v>47</v>
      </c>
      <c r="G38" s="7" t="n">
        <v>1070</v>
      </c>
      <c r="H38" s="6" t="n">
        <v>52.085</v>
      </c>
      <c r="I38" s="6" t="n">
        <v>-55730.95</v>
      </c>
      <c r="J38" s="6" t="n">
        <v>0</v>
      </c>
      <c r="K38" s="6" t="n">
        <v>-33.44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0" t="n">
        <v>44183.732175926</v>
      </c>
      <c r="B39" s="16" t="s">
        <v>323</v>
      </c>
      <c r="C39" s="16" t="s">
        <v>365</v>
      </c>
      <c r="D39" s="16" t="s">
        <v>312</v>
      </c>
      <c r="E39" s="16" t="s">
        <v>18</v>
      </c>
      <c r="F39" s="16" t="s">
        <v>47</v>
      </c>
      <c r="G39" s="7" t="n">
        <v>300</v>
      </c>
      <c r="H39" s="6" t="n">
        <v>211.76</v>
      </c>
      <c r="I39" s="6" t="n">
        <v>-63528</v>
      </c>
      <c r="J39" s="6" t="n">
        <v>0</v>
      </c>
      <c r="K39" s="6" t="n">
        <v>-38.11</v>
      </c>
      <c r="L39" s="6" t="n">
        <v>0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0" t="n">
        <v>44183.732766204</v>
      </c>
      <c r="B40" s="16" t="s">
        <v>324</v>
      </c>
      <c r="C40" s="16" t="s">
        <v>366</v>
      </c>
      <c r="D40" s="16" t="s">
        <v>312</v>
      </c>
      <c r="E40" s="16" t="s">
        <v>18</v>
      </c>
      <c r="F40" s="16" t="s">
        <v>47</v>
      </c>
      <c r="G40" s="7" t="n">
        <v>1080</v>
      </c>
      <c r="H40" s="6" t="n">
        <v>52.525</v>
      </c>
      <c r="I40" s="6" t="n">
        <v>-56727</v>
      </c>
      <c r="J40" s="6" t="n">
        <v>0</v>
      </c>
      <c r="K40" s="6" t="n">
        <v>-34.03</v>
      </c>
      <c r="L40" s="6" t="n">
        <v>0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1" t="n">
        <v>44187</v>
      </c>
      <c r="B41" s="22" t="s">
        <v>355</v>
      </c>
      <c r="C41" s="22" t="s">
        <v>84</v>
      </c>
      <c r="D41" s="22" t="s">
        <v>355</v>
      </c>
      <c r="E41" s="22" t="s">
        <v>355</v>
      </c>
      <c r="F41" s="22" t="s">
        <v>47</v>
      </c>
      <c r="G41" s="23" t="n">
        <v>1</v>
      </c>
      <c r="H41" s="24" t="n">
        <v>220000</v>
      </c>
      <c r="I41" s="24" t="n">
        <v>220000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1" t="n">
        <v>44187</v>
      </c>
      <c r="B42" s="22" t="s">
        <v>367</v>
      </c>
      <c r="C42" s="22" t="s">
        <v>368</v>
      </c>
      <c r="D42" s="22" t="s">
        <v>367</v>
      </c>
      <c r="E42" s="22" t="s">
        <v>367</v>
      </c>
      <c r="F42" s="22" t="s">
        <v>47</v>
      </c>
      <c r="G42" s="23" t="n">
        <v>1</v>
      </c>
      <c r="H42" s="24" t="n">
        <v>6659.7</v>
      </c>
      <c r="I42" s="24" t="n">
        <v>6659.7</v>
      </c>
      <c r="J42" s="24" t="n">
        <v>0</v>
      </c>
      <c r="K42" s="24" t="n">
        <v>0</v>
      </c>
      <c r="L42" s="24" t="n">
        <v>0</v>
      </c>
      <c r="M42" s="24"/>
      <c r="N42" s="6" t="s">
        <f>=I42+J42+K42+L42</f>
      </c>
      <c r="O42" s="22"/>
    </row>
    <row collapsed="false" customFormat="false" customHeight="false" hidden="false" ht="12.1" outlineLevel="0" r="43">
      <c r="A43" s="20" t="n">
        <v>44187.477766204</v>
      </c>
      <c r="B43" s="16" t="s">
        <v>325</v>
      </c>
      <c r="C43" s="16" t="s">
        <v>369</v>
      </c>
      <c r="D43" s="16" t="s">
        <v>312</v>
      </c>
      <c r="E43" s="16" t="s">
        <v>18</v>
      </c>
      <c r="F43" s="16" t="s">
        <v>47</v>
      </c>
      <c r="G43" s="7" t="n">
        <v>320</v>
      </c>
      <c r="H43" s="6" t="n">
        <v>316.3</v>
      </c>
      <c r="I43" s="6" t="n">
        <v>-101216</v>
      </c>
      <c r="J43" s="6" t="n">
        <v>0</v>
      </c>
      <c r="K43" s="6" t="n">
        <v>-60.73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0" t="n">
        <v>44187.478761574</v>
      </c>
      <c r="B44" s="16" t="s">
        <v>323</v>
      </c>
      <c r="C44" s="16" t="s">
        <v>365</v>
      </c>
      <c r="D44" s="16" t="s">
        <v>312</v>
      </c>
      <c r="E44" s="16" t="s">
        <v>18</v>
      </c>
      <c r="F44" s="16" t="s">
        <v>47</v>
      </c>
      <c r="G44" s="7" t="n">
        <v>240</v>
      </c>
      <c r="H44" s="6" t="n">
        <v>211.4</v>
      </c>
      <c r="I44" s="6" t="n">
        <v>-50736</v>
      </c>
      <c r="J44" s="6" t="n">
        <v>0</v>
      </c>
      <c r="K44" s="6" t="n">
        <v>-30.45</v>
      </c>
      <c r="L44" s="6" t="n">
        <v>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0" t="n">
        <v>44187.54587963</v>
      </c>
      <c r="B45" s="16" t="s">
        <v>324</v>
      </c>
      <c r="C45" s="16" t="s">
        <v>366</v>
      </c>
      <c r="D45" s="16" t="s">
        <v>312</v>
      </c>
      <c r="E45" s="16" t="s">
        <v>18</v>
      </c>
      <c r="F45" s="16" t="s">
        <v>47</v>
      </c>
      <c r="G45" s="7" t="n">
        <v>1280</v>
      </c>
      <c r="H45" s="6" t="n">
        <v>52.895</v>
      </c>
      <c r="I45" s="6" t="n">
        <v>-67705.6</v>
      </c>
      <c r="J45" s="6" t="n">
        <v>0</v>
      </c>
      <c r="K45" s="6" t="n">
        <v>-40.62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1" t="n">
        <v>44190</v>
      </c>
      <c r="B46" s="22" t="s">
        <v>355</v>
      </c>
      <c r="C46" s="22" t="s">
        <v>84</v>
      </c>
      <c r="D46" s="22" t="s">
        <v>355</v>
      </c>
      <c r="E46" s="22" t="s">
        <v>355</v>
      </c>
      <c r="F46" s="22" t="s">
        <v>47</v>
      </c>
      <c r="G46" s="23" t="n">
        <v>1</v>
      </c>
      <c r="H46" s="24" t="n">
        <v>60000</v>
      </c>
      <c r="I46" s="24" t="n">
        <v>60000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/>
    </row>
    <row collapsed="false" customFormat="false" customHeight="false" hidden="false" ht="12.1" outlineLevel="0" r="47">
      <c r="A47" s="20" t="n">
        <v>44190.721377315</v>
      </c>
      <c r="B47" s="16" t="s">
        <v>324</v>
      </c>
      <c r="C47" s="16" t="s">
        <v>366</v>
      </c>
      <c r="D47" s="16" t="s">
        <v>312</v>
      </c>
      <c r="E47" s="16" t="s">
        <v>18</v>
      </c>
      <c r="F47" s="16" t="s">
        <v>47</v>
      </c>
      <c r="G47" s="7" t="n">
        <v>1150</v>
      </c>
      <c r="H47" s="6" t="n">
        <v>57.68</v>
      </c>
      <c r="I47" s="6" t="n">
        <v>-66332</v>
      </c>
      <c r="J47" s="6" t="n">
        <v>0</v>
      </c>
      <c r="K47" s="6" t="n">
        <v>-39.8</v>
      </c>
      <c r="L47" s="6" t="n">
        <v>0</v>
      </c>
      <c r="M47" s="6"/>
      <c r="N47" s="6" t="s">
        <f>=I47+J47+K47+L47</f>
      </c>
      <c r="O47" s="16"/>
    </row>
    <row collapsed="false" customFormat="false" customHeight="false" hidden="false" ht="12.1" outlineLevel="0" r="48">
      <c r="A48" s="21" t="n">
        <v>44193</v>
      </c>
      <c r="B48" s="22" t="s">
        <v>355</v>
      </c>
      <c r="C48" s="22" t="s">
        <v>84</v>
      </c>
      <c r="D48" s="22" t="s">
        <v>355</v>
      </c>
      <c r="E48" s="22" t="s">
        <v>355</v>
      </c>
      <c r="F48" s="22" t="s">
        <v>47</v>
      </c>
      <c r="G48" s="23" t="n">
        <v>1</v>
      </c>
      <c r="H48" s="24" t="n">
        <v>100000</v>
      </c>
      <c r="I48" s="24" t="n">
        <v>100000</v>
      </c>
      <c r="J48" s="24" t="n">
        <v>0</v>
      </c>
      <c r="K48" s="24" t="n">
        <v>0</v>
      </c>
      <c r="L48" s="24" t="n">
        <v>0</v>
      </c>
      <c r="M48" s="24"/>
      <c r="N48" s="6" t="s">
        <f>=I48+J48+K48+L48</f>
      </c>
      <c r="O48" s="22"/>
    </row>
    <row collapsed="false" customFormat="false" customHeight="false" hidden="false" ht="12.1" outlineLevel="0" r="49">
      <c r="A49" s="25" t="n">
        <v>44193.419930556</v>
      </c>
      <c r="B49" s="26" t="s">
        <v>322</v>
      </c>
      <c r="C49" s="26" t="s">
        <v>364</v>
      </c>
      <c r="D49" s="26" t="s">
        <v>329</v>
      </c>
      <c r="E49" s="26" t="s">
        <v>18</v>
      </c>
      <c r="F49" s="26" t="s">
        <v>47</v>
      </c>
      <c r="G49" s="27" t="n">
        <v>-1100</v>
      </c>
      <c r="H49" s="28" t="n">
        <v>28.445</v>
      </c>
      <c r="I49" s="28" t="n">
        <v>31289.5</v>
      </c>
      <c r="J49" s="28" t="n">
        <v>0</v>
      </c>
      <c r="K49" s="28" t="n">
        <v>-18.77</v>
      </c>
      <c r="L49" s="28" t="n">
        <v>0</v>
      </c>
      <c r="M49" s="28"/>
      <c r="N49" s="6" t="s">
        <f>=I49+J49+K49+L49</f>
      </c>
      <c r="O49" s="26"/>
    </row>
    <row collapsed="false" customFormat="false" customHeight="false" hidden="false" ht="12.1" outlineLevel="0" r="50">
      <c r="A50" s="25" t="n">
        <v>44193.419930556</v>
      </c>
      <c r="B50" s="26" t="s">
        <v>322</v>
      </c>
      <c r="C50" s="26" t="s">
        <v>364</v>
      </c>
      <c r="D50" s="26" t="s">
        <v>329</v>
      </c>
      <c r="E50" s="26" t="s">
        <v>18</v>
      </c>
      <c r="F50" s="26" t="s">
        <v>47</v>
      </c>
      <c r="G50" s="27" t="n">
        <v>-2300</v>
      </c>
      <c r="H50" s="28" t="n">
        <v>28.445</v>
      </c>
      <c r="I50" s="28" t="n">
        <v>65423.5</v>
      </c>
      <c r="J50" s="28" t="n">
        <v>0</v>
      </c>
      <c r="K50" s="28" t="n">
        <v>-39.25</v>
      </c>
      <c r="L50" s="28" t="n">
        <v>0</v>
      </c>
      <c r="M50" s="28"/>
      <c r="N50" s="6" t="s">
        <f>=I50+J50+K50+L50</f>
      </c>
      <c r="O50" s="26"/>
    </row>
    <row collapsed="false" customFormat="false" customHeight="false" hidden="false" ht="12.1" outlineLevel="0" r="51">
      <c r="A51" s="20" t="n">
        <v>44193.444456019</v>
      </c>
      <c r="B51" s="16" t="s">
        <v>323</v>
      </c>
      <c r="C51" s="16" t="s">
        <v>365</v>
      </c>
      <c r="D51" s="16" t="s">
        <v>312</v>
      </c>
      <c r="E51" s="16" t="s">
        <v>18</v>
      </c>
      <c r="F51" s="16" t="s">
        <v>47</v>
      </c>
      <c r="G51" s="7" t="n">
        <v>220</v>
      </c>
      <c r="H51" s="6" t="n">
        <v>220.1</v>
      </c>
      <c r="I51" s="6" t="n">
        <v>-48422</v>
      </c>
      <c r="J51" s="6" t="n">
        <v>0</v>
      </c>
      <c r="K51" s="6" t="n">
        <v>-29.05</v>
      </c>
      <c r="L51" s="6" t="n">
        <v>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0" t="n">
        <v>44193.635266204</v>
      </c>
      <c r="B52" s="16" t="s">
        <v>324</v>
      </c>
      <c r="C52" s="16" t="s">
        <v>366</v>
      </c>
      <c r="D52" s="16" t="s">
        <v>312</v>
      </c>
      <c r="E52" s="16" t="s">
        <v>18</v>
      </c>
      <c r="F52" s="16" t="s">
        <v>47</v>
      </c>
      <c r="G52" s="7" t="n">
        <v>2570</v>
      </c>
      <c r="H52" s="6" t="n">
        <v>57.65</v>
      </c>
      <c r="I52" s="6" t="n">
        <v>-148160.5</v>
      </c>
      <c r="J52" s="6" t="n">
        <v>0</v>
      </c>
      <c r="K52" s="6" t="n">
        <v>-88.9</v>
      </c>
      <c r="L52" s="6" t="n">
        <v>0</v>
      </c>
      <c r="M52" s="6"/>
      <c r="N52" s="6" t="s">
        <f>=I52+J52+K52+L52</f>
      </c>
      <c r="O52" s="16"/>
    </row>
    <row collapsed="false" customFormat="false" customHeight="false" hidden="false" ht="12.1" outlineLevel="0" r="53">
      <c r="A53" s="21" t="n">
        <v>44194</v>
      </c>
      <c r="B53" s="22" t="s">
        <v>355</v>
      </c>
      <c r="C53" s="22" t="s">
        <v>84</v>
      </c>
      <c r="D53" s="22" t="s">
        <v>355</v>
      </c>
      <c r="E53" s="22" t="s">
        <v>355</v>
      </c>
      <c r="F53" s="22" t="s">
        <v>47</v>
      </c>
      <c r="G53" s="23" t="n">
        <v>1</v>
      </c>
      <c r="H53" s="24" t="n">
        <v>740000</v>
      </c>
      <c r="I53" s="24" t="n">
        <v>740000</v>
      </c>
      <c r="J53" s="24" t="n">
        <v>0</v>
      </c>
      <c r="K53" s="24" t="n">
        <v>0</v>
      </c>
      <c r="L53" s="24" t="n">
        <v>0</v>
      </c>
      <c r="M53" s="24"/>
      <c r="N53" s="6" t="s">
        <f>=I53+J53+K53+L53</f>
      </c>
      <c r="O53" s="22"/>
    </row>
    <row collapsed="false" customFormat="false" customHeight="false" hidden="false" ht="12.1" outlineLevel="0" r="54">
      <c r="A54" s="25" t="n">
        <v>44194.54568287</v>
      </c>
      <c r="B54" s="26" t="s">
        <v>318</v>
      </c>
      <c r="C54" s="26" t="s">
        <v>360</v>
      </c>
      <c r="D54" s="26" t="s">
        <v>329</v>
      </c>
      <c r="E54" s="26" t="s">
        <v>18</v>
      </c>
      <c r="F54" s="26" t="s">
        <v>47</v>
      </c>
      <c r="G54" s="27" t="n">
        <v>-1</v>
      </c>
      <c r="H54" s="28" t="n">
        <v>1341.4</v>
      </c>
      <c r="I54" s="28" t="n">
        <v>1341.4</v>
      </c>
      <c r="J54" s="28" t="n">
        <v>0</v>
      </c>
      <c r="K54" s="28" t="n">
        <v>-0.81</v>
      </c>
      <c r="L54" s="28" t="n">
        <v>0</v>
      </c>
      <c r="M54" s="28"/>
      <c r="N54" s="6" t="s">
        <f>=I54+J54+K54+L54</f>
      </c>
      <c r="O54" s="26"/>
    </row>
    <row collapsed="false" customFormat="false" customHeight="false" hidden="false" ht="12.1" outlineLevel="0" r="55">
      <c r="A55" s="25" t="n">
        <v>44194.545787037</v>
      </c>
      <c r="B55" s="26" t="s">
        <v>318</v>
      </c>
      <c r="C55" s="26" t="s">
        <v>360</v>
      </c>
      <c r="D55" s="26" t="s">
        <v>329</v>
      </c>
      <c r="E55" s="26" t="s">
        <v>18</v>
      </c>
      <c r="F55" s="26" t="s">
        <v>47</v>
      </c>
      <c r="G55" s="27" t="n">
        <v>-1</v>
      </c>
      <c r="H55" s="28" t="n">
        <v>1341.4</v>
      </c>
      <c r="I55" s="28" t="n">
        <v>1341.4</v>
      </c>
      <c r="J55" s="28" t="n">
        <v>0</v>
      </c>
      <c r="K55" s="28" t="n">
        <v>-0.81</v>
      </c>
      <c r="L55" s="28" t="n">
        <v>0</v>
      </c>
      <c r="M55" s="28"/>
      <c r="N55" s="6" t="s">
        <f>=I55+J55+K55+L55</f>
      </c>
      <c r="O55" s="26"/>
    </row>
    <row collapsed="false" customFormat="false" customHeight="false" hidden="false" ht="12.1" outlineLevel="0" r="56">
      <c r="A56" s="25" t="n">
        <v>44194.545787037</v>
      </c>
      <c r="B56" s="26" t="s">
        <v>318</v>
      </c>
      <c r="C56" s="26" t="s">
        <v>360</v>
      </c>
      <c r="D56" s="26" t="s">
        <v>329</v>
      </c>
      <c r="E56" s="26" t="s">
        <v>18</v>
      </c>
      <c r="F56" s="26" t="s">
        <v>47</v>
      </c>
      <c r="G56" s="27" t="n">
        <v>-1</v>
      </c>
      <c r="H56" s="28" t="n">
        <v>1341.4</v>
      </c>
      <c r="I56" s="28" t="n">
        <v>1341.4</v>
      </c>
      <c r="J56" s="28" t="n">
        <v>0</v>
      </c>
      <c r="K56" s="28" t="n">
        <v>-0.81</v>
      </c>
      <c r="L56" s="28" t="n">
        <v>0</v>
      </c>
      <c r="M56" s="28"/>
      <c r="N56" s="6" t="s">
        <f>=I56+J56+K56+L56</f>
      </c>
      <c r="O56" s="26"/>
    </row>
    <row collapsed="false" customFormat="false" customHeight="false" hidden="false" ht="12.1" outlineLevel="0" r="57">
      <c r="A57" s="25" t="n">
        <v>44194.545856481</v>
      </c>
      <c r="B57" s="26" t="s">
        <v>318</v>
      </c>
      <c r="C57" s="26" t="s">
        <v>360</v>
      </c>
      <c r="D57" s="26" t="s">
        <v>329</v>
      </c>
      <c r="E57" s="26" t="s">
        <v>18</v>
      </c>
      <c r="F57" s="26" t="s">
        <v>47</v>
      </c>
      <c r="G57" s="27" t="n">
        <v>-1</v>
      </c>
      <c r="H57" s="28" t="n">
        <v>1341.4</v>
      </c>
      <c r="I57" s="28" t="n">
        <v>1341.4</v>
      </c>
      <c r="J57" s="28" t="n">
        <v>0</v>
      </c>
      <c r="K57" s="28" t="n">
        <v>-0.81</v>
      </c>
      <c r="L57" s="28" t="n">
        <v>0</v>
      </c>
      <c r="M57" s="28"/>
      <c r="N57" s="6" t="s">
        <f>=I57+J57+K57+L57</f>
      </c>
      <c r="O57" s="26"/>
    </row>
    <row collapsed="false" customFormat="false" customHeight="false" hidden="false" ht="12.1" outlineLevel="0" r="58">
      <c r="A58" s="25" t="n">
        <v>44194.545868056</v>
      </c>
      <c r="B58" s="26" t="s">
        <v>318</v>
      </c>
      <c r="C58" s="26" t="s">
        <v>360</v>
      </c>
      <c r="D58" s="26" t="s">
        <v>329</v>
      </c>
      <c r="E58" s="26" t="s">
        <v>18</v>
      </c>
      <c r="F58" s="26" t="s">
        <v>47</v>
      </c>
      <c r="G58" s="27" t="n">
        <v>-1</v>
      </c>
      <c r="H58" s="28" t="n">
        <v>1341.4</v>
      </c>
      <c r="I58" s="28" t="n">
        <v>1341.4</v>
      </c>
      <c r="J58" s="28" t="n">
        <v>0</v>
      </c>
      <c r="K58" s="28" t="n">
        <v>-0.81</v>
      </c>
      <c r="L58" s="28" t="n">
        <v>0</v>
      </c>
      <c r="M58" s="28"/>
      <c r="N58" s="6" t="s">
        <f>=I58+J58+K58+L58</f>
      </c>
      <c r="O58" s="26"/>
    </row>
    <row collapsed="false" customFormat="false" customHeight="false" hidden="false" ht="12.1" outlineLevel="0" r="59">
      <c r="A59" s="25" t="n">
        <v>44194.545902778</v>
      </c>
      <c r="B59" s="26" t="s">
        <v>318</v>
      </c>
      <c r="C59" s="26" t="s">
        <v>360</v>
      </c>
      <c r="D59" s="26" t="s">
        <v>329</v>
      </c>
      <c r="E59" s="26" t="s">
        <v>18</v>
      </c>
      <c r="F59" s="26" t="s">
        <v>47</v>
      </c>
      <c r="G59" s="27" t="n">
        <v>-90</v>
      </c>
      <c r="H59" s="28" t="n">
        <v>1341.4</v>
      </c>
      <c r="I59" s="28" t="n">
        <v>120726</v>
      </c>
      <c r="J59" s="28" t="n">
        <v>0</v>
      </c>
      <c r="K59" s="28" t="n">
        <v>-72.43</v>
      </c>
      <c r="L59" s="28" t="n">
        <v>0</v>
      </c>
      <c r="M59" s="28"/>
      <c r="N59" s="6" t="s">
        <f>=I59+J59+K59+L59</f>
      </c>
      <c r="O59" s="26"/>
    </row>
    <row collapsed="false" customFormat="false" customHeight="false" hidden="false" ht="12.1" outlineLevel="0" r="60">
      <c r="A60" s="25" t="n">
        <v>44194.545902778</v>
      </c>
      <c r="B60" s="26" t="s">
        <v>318</v>
      </c>
      <c r="C60" s="26" t="s">
        <v>360</v>
      </c>
      <c r="D60" s="26" t="s">
        <v>329</v>
      </c>
      <c r="E60" s="26" t="s">
        <v>18</v>
      </c>
      <c r="F60" s="26" t="s">
        <v>47</v>
      </c>
      <c r="G60" s="27" t="n">
        <v>-5</v>
      </c>
      <c r="H60" s="28" t="n">
        <v>1341.4</v>
      </c>
      <c r="I60" s="28" t="n">
        <v>6707</v>
      </c>
      <c r="J60" s="28" t="n">
        <v>0</v>
      </c>
      <c r="K60" s="28" t="n">
        <v>-4.03</v>
      </c>
      <c r="L60" s="28" t="n">
        <v>0</v>
      </c>
      <c r="M60" s="28"/>
      <c r="N60" s="6" t="s">
        <f>=I60+J60+K60+L60</f>
      </c>
      <c r="O60" s="26"/>
    </row>
    <row collapsed="false" customFormat="false" customHeight="false" hidden="false" ht="12.1" outlineLevel="0" r="61">
      <c r="A61" s="20" t="n">
        <v>44194.571666667</v>
      </c>
      <c r="B61" s="16" t="s">
        <v>326</v>
      </c>
      <c r="C61" s="16" t="s">
        <v>370</v>
      </c>
      <c r="D61" s="16" t="s">
        <v>312</v>
      </c>
      <c r="E61" s="16" t="s">
        <v>18</v>
      </c>
      <c r="F61" s="16" t="s">
        <v>47</v>
      </c>
      <c r="G61" s="7" t="n">
        <v>50000</v>
      </c>
      <c r="H61" s="6" t="n">
        <v>1.8047</v>
      </c>
      <c r="I61" s="6" t="n">
        <v>-90235</v>
      </c>
      <c r="J61" s="6" t="n">
        <v>0</v>
      </c>
      <c r="K61" s="6" t="n">
        <v>-54.14</v>
      </c>
      <c r="L61" s="6" t="n">
        <v>0</v>
      </c>
      <c r="M61" s="6"/>
      <c r="N61" s="6" t="s">
        <f>=I61+J61+K61+L61</f>
      </c>
      <c r="O61" s="16"/>
    </row>
    <row collapsed="false" customFormat="false" customHeight="false" hidden="false" ht="12.1" outlineLevel="0" r="62">
      <c r="A62" s="20" t="n">
        <v>44194.571736111</v>
      </c>
      <c r="B62" s="16" t="s">
        <v>326</v>
      </c>
      <c r="C62" s="16" t="s">
        <v>370</v>
      </c>
      <c r="D62" s="16" t="s">
        <v>312</v>
      </c>
      <c r="E62" s="16" t="s">
        <v>18</v>
      </c>
      <c r="F62" s="16" t="s">
        <v>47</v>
      </c>
      <c r="G62" s="7" t="n">
        <v>35000</v>
      </c>
      <c r="H62" s="6" t="n">
        <v>1.8047</v>
      </c>
      <c r="I62" s="6" t="n">
        <v>-63164.5</v>
      </c>
      <c r="J62" s="6" t="n">
        <v>0</v>
      </c>
      <c r="K62" s="6" t="n">
        <v>-37.89</v>
      </c>
      <c r="L62" s="6" t="n">
        <v>0</v>
      </c>
      <c r="M62" s="6"/>
      <c r="N62" s="6" t="s">
        <f>=I62+J62+K62+L62</f>
      </c>
      <c r="O62" s="16"/>
    </row>
    <row collapsed="false" customFormat="false" customHeight="false" hidden="false" ht="12.1" outlineLevel="0" r="63">
      <c r="A63" s="20" t="n">
        <v>44194.69150463</v>
      </c>
      <c r="B63" s="16" t="s">
        <v>324</v>
      </c>
      <c r="C63" s="16" t="s">
        <v>366</v>
      </c>
      <c r="D63" s="16" t="s">
        <v>312</v>
      </c>
      <c r="E63" s="16" t="s">
        <v>18</v>
      </c>
      <c r="F63" s="16" t="s">
        <v>47</v>
      </c>
      <c r="G63" s="7" t="n">
        <v>280</v>
      </c>
      <c r="H63" s="6" t="n">
        <v>55.94</v>
      </c>
      <c r="I63" s="6" t="n">
        <v>-15663.2</v>
      </c>
      <c r="J63" s="6" t="n">
        <v>0</v>
      </c>
      <c r="K63" s="6" t="n">
        <v>-9.4</v>
      </c>
      <c r="L63" s="6" t="n">
        <v>0</v>
      </c>
      <c r="M63" s="6"/>
      <c r="N63" s="6" t="s">
        <f>=I63+J63+K63+L63</f>
      </c>
      <c r="O63" s="16"/>
    </row>
    <row collapsed="false" customFormat="false" customHeight="false" hidden="false" ht="12.1" outlineLevel="0" r="64">
      <c r="A64" s="20" t="n">
        <v>44194.69150463</v>
      </c>
      <c r="B64" s="16" t="s">
        <v>324</v>
      </c>
      <c r="C64" s="16" t="s">
        <v>366</v>
      </c>
      <c r="D64" s="16" t="s">
        <v>312</v>
      </c>
      <c r="E64" s="16" t="s">
        <v>18</v>
      </c>
      <c r="F64" s="16" t="s">
        <v>47</v>
      </c>
      <c r="G64" s="7" t="n">
        <v>60</v>
      </c>
      <c r="H64" s="6" t="n">
        <v>55.93</v>
      </c>
      <c r="I64" s="6" t="n">
        <v>-3355.8</v>
      </c>
      <c r="J64" s="6" t="n">
        <v>0</v>
      </c>
      <c r="K64" s="6" t="n">
        <v>-2.01</v>
      </c>
      <c r="L64" s="6" t="n">
        <v>0</v>
      </c>
      <c r="M64" s="6"/>
      <c r="N64" s="6" t="s">
        <f>=I64+J64+K64+L64</f>
      </c>
      <c r="O64" s="16"/>
    </row>
    <row collapsed="false" customFormat="false" customHeight="false" hidden="false" ht="12.1" outlineLevel="0" r="65">
      <c r="A65" s="20" t="n">
        <v>44194.69150463</v>
      </c>
      <c r="B65" s="16" t="s">
        <v>324</v>
      </c>
      <c r="C65" s="16" t="s">
        <v>366</v>
      </c>
      <c r="D65" s="16" t="s">
        <v>312</v>
      </c>
      <c r="E65" s="16" t="s">
        <v>18</v>
      </c>
      <c r="F65" s="16" t="s">
        <v>47</v>
      </c>
      <c r="G65" s="7" t="n">
        <v>500</v>
      </c>
      <c r="H65" s="6" t="n">
        <v>55.93</v>
      </c>
      <c r="I65" s="6" t="n">
        <v>-27965</v>
      </c>
      <c r="J65" s="6" t="n">
        <v>0</v>
      </c>
      <c r="K65" s="6" t="n">
        <v>-16.78</v>
      </c>
      <c r="L65" s="6" t="n">
        <v>0</v>
      </c>
      <c r="M65" s="6"/>
      <c r="N65" s="6" t="s">
        <f>=I65+J65+K65+L65</f>
      </c>
      <c r="O65" s="16"/>
    </row>
    <row collapsed="false" customFormat="false" customHeight="false" hidden="false" ht="12.1" outlineLevel="0" r="66">
      <c r="A66" s="20" t="n">
        <v>44194.697488426</v>
      </c>
      <c r="B66" s="16" t="s">
        <v>324</v>
      </c>
      <c r="C66" s="16" t="s">
        <v>366</v>
      </c>
      <c r="D66" s="16" t="s">
        <v>312</v>
      </c>
      <c r="E66" s="16" t="s">
        <v>18</v>
      </c>
      <c r="F66" s="16" t="s">
        <v>47</v>
      </c>
      <c r="G66" s="7" t="n">
        <v>1540</v>
      </c>
      <c r="H66" s="6" t="n">
        <v>56.24</v>
      </c>
      <c r="I66" s="6" t="n">
        <v>-86609.6</v>
      </c>
      <c r="J66" s="6" t="n">
        <v>0</v>
      </c>
      <c r="K66" s="6" t="n">
        <v>-51.96</v>
      </c>
      <c r="L66" s="6" t="n">
        <v>0</v>
      </c>
      <c r="M66" s="6"/>
      <c r="N66" s="6" t="s">
        <f>=I66+J66+K66+L66</f>
      </c>
      <c r="O66" s="16"/>
    </row>
    <row collapsed="false" customFormat="false" customHeight="false" hidden="false" ht="12.1" outlineLevel="0" r="67">
      <c r="A67" s="20" t="n">
        <v>44194.697488426</v>
      </c>
      <c r="B67" s="16" t="s">
        <v>324</v>
      </c>
      <c r="C67" s="16" t="s">
        <v>366</v>
      </c>
      <c r="D67" s="16" t="s">
        <v>312</v>
      </c>
      <c r="E67" s="16" t="s">
        <v>18</v>
      </c>
      <c r="F67" s="16" t="s">
        <v>47</v>
      </c>
      <c r="G67" s="7" t="n">
        <v>10</v>
      </c>
      <c r="H67" s="6" t="n">
        <v>56.235</v>
      </c>
      <c r="I67" s="6" t="n">
        <v>-562.35</v>
      </c>
      <c r="J67" s="6" t="n">
        <v>0</v>
      </c>
      <c r="K67" s="6" t="n">
        <v>-0.33</v>
      </c>
      <c r="L67" s="6" t="n">
        <v>0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0" t="n">
        <v>44194.697488426</v>
      </c>
      <c r="B68" s="16" t="s">
        <v>324</v>
      </c>
      <c r="C68" s="16" t="s">
        <v>366</v>
      </c>
      <c r="D68" s="16" t="s">
        <v>312</v>
      </c>
      <c r="E68" s="16" t="s">
        <v>18</v>
      </c>
      <c r="F68" s="16" t="s">
        <v>47</v>
      </c>
      <c r="G68" s="7" t="n">
        <v>4000</v>
      </c>
      <c r="H68" s="6" t="n">
        <v>56.235</v>
      </c>
      <c r="I68" s="6" t="n">
        <v>-224940</v>
      </c>
      <c r="J68" s="6" t="n">
        <v>0</v>
      </c>
      <c r="K68" s="6" t="n">
        <v>-134.96</v>
      </c>
      <c r="L68" s="6" t="n">
        <v>0</v>
      </c>
      <c r="M68" s="6"/>
      <c r="N68" s="6" t="s">
        <f>=I68+J68+K68+L68</f>
      </c>
      <c r="O68" s="16"/>
    </row>
    <row collapsed="false" customFormat="false" customHeight="false" hidden="false" ht="12.1" outlineLevel="0" r="69">
      <c r="A69" s="20" t="n">
        <v>44194.700034722</v>
      </c>
      <c r="B69" s="16" t="s">
        <v>324</v>
      </c>
      <c r="C69" s="16" t="s">
        <v>366</v>
      </c>
      <c r="D69" s="16" t="s">
        <v>312</v>
      </c>
      <c r="E69" s="16" t="s">
        <v>18</v>
      </c>
      <c r="F69" s="16" t="s">
        <v>47</v>
      </c>
      <c r="G69" s="7" t="n">
        <v>340</v>
      </c>
      <c r="H69" s="6" t="n">
        <v>56.38</v>
      </c>
      <c r="I69" s="6" t="n">
        <v>-19169.2</v>
      </c>
      <c r="J69" s="6" t="n">
        <v>0</v>
      </c>
      <c r="K69" s="6" t="n">
        <v>-11.49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44194.700034722</v>
      </c>
      <c r="B70" s="16" t="s">
        <v>324</v>
      </c>
      <c r="C70" s="16" t="s">
        <v>366</v>
      </c>
      <c r="D70" s="16" t="s">
        <v>312</v>
      </c>
      <c r="E70" s="16" t="s">
        <v>18</v>
      </c>
      <c r="F70" s="16" t="s">
        <v>47</v>
      </c>
      <c r="G70" s="7" t="n">
        <v>1500</v>
      </c>
      <c r="H70" s="6" t="n">
        <v>56.38</v>
      </c>
      <c r="I70" s="6" t="n">
        <v>-84570</v>
      </c>
      <c r="J70" s="6" t="n">
        <v>0</v>
      </c>
      <c r="K70" s="6" t="n">
        <v>-50.74</v>
      </c>
      <c r="L70" s="6" t="n">
        <v>0</v>
      </c>
      <c r="M70" s="6"/>
      <c r="N70" s="6" t="s">
        <f>=I70+J70+K70+L70</f>
      </c>
      <c r="O70" s="16"/>
    </row>
    <row collapsed="false" customFormat="false" customHeight="false" hidden="false" ht="12.1" outlineLevel="0" r="71">
      <c r="A71" s="20" t="n">
        <v>44194.700034722</v>
      </c>
      <c r="B71" s="16" t="s">
        <v>324</v>
      </c>
      <c r="C71" s="16" t="s">
        <v>366</v>
      </c>
      <c r="D71" s="16" t="s">
        <v>312</v>
      </c>
      <c r="E71" s="16" t="s">
        <v>18</v>
      </c>
      <c r="F71" s="16" t="s">
        <v>47</v>
      </c>
      <c r="G71" s="7" t="n">
        <v>360</v>
      </c>
      <c r="H71" s="6" t="n">
        <v>56.38</v>
      </c>
      <c r="I71" s="6" t="n">
        <v>-20296.8</v>
      </c>
      <c r="J71" s="6" t="n">
        <v>0</v>
      </c>
      <c r="K71" s="6" t="n">
        <v>-12.18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44194.700034722</v>
      </c>
      <c r="B72" s="16" t="s">
        <v>324</v>
      </c>
      <c r="C72" s="16" t="s">
        <v>366</v>
      </c>
      <c r="D72" s="16" t="s">
        <v>312</v>
      </c>
      <c r="E72" s="16" t="s">
        <v>18</v>
      </c>
      <c r="F72" s="16" t="s">
        <v>47</v>
      </c>
      <c r="G72" s="7" t="n">
        <v>620</v>
      </c>
      <c r="H72" s="6" t="n">
        <v>56.38</v>
      </c>
      <c r="I72" s="6" t="n">
        <v>-34955.6</v>
      </c>
      <c r="J72" s="6" t="n">
        <v>0</v>
      </c>
      <c r="K72" s="6" t="n">
        <v>-20.98</v>
      </c>
      <c r="L72" s="6" t="n">
        <v>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44194.70005787</v>
      </c>
      <c r="B73" s="16" t="s">
        <v>324</v>
      </c>
      <c r="C73" s="16" t="s">
        <v>366</v>
      </c>
      <c r="D73" s="16" t="s">
        <v>312</v>
      </c>
      <c r="E73" s="16" t="s">
        <v>18</v>
      </c>
      <c r="F73" s="16" t="s">
        <v>47</v>
      </c>
      <c r="G73" s="7" t="n">
        <v>810</v>
      </c>
      <c r="H73" s="6" t="n">
        <v>56.38</v>
      </c>
      <c r="I73" s="6" t="n">
        <v>-45667.8</v>
      </c>
      <c r="J73" s="6" t="n">
        <v>0</v>
      </c>
      <c r="K73" s="6" t="n">
        <v>-27.4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44194.795752315</v>
      </c>
      <c r="B74" s="16" t="s">
        <v>324</v>
      </c>
      <c r="C74" s="16" t="s">
        <v>366</v>
      </c>
      <c r="D74" s="16" t="s">
        <v>312</v>
      </c>
      <c r="E74" s="16" t="s">
        <v>18</v>
      </c>
      <c r="F74" s="16" t="s">
        <v>47</v>
      </c>
      <c r="G74" s="7" t="n">
        <v>1150</v>
      </c>
      <c r="H74" s="6" t="n">
        <v>56.84</v>
      </c>
      <c r="I74" s="6" t="n">
        <v>-65366</v>
      </c>
      <c r="J74" s="6" t="n">
        <v>0</v>
      </c>
      <c r="K74" s="6" t="n">
        <v>-39.22</v>
      </c>
      <c r="L74" s="6" t="n">
        <v>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44194.795752315</v>
      </c>
      <c r="B75" s="16" t="s">
        <v>324</v>
      </c>
      <c r="C75" s="16" t="s">
        <v>366</v>
      </c>
      <c r="D75" s="16" t="s">
        <v>312</v>
      </c>
      <c r="E75" s="16" t="s">
        <v>18</v>
      </c>
      <c r="F75" s="16" t="s">
        <v>47</v>
      </c>
      <c r="G75" s="7" t="n">
        <v>1300</v>
      </c>
      <c r="H75" s="6" t="n">
        <v>56.84</v>
      </c>
      <c r="I75" s="6" t="n">
        <v>-73892</v>
      </c>
      <c r="J75" s="6" t="n">
        <v>0</v>
      </c>
      <c r="K75" s="6" t="n">
        <v>-44.34</v>
      </c>
      <c r="L75" s="6" t="n">
        <v>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0" t="n">
        <v>44194.795752315</v>
      </c>
      <c r="B76" s="16" t="s">
        <v>324</v>
      </c>
      <c r="C76" s="16" t="s">
        <v>366</v>
      </c>
      <c r="D76" s="16" t="s">
        <v>312</v>
      </c>
      <c r="E76" s="16" t="s">
        <v>18</v>
      </c>
      <c r="F76" s="16" t="s">
        <v>47</v>
      </c>
      <c r="G76" s="7" t="n">
        <v>300</v>
      </c>
      <c r="H76" s="6" t="n">
        <v>56.84</v>
      </c>
      <c r="I76" s="6" t="n">
        <v>-17052</v>
      </c>
      <c r="J76" s="6" t="n">
        <v>0</v>
      </c>
      <c r="K76" s="6" t="n">
        <v>-10.23</v>
      </c>
      <c r="L76" s="6" t="n">
        <v>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1" t="n">
        <v>44195</v>
      </c>
      <c r="B77" s="22" t="s">
        <v>367</v>
      </c>
      <c r="C77" s="22" t="s">
        <v>371</v>
      </c>
      <c r="D77" s="22" t="s">
        <v>367</v>
      </c>
      <c r="E77" s="22" t="s">
        <v>367</v>
      </c>
      <c r="F77" s="22" t="s">
        <v>47</v>
      </c>
      <c r="G77" s="23" t="n">
        <v>1</v>
      </c>
      <c r="H77" s="24" t="n">
        <v>40</v>
      </c>
      <c r="I77" s="24" t="n">
        <v>40</v>
      </c>
      <c r="J77" s="24" t="n">
        <v>0</v>
      </c>
      <c r="K77" s="24" t="n">
        <v>0</v>
      </c>
      <c r="L77" s="24" t="n">
        <v>0</v>
      </c>
      <c r="M77" s="24"/>
      <c r="N77" s="6" t="s">
        <f>=I77+J77+K77+L77</f>
      </c>
      <c r="O77" s="22"/>
    </row>
    <row collapsed="false" customFormat="false" customHeight="false" hidden="false" ht="12.1" outlineLevel="0" r="78">
      <c r="A78" s="21" t="n">
        <v>44195</v>
      </c>
      <c r="B78" s="22" t="s">
        <v>355</v>
      </c>
      <c r="C78" s="22" t="s">
        <v>84</v>
      </c>
      <c r="D78" s="22" t="s">
        <v>355</v>
      </c>
      <c r="E78" s="22" t="s">
        <v>355</v>
      </c>
      <c r="F78" s="22" t="s">
        <v>20</v>
      </c>
      <c r="G78" s="23" t="n">
        <v>1</v>
      </c>
      <c r="H78" s="24" t="n">
        <v>20</v>
      </c>
      <c r="I78" s="24" t="n">
        <v>20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4"/>
      <c r="O78" s="22"/>
    </row>
    <row collapsed="false" customFormat="false" customHeight="false" hidden="false" ht="12.1" outlineLevel="0" r="79">
      <c r="A79" s="21" t="n">
        <v>44195</v>
      </c>
      <c r="B79" s="22" t="s">
        <v>355</v>
      </c>
      <c r="C79" s="22" t="s">
        <v>84</v>
      </c>
      <c r="D79" s="22" t="s">
        <v>355</v>
      </c>
      <c r="E79" s="22" t="s">
        <v>355</v>
      </c>
      <c r="F79" s="22" t="s">
        <v>20</v>
      </c>
      <c r="G79" s="23" t="n">
        <v>1</v>
      </c>
      <c r="H79" s="24" t="n">
        <v>36838</v>
      </c>
      <c r="I79" s="24" t="n">
        <v>36838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4"/>
      <c r="O79" s="22"/>
    </row>
    <row collapsed="false" customFormat="false" customHeight="false" hidden="false" ht="12.1" outlineLevel="0" r="80">
      <c r="A80" s="20" t="n">
        <v>44195.5071875</v>
      </c>
      <c r="B80" s="16" t="s">
        <v>17</v>
      </c>
      <c r="C80" s="16" t="s">
        <v>372</v>
      </c>
      <c r="D80" s="16" t="s">
        <v>312</v>
      </c>
      <c r="E80" s="16" t="s">
        <v>18</v>
      </c>
      <c r="F80" s="16" t="s">
        <v>20</v>
      </c>
      <c r="G80" s="7" t="n">
        <v>1</v>
      </c>
      <c r="H80" s="6" t="n">
        <v>244</v>
      </c>
      <c r="I80" s="6" t="n">
        <v>-244</v>
      </c>
      <c r="J80" s="6" t="n">
        <v>0</v>
      </c>
      <c r="K80" s="6" t="n">
        <v>-0.14</v>
      </c>
      <c r="L80" s="6" t="n">
        <v>0</v>
      </c>
      <c r="M80" s="6" t="s">
        <f>=I80+J80+K80+L80</f>
      </c>
      <c r="N80" s="6"/>
      <c r="O80" s="16"/>
    </row>
    <row collapsed="false" customFormat="false" customHeight="false" hidden="false" ht="12.1" outlineLevel="0" r="81">
      <c r="A81" s="20" t="n">
        <v>44195.507256944</v>
      </c>
      <c r="B81" s="16" t="s">
        <v>17</v>
      </c>
      <c r="C81" s="16" t="s">
        <v>372</v>
      </c>
      <c r="D81" s="16" t="s">
        <v>312</v>
      </c>
      <c r="E81" s="16" t="s">
        <v>18</v>
      </c>
      <c r="F81" s="16" t="s">
        <v>20</v>
      </c>
      <c r="G81" s="7" t="n">
        <v>2</v>
      </c>
      <c r="H81" s="6" t="n">
        <v>244</v>
      </c>
      <c r="I81" s="6" t="n">
        <v>-488</v>
      </c>
      <c r="J81" s="6" t="n">
        <v>0</v>
      </c>
      <c r="K81" s="6" t="n">
        <v>-0.29</v>
      </c>
      <c r="L81" s="6" t="n">
        <v>0</v>
      </c>
      <c r="M81" s="6" t="s">
        <f>=I81+J81+K81+L81</f>
      </c>
      <c r="N81" s="6"/>
      <c r="O81" s="16"/>
    </row>
    <row collapsed="false" customFormat="false" customHeight="false" hidden="false" ht="12.1" outlineLevel="0" r="82">
      <c r="A82" s="20" t="n">
        <v>44195.509050926</v>
      </c>
      <c r="B82" s="16" t="s">
        <v>17</v>
      </c>
      <c r="C82" s="16" t="s">
        <v>372</v>
      </c>
      <c r="D82" s="16" t="s">
        <v>312</v>
      </c>
      <c r="E82" s="16" t="s">
        <v>18</v>
      </c>
      <c r="F82" s="16" t="s">
        <v>20</v>
      </c>
      <c r="G82" s="7" t="n">
        <v>8</v>
      </c>
      <c r="H82" s="6" t="n">
        <v>244.16</v>
      </c>
      <c r="I82" s="6" t="n">
        <v>-1953.28</v>
      </c>
      <c r="J82" s="6" t="n">
        <v>0</v>
      </c>
      <c r="K82" s="6" t="n">
        <v>-1.18</v>
      </c>
      <c r="L82" s="6" t="n">
        <v>0</v>
      </c>
      <c r="M82" s="6" t="s">
        <f>=I82+J82+K82+L82</f>
      </c>
      <c r="N82" s="6"/>
      <c r="O82" s="16"/>
    </row>
    <row collapsed="false" customFormat="false" customHeight="false" hidden="false" ht="12.1" outlineLevel="0" r="83">
      <c r="A83" s="20" t="n">
        <v>44195.509050926</v>
      </c>
      <c r="B83" s="16" t="s">
        <v>17</v>
      </c>
      <c r="C83" s="16" t="s">
        <v>372</v>
      </c>
      <c r="D83" s="16" t="s">
        <v>312</v>
      </c>
      <c r="E83" s="16" t="s">
        <v>18</v>
      </c>
      <c r="F83" s="16" t="s">
        <v>20</v>
      </c>
      <c r="G83" s="7" t="n">
        <v>70</v>
      </c>
      <c r="H83" s="6" t="n">
        <v>244.16</v>
      </c>
      <c r="I83" s="6" t="n">
        <v>-17091.2</v>
      </c>
      <c r="J83" s="6" t="n">
        <v>0</v>
      </c>
      <c r="K83" s="6" t="n">
        <v>-10.26</v>
      </c>
      <c r="L83" s="6" t="n">
        <v>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0" t="n">
        <v>44195.5090625</v>
      </c>
      <c r="B84" s="16" t="s">
        <v>17</v>
      </c>
      <c r="C84" s="16" t="s">
        <v>372</v>
      </c>
      <c r="D84" s="16" t="s">
        <v>312</v>
      </c>
      <c r="E84" s="16" t="s">
        <v>18</v>
      </c>
      <c r="F84" s="16" t="s">
        <v>20</v>
      </c>
      <c r="G84" s="7" t="n">
        <v>1</v>
      </c>
      <c r="H84" s="6" t="n">
        <v>244.16</v>
      </c>
      <c r="I84" s="6" t="n">
        <v>-244.16</v>
      </c>
      <c r="J84" s="6" t="n">
        <v>0</v>
      </c>
      <c r="K84" s="6" t="n">
        <v>-0.14</v>
      </c>
      <c r="L84" s="6" t="n">
        <v>0</v>
      </c>
      <c r="M84" s="6" t="s">
        <f>=I84+J84+K84+L84</f>
      </c>
      <c r="N84" s="6"/>
      <c r="O84" s="16"/>
    </row>
    <row collapsed="false" customFormat="false" customHeight="false" hidden="false" ht="12.1" outlineLevel="0" r="85">
      <c r="A85" s="20" t="n">
        <v>44195.5090625</v>
      </c>
      <c r="B85" s="16" t="s">
        <v>17</v>
      </c>
      <c r="C85" s="16" t="s">
        <v>372</v>
      </c>
      <c r="D85" s="16" t="s">
        <v>312</v>
      </c>
      <c r="E85" s="16" t="s">
        <v>18</v>
      </c>
      <c r="F85" s="16" t="s">
        <v>20</v>
      </c>
      <c r="G85" s="7" t="n">
        <v>3</v>
      </c>
      <c r="H85" s="6" t="n">
        <v>244.16</v>
      </c>
      <c r="I85" s="6" t="n">
        <v>-732.48</v>
      </c>
      <c r="J85" s="6" t="n">
        <v>0</v>
      </c>
      <c r="K85" s="6" t="n">
        <v>-0.44</v>
      </c>
      <c r="L85" s="6" t="n">
        <v>0</v>
      </c>
      <c r="M85" s="6" t="s">
        <f>=I85+J85+K85+L85</f>
      </c>
      <c r="N85" s="6"/>
      <c r="O85" s="16"/>
    </row>
    <row collapsed="false" customFormat="false" customHeight="false" hidden="false" ht="12.1" outlineLevel="0" r="86">
      <c r="A86" s="20" t="n">
        <v>44195.5090625</v>
      </c>
      <c r="B86" s="16" t="s">
        <v>17</v>
      </c>
      <c r="C86" s="16" t="s">
        <v>372</v>
      </c>
      <c r="D86" s="16" t="s">
        <v>312</v>
      </c>
      <c r="E86" s="16" t="s">
        <v>18</v>
      </c>
      <c r="F86" s="16" t="s">
        <v>20</v>
      </c>
      <c r="G86" s="7" t="n">
        <v>4</v>
      </c>
      <c r="H86" s="6" t="n">
        <v>244.16</v>
      </c>
      <c r="I86" s="6" t="n">
        <v>-976.64</v>
      </c>
      <c r="J86" s="6" t="n">
        <v>0</v>
      </c>
      <c r="K86" s="6" t="n">
        <v>-0.59</v>
      </c>
      <c r="L86" s="6" t="n">
        <v>0</v>
      </c>
      <c r="M86" s="6" t="s">
        <f>=I86+J86+K86+L86</f>
      </c>
      <c r="N86" s="6"/>
      <c r="O86" s="16"/>
    </row>
    <row collapsed="false" customFormat="false" customHeight="false" hidden="false" ht="12.1" outlineLevel="0" r="87">
      <c r="A87" s="20" t="n">
        <v>44195.5090625</v>
      </c>
      <c r="B87" s="16" t="s">
        <v>17</v>
      </c>
      <c r="C87" s="16" t="s">
        <v>372</v>
      </c>
      <c r="D87" s="16" t="s">
        <v>312</v>
      </c>
      <c r="E87" s="16" t="s">
        <v>18</v>
      </c>
      <c r="F87" s="16" t="s">
        <v>20</v>
      </c>
      <c r="G87" s="7" t="n">
        <v>1</v>
      </c>
      <c r="H87" s="6" t="n">
        <v>244.16</v>
      </c>
      <c r="I87" s="6" t="n">
        <v>-244.16</v>
      </c>
      <c r="J87" s="6" t="n">
        <v>0</v>
      </c>
      <c r="K87" s="6" t="n">
        <v>-0.14</v>
      </c>
      <c r="L87" s="6" t="n">
        <v>0</v>
      </c>
      <c r="M87" s="6" t="s">
        <f>=I87+J87+K87+L87</f>
      </c>
      <c r="N87" s="6"/>
      <c r="O87" s="16"/>
    </row>
    <row collapsed="false" customFormat="false" customHeight="false" hidden="false" ht="12.1" outlineLevel="0" r="88">
      <c r="A88" s="20" t="n">
        <v>44195.5090625</v>
      </c>
      <c r="B88" s="16" t="s">
        <v>17</v>
      </c>
      <c r="C88" s="16" t="s">
        <v>372</v>
      </c>
      <c r="D88" s="16" t="s">
        <v>312</v>
      </c>
      <c r="E88" s="16" t="s">
        <v>18</v>
      </c>
      <c r="F88" s="16" t="s">
        <v>20</v>
      </c>
      <c r="G88" s="7" t="n">
        <v>2</v>
      </c>
      <c r="H88" s="6" t="n">
        <v>244.16</v>
      </c>
      <c r="I88" s="6" t="n">
        <v>-488.32</v>
      </c>
      <c r="J88" s="6" t="n">
        <v>0</v>
      </c>
      <c r="K88" s="6" t="n">
        <v>-0.29</v>
      </c>
      <c r="L88" s="6" t="n">
        <v>0</v>
      </c>
      <c r="M88" s="6" t="s">
        <f>=I88+J88+K88+L88</f>
      </c>
      <c r="N88" s="6"/>
      <c r="O88" s="16"/>
    </row>
    <row collapsed="false" customFormat="false" customHeight="false" hidden="false" ht="12.1" outlineLevel="0" r="89">
      <c r="A89" s="20" t="n">
        <v>44195.5090625</v>
      </c>
      <c r="B89" s="16" t="s">
        <v>17</v>
      </c>
      <c r="C89" s="16" t="s">
        <v>372</v>
      </c>
      <c r="D89" s="16" t="s">
        <v>312</v>
      </c>
      <c r="E89" s="16" t="s">
        <v>18</v>
      </c>
      <c r="F89" s="16" t="s">
        <v>20</v>
      </c>
      <c r="G89" s="7" t="n">
        <v>3</v>
      </c>
      <c r="H89" s="6" t="n">
        <v>244.16</v>
      </c>
      <c r="I89" s="6" t="n">
        <v>-732.48</v>
      </c>
      <c r="J89" s="6" t="n">
        <v>0</v>
      </c>
      <c r="K89" s="6" t="n">
        <v>-0.44</v>
      </c>
      <c r="L89" s="6" t="n">
        <v>0</v>
      </c>
      <c r="M89" s="6" t="s">
        <f>=I89+J89+K89+L89</f>
      </c>
      <c r="N89" s="6"/>
      <c r="O89" s="16"/>
    </row>
    <row collapsed="false" customFormat="false" customHeight="false" hidden="false" ht="12.1" outlineLevel="0" r="90">
      <c r="A90" s="20" t="n">
        <v>44195.509108796</v>
      </c>
      <c r="B90" s="16" t="s">
        <v>17</v>
      </c>
      <c r="C90" s="16" t="s">
        <v>372</v>
      </c>
      <c r="D90" s="16" t="s">
        <v>312</v>
      </c>
      <c r="E90" s="16" t="s">
        <v>18</v>
      </c>
      <c r="F90" s="16" t="s">
        <v>20</v>
      </c>
      <c r="G90" s="7" t="n">
        <v>4</v>
      </c>
      <c r="H90" s="6" t="n">
        <v>244.16</v>
      </c>
      <c r="I90" s="6" t="n">
        <v>-976.64</v>
      </c>
      <c r="J90" s="6" t="n">
        <v>0</v>
      </c>
      <c r="K90" s="6" t="n">
        <v>-0.59</v>
      </c>
      <c r="L90" s="6" t="n">
        <v>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0" t="n">
        <v>44195.509155093</v>
      </c>
      <c r="B91" s="16" t="s">
        <v>17</v>
      </c>
      <c r="C91" s="16" t="s">
        <v>372</v>
      </c>
      <c r="D91" s="16" t="s">
        <v>312</v>
      </c>
      <c r="E91" s="16" t="s">
        <v>18</v>
      </c>
      <c r="F91" s="16" t="s">
        <v>20</v>
      </c>
      <c r="G91" s="7" t="n">
        <v>1</v>
      </c>
      <c r="H91" s="6" t="n">
        <v>244.16</v>
      </c>
      <c r="I91" s="6" t="n">
        <v>-244.16</v>
      </c>
      <c r="J91" s="6" t="n">
        <v>0</v>
      </c>
      <c r="K91" s="6" t="n">
        <v>-0.14</v>
      </c>
      <c r="L91" s="6" t="n">
        <v>0</v>
      </c>
      <c r="M91" s="6" t="s">
        <f>=I91+J91+K91+L91</f>
      </c>
      <c r="N91" s="6"/>
      <c r="O91" s="16"/>
    </row>
    <row collapsed="false" customFormat="false" customHeight="false" hidden="false" ht="12.1" outlineLevel="0" r="92">
      <c r="A92" s="20" t="n">
        <v>44196.79630787</v>
      </c>
      <c r="B92" s="16" t="s">
        <v>33</v>
      </c>
      <c r="C92" s="16" t="s">
        <v>34</v>
      </c>
      <c r="D92" s="16" t="s">
        <v>312</v>
      </c>
      <c r="E92" s="16" t="s">
        <v>18</v>
      </c>
      <c r="F92" s="16" t="s">
        <v>20</v>
      </c>
      <c r="G92" s="7" t="n">
        <v>34</v>
      </c>
      <c r="H92" s="6" t="n">
        <v>30.08</v>
      </c>
      <c r="I92" s="6" t="n">
        <v>-1022.72</v>
      </c>
      <c r="J92" s="6" t="n">
        <v>0</v>
      </c>
      <c r="K92" s="6" t="n">
        <v>-0.61</v>
      </c>
      <c r="L92" s="6" t="n">
        <v>0</v>
      </c>
      <c r="M92" s="6" t="s">
        <f>=I92+J92+K92+L92</f>
      </c>
      <c r="N92" s="6"/>
      <c r="O92" s="16"/>
    </row>
    <row collapsed="false" customFormat="false" customHeight="false" hidden="false" ht="12.1" outlineLevel="0" r="93">
      <c r="A93" s="20" t="n">
        <v>44196.799849537</v>
      </c>
      <c r="B93" s="16" t="s">
        <v>33</v>
      </c>
      <c r="C93" s="16" t="s">
        <v>34</v>
      </c>
      <c r="D93" s="16" t="s">
        <v>312</v>
      </c>
      <c r="E93" s="16" t="s">
        <v>18</v>
      </c>
      <c r="F93" s="16" t="s">
        <v>20</v>
      </c>
      <c r="G93" s="7" t="n">
        <v>12</v>
      </c>
      <c r="H93" s="6" t="n">
        <v>30.08</v>
      </c>
      <c r="I93" s="6" t="n">
        <v>-360.96</v>
      </c>
      <c r="J93" s="6" t="n">
        <v>0</v>
      </c>
      <c r="K93" s="6" t="n">
        <v>-0.22</v>
      </c>
      <c r="L93" s="6" t="n">
        <v>0</v>
      </c>
      <c r="M93" s="6" t="s">
        <f>=I93+J93+K93+L93</f>
      </c>
      <c r="N93" s="6"/>
      <c r="O93" s="16"/>
    </row>
    <row collapsed="false" customFormat="false" customHeight="false" hidden="false" ht="12.1" outlineLevel="0" r="94">
      <c r="A94" s="20" t="n">
        <v>44196.799849537</v>
      </c>
      <c r="B94" s="16" t="s">
        <v>33</v>
      </c>
      <c r="C94" s="16" t="s">
        <v>34</v>
      </c>
      <c r="D94" s="16" t="s">
        <v>312</v>
      </c>
      <c r="E94" s="16" t="s">
        <v>18</v>
      </c>
      <c r="F94" s="16" t="s">
        <v>20</v>
      </c>
      <c r="G94" s="7" t="n">
        <v>11</v>
      </c>
      <c r="H94" s="6" t="n">
        <v>30.08</v>
      </c>
      <c r="I94" s="6" t="n">
        <v>-330.88</v>
      </c>
      <c r="J94" s="6" t="n">
        <v>0</v>
      </c>
      <c r="K94" s="6" t="n">
        <v>-0.2</v>
      </c>
      <c r="L94" s="6" t="n">
        <v>0</v>
      </c>
      <c r="M94" s="6" t="s">
        <f>=I94+J94+K94+L94</f>
      </c>
      <c r="N94" s="6"/>
      <c r="O94" s="16"/>
    </row>
    <row collapsed="false" customFormat="false" customHeight="false" hidden="false" ht="12.1" outlineLevel="0" r="95">
      <c r="A95" s="20" t="n">
        <v>44196.799849537</v>
      </c>
      <c r="B95" s="16" t="s">
        <v>33</v>
      </c>
      <c r="C95" s="16" t="s">
        <v>34</v>
      </c>
      <c r="D95" s="16" t="s">
        <v>312</v>
      </c>
      <c r="E95" s="16" t="s">
        <v>18</v>
      </c>
      <c r="F95" s="16" t="s">
        <v>20</v>
      </c>
      <c r="G95" s="7" t="n">
        <v>11</v>
      </c>
      <c r="H95" s="6" t="n">
        <v>30.08</v>
      </c>
      <c r="I95" s="6" t="n">
        <v>-330.88</v>
      </c>
      <c r="J95" s="6" t="n">
        <v>0</v>
      </c>
      <c r="K95" s="6" t="n">
        <v>-0.2</v>
      </c>
      <c r="L95" s="6" t="n">
        <v>0</v>
      </c>
      <c r="M95" s="6" t="s">
        <f>=I95+J95+K95+L95</f>
      </c>
      <c r="N95" s="6"/>
      <c r="O95" s="16"/>
    </row>
    <row collapsed="false" customFormat="false" customHeight="false" hidden="false" ht="12.1" outlineLevel="0" r="96">
      <c r="A96" s="20" t="n">
        <v>44204.795277778</v>
      </c>
      <c r="B96" s="16" t="s">
        <v>17</v>
      </c>
      <c r="C96" s="16" t="s">
        <v>372</v>
      </c>
      <c r="D96" s="16" t="s">
        <v>312</v>
      </c>
      <c r="E96" s="16" t="s">
        <v>18</v>
      </c>
      <c r="F96" s="16" t="s">
        <v>20</v>
      </c>
      <c r="G96" s="7" t="n">
        <v>10</v>
      </c>
      <c r="H96" s="6" t="n">
        <v>235.96</v>
      </c>
      <c r="I96" s="6" t="n">
        <v>-2359.6</v>
      </c>
      <c r="J96" s="6" t="n">
        <v>0</v>
      </c>
      <c r="K96" s="6" t="n">
        <v>-1.42</v>
      </c>
      <c r="L96" s="6" t="n">
        <v>0</v>
      </c>
      <c r="M96" s="6" t="s">
        <f>=I96+J96+K96+L96</f>
      </c>
      <c r="N96" s="6"/>
      <c r="O96" s="16"/>
    </row>
    <row collapsed="false" customFormat="false" customHeight="false" hidden="false" ht="12.1" outlineLevel="0" r="97">
      <c r="A97" s="20" t="n">
        <v>44204.795277778</v>
      </c>
      <c r="B97" s="16" t="s">
        <v>17</v>
      </c>
      <c r="C97" s="16" t="s">
        <v>372</v>
      </c>
      <c r="D97" s="16" t="s">
        <v>312</v>
      </c>
      <c r="E97" s="16" t="s">
        <v>18</v>
      </c>
      <c r="F97" s="16" t="s">
        <v>20</v>
      </c>
      <c r="G97" s="7" t="n">
        <v>10</v>
      </c>
      <c r="H97" s="6" t="n">
        <v>235.96</v>
      </c>
      <c r="I97" s="6" t="n">
        <v>-2359.6</v>
      </c>
      <c r="J97" s="6" t="n">
        <v>0</v>
      </c>
      <c r="K97" s="6" t="n">
        <v>-1.42</v>
      </c>
      <c r="L97" s="6" t="n">
        <v>0</v>
      </c>
      <c r="M97" s="6" t="s">
        <f>=I97+J97+K97+L97</f>
      </c>
      <c r="N97" s="6"/>
      <c r="O97" s="16"/>
    </row>
    <row collapsed="false" customFormat="false" customHeight="false" hidden="false" ht="12.1" outlineLevel="0" r="98">
      <c r="A98" s="21" t="n">
        <v>44208</v>
      </c>
      <c r="B98" s="22" t="s">
        <v>367</v>
      </c>
      <c r="C98" s="22" t="s">
        <v>373</v>
      </c>
      <c r="D98" s="22" t="s">
        <v>367</v>
      </c>
      <c r="E98" s="22" t="s">
        <v>367</v>
      </c>
      <c r="F98" s="22" t="s">
        <v>20</v>
      </c>
      <c r="G98" s="23" t="n">
        <v>1</v>
      </c>
      <c r="H98" s="24" t="n">
        <v>9.7</v>
      </c>
      <c r="I98" s="24" t="n">
        <v>9.7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4"/>
      <c r="O98" s="22"/>
    </row>
    <row collapsed="false" customFormat="false" customHeight="false" hidden="false" ht="12.1" outlineLevel="0" r="99">
      <c r="A99" s="21" t="n">
        <v>44210</v>
      </c>
      <c r="B99" s="22" t="s">
        <v>367</v>
      </c>
      <c r="C99" s="22" t="s">
        <v>374</v>
      </c>
      <c r="D99" s="22" t="s">
        <v>367</v>
      </c>
      <c r="E99" s="22" t="s">
        <v>367</v>
      </c>
      <c r="F99" s="22" t="s">
        <v>47</v>
      </c>
      <c r="G99" s="23" t="n">
        <v>1</v>
      </c>
      <c r="H99" s="24" t="n">
        <v>5818.2</v>
      </c>
      <c r="I99" s="24" t="n">
        <v>5818.2</v>
      </c>
      <c r="J99" s="24" t="n">
        <v>0</v>
      </c>
      <c r="K99" s="24" t="n">
        <v>0</v>
      </c>
      <c r="L99" s="24" t="n">
        <v>0</v>
      </c>
      <c r="M99" s="24"/>
      <c r="N99" s="6" t="s">
        <f>=I99+J99+K99+L99</f>
      </c>
      <c r="O99" s="22"/>
    </row>
    <row collapsed="false" customFormat="false" customHeight="false" hidden="false" ht="12.1" outlineLevel="0" r="100">
      <c r="A100" s="21" t="n">
        <v>44210</v>
      </c>
      <c r="B100" s="22" t="s">
        <v>355</v>
      </c>
      <c r="C100" s="22" t="s">
        <v>84</v>
      </c>
      <c r="D100" s="22" t="s">
        <v>355</v>
      </c>
      <c r="E100" s="22" t="s">
        <v>355</v>
      </c>
      <c r="F100" s="22" t="s">
        <v>47</v>
      </c>
      <c r="G100" s="23" t="n">
        <v>1</v>
      </c>
      <c r="H100" s="24" t="n">
        <v>92578</v>
      </c>
      <c r="I100" s="24" t="n">
        <v>92578</v>
      </c>
      <c r="J100" s="24" t="n">
        <v>0</v>
      </c>
      <c r="K100" s="24" t="n">
        <v>0</v>
      </c>
      <c r="L100" s="24" t="n">
        <v>0</v>
      </c>
      <c r="M100" s="24"/>
      <c r="N100" s="6" t="s">
        <f>=I100+J100+K100+L100</f>
      </c>
      <c r="O100" s="22"/>
    </row>
    <row collapsed="false" customFormat="false" customHeight="false" hidden="false" ht="12.1" outlineLevel="0" r="101">
      <c r="A101" s="20" t="n">
        <v>44210.766863426</v>
      </c>
      <c r="B101" s="16" t="s">
        <v>327</v>
      </c>
      <c r="C101" s="16" t="s">
        <v>375</v>
      </c>
      <c r="D101" s="16" t="s">
        <v>312</v>
      </c>
      <c r="E101" s="16" t="s">
        <v>18</v>
      </c>
      <c r="F101" s="16" t="s">
        <v>47</v>
      </c>
      <c r="G101" s="7" t="n">
        <v>340</v>
      </c>
      <c r="H101" s="6" t="n">
        <v>284.23</v>
      </c>
      <c r="I101" s="6" t="n">
        <v>-96638.2</v>
      </c>
      <c r="J101" s="6" t="n">
        <v>0</v>
      </c>
      <c r="K101" s="6" t="n">
        <v>-57.99</v>
      </c>
      <c r="L101" s="6" t="n">
        <v>0</v>
      </c>
      <c r="M101" s="6"/>
      <c r="N101" s="6" t="s">
        <f>=I101+J101+K101+L101</f>
      </c>
      <c r="O101" s="16"/>
    </row>
    <row collapsed="false" customFormat="false" customHeight="false" hidden="false" ht="12.1" outlineLevel="0" r="102">
      <c r="A102" s="20" t="n">
        <v>44216.721342593</v>
      </c>
      <c r="B102" s="16" t="s">
        <v>17</v>
      </c>
      <c r="C102" s="16" t="s">
        <v>372</v>
      </c>
      <c r="D102" s="16" t="s">
        <v>312</v>
      </c>
      <c r="E102" s="16" t="s">
        <v>18</v>
      </c>
      <c r="F102" s="16" t="s">
        <v>20</v>
      </c>
      <c r="G102" s="7" t="n">
        <v>1</v>
      </c>
      <c r="H102" s="6" t="n">
        <v>267.13</v>
      </c>
      <c r="I102" s="6" t="n">
        <v>-267.13</v>
      </c>
      <c r="J102" s="6" t="n">
        <v>0</v>
      </c>
      <c r="K102" s="6" t="n">
        <v>-0.16</v>
      </c>
      <c r="L102" s="6" t="n">
        <v>0</v>
      </c>
      <c r="M102" s="6" t="s">
        <f>=I102+J102+K102+L102</f>
      </c>
      <c r="N102" s="6"/>
      <c r="O102" s="16"/>
    </row>
    <row collapsed="false" customFormat="false" customHeight="false" hidden="false" ht="12.1" outlineLevel="0" r="103">
      <c r="A103" s="20" t="n">
        <v>44216.721377315</v>
      </c>
      <c r="B103" s="16" t="s">
        <v>17</v>
      </c>
      <c r="C103" s="16" t="s">
        <v>372</v>
      </c>
      <c r="D103" s="16" t="s">
        <v>312</v>
      </c>
      <c r="E103" s="16" t="s">
        <v>18</v>
      </c>
      <c r="F103" s="16" t="s">
        <v>20</v>
      </c>
      <c r="G103" s="7" t="n">
        <v>16</v>
      </c>
      <c r="H103" s="6" t="n">
        <v>267.13</v>
      </c>
      <c r="I103" s="6" t="n">
        <v>-4274.08</v>
      </c>
      <c r="J103" s="6" t="n">
        <v>0</v>
      </c>
      <c r="K103" s="6" t="n">
        <v>-2.57</v>
      </c>
      <c r="L103" s="6" t="n">
        <v>0</v>
      </c>
      <c r="M103" s="6" t="s">
        <f>=I103+J103+K103+L103</f>
      </c>
      <c r="N103" s="6"/>
      <c r="O103" s="16"/>
    </row>
    <row collapsed="false" customFormat="false" customHeight="false" hidden="false" ht="12.1" outlineLevel="0" r="104">
      <c r="A104" s="20" t="n">
        <v>44216.721400463</v>
      </c>
      <c r="B104" s="16" t="s">
        <v>17</v>
      </c>
      <c r="C104" s="16" t="s">
        <v>372</v>
      </c>
      <c r="D104" s="16" t="s">
        <v>312</v>
      </c>
      <c r="E104" s="16" t="s">
        <v>18</v>
      </c>
      <c r="F104" s="16" t="s">
        <v>20</v>
      </c>
      <c r="G104" s="7" t="n">
        <v>4</v>
      </c>
      <c r="H104" s="6" t="n">
        <v>267.13</v>
      </c>
      <c r="I104" s="6" t="n">
        <v>-1068.52</v>
      </c>
      <c r="J104" s="6" t="n">
        <v>0</v>
      </c>
      <c r="K104" s="6" t="n">
        <v>-0.64</v>
      </c>
      <c r="L104" s="6" t="n">
        <v>0</v>
      </c>
      <c r="M104" s="6" t="s">
        <f>=I104+J104+K104+L104</f>
      </c>
      <c r="N104" s="6"/>
      <c r="O104" s="16"/>
    </row>
    <row collapsed="false" customFormat="false" customHeight="false" hidden="false" ht="12.1" outlineLevel="0" r="105">
      <c r="A105" s="21" t="n">
        <v>44217</v>
      </c>
      <c r="B105" s="22" t="s">
        <v>367</v>
      </c>
      <c r="C105" s="22" t="s">
        <v>376</v>
      </c>
      <c r="D105" s="22" t="s">
        <v>367</v>
      </c>
      <c r="E105" s="22" t="s">
        <v>367</v>
      </c>
      <c r="F105" s="22" t="s">
        <v>47</v>
      </c>
      <c r="G105" s="23" t="n">
        <v>1</v>
      </c>
      <c r="H105" s="24" t="n">
        <v>1392</v>
      </c>
      <c r="I105" s="24" t="n">
        <v>1392</v>
      </c>
      <c r="J105" s="24" t="n">
        <v>0</v>
      </c>
      <c r="K105" s="24" t="n">
        <v>0</v>
      </c>
      <c r="L105" s="24" t="n">
        <v>0</v>
      </c>
      <c r="M105" s="24"/>
      <c r="N105" s="6" t="s">
        <f>=I105+J105+K105+L105</f>
      </c>
      <c r="O105" s="22"/>
    </row>
    <row collapsed="false" customFormat="false" customHeight="false" hidden="false" ht="12.1" outlineLevel="0" r="106">
      <c r="A106" s="25" t="n">
        <v>44217.57755787</v>
      </c>
      <c r="B106" s="26" t="s">
        <v>324</v>
      </c>
      <c r="C106" s="26" t="s">
        <v>366</v>
      </c>
      <c r="D106" s="26" t="s">
        <v>329</v>
      </c>
      <c r="E106" s="26" t="s">
        <v>18</v>
      </c>
      <c r="F106" s="26" t="s">
        <v>47</v>
      </c>
      <c r="G106" s="27" t="n">
        <v>-3740</v>
      </c>
      <c r="H106" s="28" t="n">
        <v>56.1</v>
      </c>
      <c r="I106" s="28" t="n">
        <v>209814</v>
      </c>
      <c r="J106" s="28" t="n">
        <v>0</v>
      </c>
      <c r="K106" s="28" t="n">
        <v>-125.89</v>
      </c>
      <c r="L106" s="28" t="n">
        <v>0</v>
      </c>
      <c r="M106" s="28"/>
      <c r="N106" s="6" t="s">
        <f>=I106+J106+K106+L106</f>
      </c>
      <c r="O106" s="26"/>
    </row>
    <row collapsed="false" customFormat="false" customHeight="false" hidden="false" ht="12.1" outlineLevel="0" r="107">
      <c r="A107" s="29" t="n">
        <v>44217.58625</v>
      </c>
      <c r="B107" s="30" t="s">
        <v>377</v>
      </c>
      <c r="C107" s="30" t="s">
        <v>378</v>
      </c>
      <c r="D107" s="30" t="s">
        <v>312</v>
      </c>
      <c r="E107" s="30" t="s">
        <v>379</v>
      </c>
      <c r="F107" s="30" t="s">
        <v>47</v>
      </c>
      <c r="G107" s="31" t="n">
        <v>2894</v>
      </c>
      <c r="H107" s="32" t="n">
        <v>73.7101</v>
      </c>
      <c r="I107" s="32" t="n">
        <v>-213317.03</v>
      </c>
      <c r="J107" s="32" t="n">
        <v>0</v>
      </c>
      <c r="K107" s="32" t="n">
        <v>-109.86</v>
      </c>
      <c r="L107" s="32" t="n">
        <v>0</v>
      </c>
      <c r="M107" s="6" t="n">
        <v>2894</v>
      </c>
      <c r="N107" s="6" t="s">
        <f>=I107+J107+K107+L107</f>
      </c>
      <c r="O107" s="30"/>
    </row>
    <row collapsed="false" customFormat="false" customHeight="false" hidden="false" ht="12.1" outlineLevel="0" r="108">
      <c r="A108" s="25" t="n">
        <v>44217.604872685</v>
      </c>
      <c r="B108" s="26" t="s">
        <v>318</v>
      </c>
      <c r="C108" s="26" t="s">
        <v>360</v>
      </c>
      <c r="D108" s="26" t="s">
        <v>329</v>
      </c>
      <c r="E108" s="26" t="s">
        <v>18</v>
      </c>
      <c r="F108" s="26" t="s">
        <v>47</v>
      </c>
      <c r="G108" s="27" t="n">
        <v>-105</v>
      </c>
      <c r="H108" s="28" t="n">
        <v>1335.4</v>
      </c>
      <c r="I108" s="28" t="n">
        <v>140217</v>
      </c>
      <c r="J108" s="28" t="n">
        <v>0</v>
      </c>
      <c r="K108" s="28" t="n">
        <v>-84.13</v>
      </c>
      <c r="L108" s="28" t="n">
        <v>0</v>
      </c>
      <c r="M108" s="28"/>
      <c r="N108" s="6" t="s">
        <f>=I108+J108+K108+L108</f>
      </c>
      <c r="O108" s="26"/>
    </row>
    <row collapsed="false" customFormat="false" customHeight="false" hidden="false" ht="12.1" outlineLevel="0" r="109">
      <c r="A109" s="25" t="n">
        <v>44217.60599537</v>
      </c>
      <c r="B109" s="26" t="s">
        <v>323</v>
      </c>
      <c r="C109" s="26" t="s">
        <v>365</v>
      </c>
      <c r="D109" s="26" t="s">
        <v>329</v>
      </c>
      <c r="E109" s="26" t="s">
        <v>18</v>
      </c>
      <c r="F109" s="26" t="s">
        <v>47</v>
      </c>
      <c r="G109" s="27" t="n">
        <v>-410</v>
      </c>
      <c r="H109" s="28" t="n">
        <v>221.58</v>
      </c>
      <c r="I109" s="28" t="n">
        <v>90847.8</v>
      </c>
      <c r="J109" s="28" t="n">
        <v>0</v>
      </c>
      <c r="K109" s="28" t="n">
        <v>-54.5</v>
      </c>
      <c r="L109" s="28" t="n">
        <v>0</v>
      </c>
      <c r="M109" s="28"/>
      <c r="N109" s="6" t="s">
        <f>=I109+J109+K109+L109</f>
      </c>
      <c r="O109" s="26"/>
    </row>
    <row collapsed="false" customFormat="false" customHeight="false" hidden="false" ht="12.1" outlineLevel="0" r="110">
      <c r="A110" s="25" t="n">
        <v>44217.60599537</v>
      </c>
      <c r="B110" s="26" t="s">
        <v>323</v>
      </c>
      <c r="C110" s="26" t="s">
        <v>365</v>
      </c>
      <c r="D110" s="26" t="s">
        <v>329</v>
      </c>
      <c r="E110" s="26" t="s">
        <v>18</v>
      </c>
      <c r="F110" s="26" t="s">
        <v>47</v>
      </c>
      <c r="G110" s="27" t="n">
        <v>-510</v>
      </c>
      <c r="H110" s="28" t="n">
        <v>221.58</v>
      </c>
      <c r="I110" s="28" t="n">
        <v>113005.8</v>
      </c>
      <c r="J110" s="28" t="n">
        <v>0</v>
      </c>
      <c r="K110" s="28" t="n">
        <v>-67.8</v>
      </c>
      <c r="L110" s="28" t="n">
        <v>0</v>
      </c>
      <c r="M110" s="28"/>
      <c r="N110" s="6" t="s">
        <f>=I110+J110+K110+L110</f>
      </c>
      <c r="O110" s="26"/>
    </row>
    <row collapsed="false" customFormat="false" customHeight="false" hidden="false" ht="12.1" outlineLevel="0" r="111">
      <c r="A111" s="25" t="n">
        <v>44217.60599537</v>
      </c>
      <c r="B111" s="26" t="s">
        <v>323</v>
      </c>
      <c r="C111" s="26" t="s">
        <v>365</v>
      </c>
      <c r="D111" s="26" t="s">
        <v>329</v>
      </c>
      <c r="E111" s="26" t="s">
        <v>18</v>
      </c>
      <c r="F111" s="26" t="s">
        <v>47</v>
      </c>
      <c r="G111" s="27" t="n">
        <v>-110</v>
      </c>
      <c r="H111" s="28" t="n">
        <v>221.58</v>
      </c>
      <c r="I111" s="28" t="n">
        <v>24373.8</v>
      </c>
      <c r="J111" s="28" t="n">
        <v>0</v>
      </c>
      <c r="K111" s="28" t="n">
        <v>-14.63</v>
      </c>
      <c r="L111" s="28" t="n">
        <v>0</v>
      </c>
      <c r="M111" s="28"/>
      <c r="N111" s="6" t="s">
        <f>=I111+J111+K111+L111</f>
      </c>
      <c r="O111" s="26"/>
    </row>
    <row collapsed="false" customFormat="false" customHeight="false" hidden="false" ht="12.1" outlineLevel="0" r="112">
      <c r="A112" s="25" t="n">
        <v>44217.60599537</v>
      </c>
      <c r="B112" s="26" t="s">
        <v>323</v>
      </c>
      <c r="C112" s="26" t="s">
        <v>365</v>
      </c>
      <c r="D112" s="26" t="s">
        <v>329</v>
      </c>
      <c r="E112" s="26" t="s">
        <v>18</v>
      </c>
      <c r="F112" s="26" t="s">
        <v>47</v>
      </c>
      <c r="G112" s="27" t="n">
        <v>-230</v>
      </c>
      <c r="H112" s="28" t="n">
        <v>221.58</v>
      </c>
      <c r="I112" s="28" t="n">
        <v>50963.4</v>
      </c>
      <c r="J112" s="28" t="n">
        <v>0</v>
      </c>
      <c r="K112" s="28" t="n">
        <v>-30.58</v>
      </c>
      <c r="L112" s="28" t="n">
        <v>0</v>
      </c>
      <c r="M112" s="28"/>
      <c r="N112" s="6" t="s">
        <f>=I112+J112+K112+L112</f>
      </c>
      <c r="O112" s="26"/>
    </row>
    <row collapsed="false" customFormat="false" customHeight="false" hidden="false" ht="12.1" outlineLevel="0" r="113">
      <c r="A113" s="20" t="n">
        <v>44217.732569444</v>
      </c>
      <c r="B113" s="16" t="s">
        <v>25</v>
      </c>
      <c r="C113" s="16" t="s">
        <v>26</v>
      </c>
      <c r="D113" s="16" t="s">
        <v>312</v>
      </c>
      <c r="E113" s="16" t="s">
        <v>18</v>
      </c>
      <c r="F113" s="16" t="s">
        <v>20</v>
      </c>
      <c r="G113" s="7" t="n">
        <v>22</v>
      </c>
      <c r="H113" s="6" t="n">
        <v>48.66</v>
      </c>
      <c r="I113" s="6" t="n">
        <v>-1070.52</v>
      </c>
      <c r="J113" s="6" t="n">
        <v>0</v>
      </c>
      <c r="K113" s="6" t="n">
        <v>-0.65</v>
      </c>
      <c r="L113" s="6" t="n">
        <v>0</v>
      </c>
      <c r="M113" s="6" t="s">
        <f>=I113+J113+K113+L113</f>
      </c>
      <c r="N113" s="6"/>
      <c r="O113" s="16"/>
    </row>
    <row collapsed="false" customFormat="false" customHeight="false" hidden="false" ht="12.1" outlineLevel="0" r="114">
      <c r="A114" s="20" t="n">
        <v>44217.732569444</v>
      </c>
      <c r="B114" s="16" t="s">
        <v>25</v>
      </c>
      <c r="C114" s="16" t="s">
        <v>26</v>
      </c>
      <c r="D114" s="16" t="s">
        <v>312</v>
      </c>
      <c r="E114" s="16" t="s">
        <v>18</v>
      </c>
      <c r="F114" s="16" t="s">
        <v>20</v>
      </c>
      <c r="G114" s="7" t="n">
        <v>23</v>
      </c>
      <c r="H114" s="6" t="n">
        <v>48.66</v>
      </c>
      <c r="I114" s="6" t="n">
        <v>-1119.18</v>
      </c>
      <c r="J114" s="6" t="n">
        <v>0</v>
      </c>
      <c r="K114" s="6" t="n">
        <v>-0.67</v>
      </c>
      <c r="L114" s="6" t="n">
        <v>0</v>
      </c>
      <c r="M114" s="6" t="s">
        <f>=I114+J114+K114+L114</f>
      </c>
      <c r="N114" s="6"/>
      <c r="O114" s="16"/>
    </row>
    <row collapsed="false" customFormat="false" customHeight="false" hidden="false" ht="12.1" outlineLevel="0" r="115">
      <c r="A115" s="20" t="n">
        <v>44217.73412037</v>
      </c>
      <c r="B115" s="16" t="s">
        <v>39</v>
      </c>
      <c r="C115" s="16" t="s">
        <v>40</v>
      </c>
      <c r="D115" s="16" t="s">
        <v>312</v>
      </c>
      <c r="E115" s="16" t="s">
        <v>18</v>
      </c>
      <c r="F115" s="16" t="s">
        <v>20</v>
      </c>
      <c r="G115" s="7" t="n">
        <v>2</v>
      </c>
      <c r="H115" s="6" t="n">
        <v>291.4</v>
      </c>
      <c r="I115" s="6" t="n">
        <v>-582.8</v>
      </c>
      <c r="J115" s="6" t="n">
        <v>0</v>
      </c>
      <c r="K115" s="6" t="n">
        <v>-0.35</v>
      </c>
      <c r="L115" s="6" t="n">
        <v>0</v>
      </c>
      <c r="M115" s="6" t="s">
        <f>=I115+J115+K115+L115</f>
      </c>
      <c r="N115" s="6"/>
      <c r="O115" s="16"/>
    </row>
    <row collapsed="false" customFormat="false" customHeight="false" hidden="false" ht="12.1" outlineLevel="0" r="116">
      <c r="A116" s="33" t="n">
        <v>44218</v>
      </c>
      <c r="B116" s="34" t="s">
        <v>380</v>
      </c>
      <c r="C116" s="34" t="s">
        <v>381</v>
      </c>
      <c r="D116" s="34" t="s">
        <v>380</v>
      </c>
      <c r="E116" s="34" t="s">
        <v>380</v>
      </c>
      <c r="F116" s="34" t="s">
        <v>47</v>
      </c>
      <c r="G116" s="35" t="n">
        <v>1</v>
      </c>
      <c r="H116" s="36" t="n">
        <v>-209.34</v>
      </c>
      <c r="I116" s="36" t="n">
        <v>-209.34</v>
      </c>
      <c r="J116" s="36" t="n">
        <v>0</v>
      </c>
      <c r="K116" s="36" t="n">
        <v>0</v>
      </c>
      <c r="L116" s="36" t="n">
        <v>0</v>
      </c>
      <c r="M116" s="36"/>
      <c r="N116" s="6" t="s">
        <f>=I116+J116+K116+L116</f>
      </c>
      <c r="O116" s="34"/>
    </row>
    <row collapsed="false" customFormat="false" customHeight="false" hidden="false" ht="12.1" outlineLevel="0" r="117">
      <c r="A117" s="33" t="n">
        <v>44218</v>
      </c>
      <c r="B117" s="34" t="s">
        <v>380</v>
      </c>
      <c r="C117" s="34" t="s">
        <v>382</v>
      </c>
      <c r="D117" s="34" t="s">
        <v>380</v>
      </c>
      <c r="E117" s="34" t="s">
        <v>380</v>
      </c>
      <c r="F117" s="34" t="s">
        <v>47</v>
      </c>
      <c r="G117" s="35" t="n">
        <v>1</v>
      </c>
      <c r="H117" s="36" t="n">
        <v>-80.71</v>
      </c>
      <c r="I117" s="36" t="n">
        <v>-80.71</v>
      </c>
      <c r="J117" s="36" t="n">
        <v>0</v>
      </c>
      <c r="K117" s="36" t="n">
        <v>0</v>
      </c>
      <c r="L117" s="36" t="n">
        <v>0</v>
      </c>
      <c r="M117" s="36"/>
      <c r="N117" s="6" t="s">
        <f>=I117+J117+K117+L117</f>
      </c>
      <c r="O117" s="34"/>
    </row>
    <row collapsed="false" customFormat="false" customHeight="false" hidden="false" ht="12.1" outlineLevel="0" r="118">
      <c r="A118" s="25" t="n">
        <v>44218.608726852</v>
      </c>
      <c r="B118" s="26" t="s">
        <v>324</v>
      </c>
      <c r="C118" s="26" t="s">
        <v>366</v>
      </c>
      <c r="D118" s="26" t="s">
        <v>329</v>
      </c>
      <c r="E118" s="26" t="s">
        <v>18</v>
      </c>
      <c r="F118" s="26" t="s">
        <v>47</v>
      </c>
      <c r="G118" s="27" t="n">
        <v>-10</v>
      </c>
      <c r="H118" s="28" t="n">
        <v>54.2</v>
      </c>
      <c r="I118" s="28" t="n">
        <v>542</v>
      </c>
      <c r="J118" s="28" t="n">
        <v>0</v>
      </c>
      <c r="K118" s="28" t="n">
        <v>-0.32</v>
      </c>
      <c r="L118" s="28" t="n">
        <v>0</v>
      </c>
      <c r="M118" s="28"/>
      <c r="N118" s="6" t="s">
        <f>=I118+J118+K118+L118</f>
      </c>
      <c r="O118" s="26"/>
    </row>
    <row collapsed="false" customFormat="false" customHeight="false" hidden="false" ht="12.1" outlineLevel="0" r="119">
      <c r="A119" s="25" t="n">
        <v>44218.608761574</v>
      </c>
      <c r="B119" s="26" t="s">
        <v>324</v>
      </c>
      <c r="C119" s="26" t="s">
        <v>366</v>
      </c>
      <c r="D119" s="26" t="s">
        <v>329</v>
      </c>
      <c r="E119" s="26" t="s">
        <v>18</v>
      </c>
      <c r="F119" s="26" t="s">
        <v>47</v>
      </c>
      <c r="G119" s="27" t="n">
        <v>-5000</v>
      </c>
      <c r="H119" s="28" t="n">
        <v>54.2</v>
      </c>
      <c r="I119" s="28" t="n">
        <v>271000</v>
      </c>
      <c r="J119" s="28" t="n">
        <v>0</v>
      </c>
      <c r="K119" s="28" t="n">
        <v>-162.6</v>
      </c>
      <c r="L119" s="28" t="n">
        <v>0</v>
      </c>
      <c r="M119" s="28"/>
      <c r="N119" s="6" t="s">
        <f>=I119+J119+K119+L119</f>
      </c>
      <c r="O119" s="26"/>
    </row>
    <row collapsed="false" customFormat="false" customHeight="false" hidden="false" ht="12.1" outlineLevel="0" r="120">
      <c r="A120" s="25" t="n">
        <v>44218.608761574</v>
      </c>
      <c r="B120" s="26" t="s">
        <v>324</v>
      </c>
      <c r="C120" s="26" t="s">
        <v>366</v>
      </c>
      <c r="D120" s="26" t="s">
        <v>329</v>
      </c>
      <c r="E120" s="26" t="s">
        <v>18</v>
      </c>
      <c r="F120" s="26" t="s">
        <v>47</v>
      </c>
      <c r="G120" s="27" t="n">
        <v>-10</v>
      </c>
      <c r="H120" s="28" t="n">
        <v>54.2</v>
      </c>
      <c r="I120" s="28" t="n">
        <v>542</v>
      </c>
      <c r="J120" s="28" t="n">
        <v>0</v>
      </c>
      <c r="K120" s="28" t="n">
        <v>-0.32</v>
      </c>
      <c r="L120" s="28" t="n">
        <v>0</v>
      </c>
      <c r="M120" s="28"/>
      <c r="N120" s="6" t="s">
        <f>=I120+J120+K120+L120</f>
      </c>
      <c r="O120" s="26"/>
    </row>
    <row collapsed="false" customFormat="false" customHeight="false" hidden="false" ht="12.1" outlineLevel="0" r="121">
      <c r="A121" s="25" t="n">
        <v>44218.608842593</v>
      </c>
      <c r="B121" s="26" t="s">
        <v>324</v>
      </c>
      <c r="C121" s="26" t="s">
        <v>366</v>
      </c>
      <c r="D121" s="26" t="s">
        <v>329</v>
      </c>
      <c r="E121" s="26" t="s">
        <v>18</v>
      </c>
      <c r="F121" s="26" t="s">
        <v>47</v>
      </c>
      <c r="G121" s="27" t="n">
        <v>-600</v>
      </c>
      <c r="H121" s="28" t="n">
        <v>54.2</v>
      </c>
      <c r="I121" s="28" t="n">
        <v>32520</v>
      </c>
      <c r="J121" s="28" t="n">
        <v>0</v>
      </c>
      <c r="K121" s="28" t="n">
        <v>-19.51</v>
      </c>
      <c r="L121" s="28" t="n">
        <v>0</v>
      </c>
      <c r="M121" s="28"/>
      <c r="N121" s="6" t="s">
        <f>=I121+J121+K121+L121</f>
      </c>
      <c r="O121" s="26"/>
    </row>
    <row collapsed="false" customFormat="false" customHeight="false" hidden="false" ht="12.1" outlineLevel="0" r="122">
      <c r="A122" s="25" t="n">
        <v>44218.608900463</v>
      </c>
      <c r="B122" s="26" t="s">
        <v>324</v>
      </c>
      <c r="C122" s="26" t="s">
        <v>366</v>
      </c>
      <c r="D122" s="26" t="s">
        <v>329</v>
      </c>
      <c r="E122" s="26" t="s">
        <v>18</v>
      </c>
      <c r="F122" s="26" t="s">
        <v>47</v>
      </c>
      <c r="G122" s="27" t="n">
        <v>-5210</v>
      </c>
      <c r="H122" s="28" t="n">
        <v>54.2</v>
      </c>
      <c r="I122" s="28" t="n">
        <v>282382</v>
      </c>
      <c r="J122" s="28" t="n">
        <v>0</v>
      </c>
      <c r="K122" s="28" t="n">
        <v>-169.43</v>
      </c>
      <c r="L122" s="28" t="n">
        <v>0</v>
      </c>
      <c r="M122" s="28"/>
      <c r="N122" s="6" t="s">
        <f>=I122+J122+K122+L122</f>
      </c>
      <c r="O122" s="26"/>
    </row>
    <row collapsed="false" customFormat="false" customHeight="false" hidden="false" ht="12.1" outlineLevel="0" r="123">
      <c r="A123" s="25" t="n">
        <v>44218.608900463</v>
      </c>
      <c r="B123" s="26" t="s">
        <v>324</v>
      </c>
      <c r="C123" s="26" t="s">
        <v>366</v>
      </c>
      <c r="D123" s="26" t="s">
        <v>329</v>
      </c>
      <c r="E123" s="26" t="s">
        <v>18</v>
      </c>
      <c r="F123" s="26" t="s">
        <v>47</v>
      </c>
      <c r="G123" s="27" t="n">
        <v>-5640</v>
      </c>
      <c r="H123" s="28" t="n">
        <v>54.2</v>
      </c>
      <c r="I123" s="28" t="n">
        <v>305688</v>
      </c>
      <c r="J123" s="28" t="n">
        <v>0</v>
      </c>
      <c r="K123" s="28" t="n">
        <v>-183.41</v>
      </c>
      <c r="L123" s="28" t="n">
        <v>0</v>
      </c>
      <c r="M123" s="28"/>
      <c r="N123" s="6" t="s">
        <f>=I123+J123+K123+L123</f>
      </c>
      <c r="O123" s="26"/>
    </row>
    <row collapsed="false" customFormat="false" customHeight="false" hidden="false" ht="12.1" outlineLevel="0" r="124">
      <c r="A124" s="25" t="n">
        <v>44218.608900463</v>
      </c>
      <c r="B124" s="26" t="s">
        <v>324</v>
      </c>
      <c r="C124" s="26" t="s">
        <v>366</v>
      </c>
      <c r="D124" s="26" t="s">
        <v>329</v>
      </c>
      <c r="E124" s="26" t="s">
        <v>18</v>
      </c>
      <c r="F124" s="26" t="s">
        <v>47</v>
      </c>
      <c r="G124" s="27" t="n">
        <v>-20</v>
      </c>
      <c r="H124" s="28" t="n">
        <v>54.2</v>
      </c>
      <c r="I124" s="28" t="n">
        <v>1084</v>
      </c>
      <c r="J124" s="28" t="n">
        <v>0</v>
      </c>
      <c r="K124" s="28" t="n">
        <v>-0.65</v>
      </c>
      <c r="L124" s="28" t="n">
        <v>0</v>
      </c>
      <c r="M124" s="28"/>
      <c r="N124" s="6" t="s">
        <f>=I124+J124+K124+L124</f>
      </c>
      <c r="O124" s="26"/>
    </row>
    <row collapsed="false" customFormat="false" customHeight="false" hidden="false" ht="12.1" outlineLevel="0" r="125">
      <c r="A125" s="29" t="n">
        <v>44218.616261574</v>
      </c>
      <c r="B125" s="30" t="s">
        <v>377</v>
      </c>
      <c r="C125" s="30" t="s">
        <v>378</v>
      </c>
      <c r="D125" s="30" t="s">
        <v>312</v>
      </c>
      <c r="E125" s="30" t="s">
        <v>379</v>
      </c>
      <c r="F125" s="30" t="s">
        <v>47</v>
      </c>
      <c r="G125" s="31" t="n">
        <v>17544</v>
      </c>
      <c r="H125" s="32" t="n">
        <v>74.8005</v>
      </c>
      <c r="I125" s="32" t="n">
        <v>-1312299.97</v>
      </c>
      <c r="J125" s="32" t="n">
        <v>0</v>
      </c>
      <c r="K125" s="32" t="n">
        <v>-675.83</v>
      </c>
      <c r="L125" s="32" t="n">
        <v>0</v>
      </c>
      <c r="M125" s="6" t="n">
        <v>17544</v>
      </c>
      <c r="N125" s="6" t="s">
        <f>=I125+J125+K125+L125</f>
      </c>
      <c r="O125" s="30"/>
    </row>
    <row collapsed="false" customFormat="false" customHeight="false" hidden="false" ht="12.1" outlineLevel="0" r="126">
      <c r="A126" s="25" t="n">
        <v>44218.623217593</v>
      </c>
      <c r="B126" s="26" t="s">
        <v>325</v>
      </c>
      <c r="C126" s="26" t="s">
        <v>369</v>
      </c>
      <c r="D126" s="26" t="s">
        <v>329</v>
      </c>
      <c r="E126" s="26" t="s">
        <v>18</v>
      </c>
      <c r="F126" s="26" t="s">
        <v>47</v>
      </c>
      <c r="G126" s="27" t="n">
        <v>-10</v>
      </c>
      <c r="H126" s="28" t="n">
        <v>324.7</v>
      </c>
      <c r="I126" s="28" t="n">
        <v>3247</v>
      </c>
      <c r="J126" s="28" t="n">
        <v>0</v>
      </c>
      <c r="K126" s="28" t="n">
        <v>-1.95</v>
      </c>
      <c r="L126" s="28" t="n">
        <v>0</v>
      </c>
      <c r="M126" s="28"/>
      <c r="N126" s="6" t="s">
        <f>=I126+J126+K126+L126</f>
      </c>
      <c r="O126" s="26"/>
    </row>
    <row collapsed="false" customFormat="false" customHeight="false" hidden="false" ht="12.1" outlineLevel="0" r="127">
      <c r="A127" s="25" t="n">
        <v>44218.625347222</v>
      </c>
      <c r="B127" s="26" t="s">
        <v>325</v>
      </c>
      <c r="C127" s="26" t="s">
        <v>369</v>
      </c>
      <c r="D127" s="26" t="s">
        <v>329</v>
      </c>
      <c r="E127" s="26" t="s">
        <v>18</v>
      </c>
      <c r="F127" s="26" t="s">
        <v>47</v>
      </c>
      <c r="G127" s="27" t="n">
        <v>-310</v>
      </c>
      <c r="H127" s="28" t="n">
        <v>324.5</v>
      </c>
      <c r="I127" s="28" t="n">
        <v>100595</v>
      </c>
      <c r="J127" s="28" t="n">
        <v>0</v>
      </c>
      <c r="K127" s="28" t="n">
        <v>-60.36</v>
      </c>
      <c r="L127" s="28" t="n">
        <v>0</v>
      </c>
      <c r="M127" s="28"/>
      <c r="N127" s="6" t="s">
        <f>=I127+J127+K127+L127</f>
      </c>
      <c r="O127" s="26"/>
    </row>
    <row collapsed="false" customFormat="false" customHeight="false" hidden="false" ht="12.1" outlineLevel="0" r="128">
      <c r="A128" s="29" t="n">
        <v>44218.629039352</v>
      </c>
      <c r="B128" s="30" t="s">
        <v>377</v>
      </c>
      <c r="C128" s="30" t="s">
        <v>378</v>
      </c>
      <c r="D128" s="30" t="s">
        <v>312</v>
      </c>
      <c r="E128" s="30" t="s">
        <v>379</v>
      </c>
      <c r="F128" s="30" t="s">
        <v>47</v>
      </c>
      <c r="G128" s="31" t="n">
        <v>1370</v>
      </c>
      <c r="H128" s="32" t="n">
        <v>74.7988</v>
      </c>
      <c r="I128" s="32" t="n">
        <v>-102474.36</v>
      </c>
      <c r="J128" s="32" t="n">
        <v>0</v>
      </c>
      <c r="K128" s="32" t="n">
        <v>-52.78</v>
      </c>
      <c r="L128" s="32" t="n">
        <v>0</v>
      </c>
      <c r="M128" s="6" t="n">
        <v>1370</v>
      </c>
      <c r="N128" s="6" t="s">
        <f>=I128+J128+K128+L128</f>
      </c>
      <c r="O128" s="30"/>
    </row>
    <row collapsed="false" customFormat="false" customHeight="false" hidden="false" ht="12.1" outlineLevel="0" r="129">
      <c r="A129" s="25" t="n">
        <v>44218.688356481</v>
      </c>
      <c r="B129" s="26" t="s">
        <v>316</v>
      </c>
      <c r="C129" s="26" t="s">
        <v>358</v>
      </c>
      <c r="D129" s="26" t="s">
        <v>329</v>
      </c>
      <c r="E129" s="26" t="s">
        <v>18</v>
      </c>
      <c r="F129" s="26" t="s">
        <v>47</v>
      </c>
      <c r="G129" s="27" t="n">
        <v>-22</v>
      </c>
      <c r="H129" s="28" t="n">
        <v>5060</v>
      </c>
      <c r="I129" s="28" t="n">
        <v>111320</v>
      </c>
      <c r="J129" s="28" t="n">
        <v>0</v>
      </c>
      <c r="K129" s="28" t="n">
        <v>-66.79</v>
      </c>
      <c r="L129" s="28" t="n">
        <v>0</v>
      </c>
      <c r="M129" s="28"/>
      <c r="N129" s="6" t="s">
        <f>=I129+J129+K129+L129</f>
      </c>
      <c r="O129" s="26"/>
    </row>
    <row collapsed="false" customFormat="false" customHeight="false" hidden="false" ht="12.1" outlineLevel="0" r="130">
      <c r="A130" s="25" t="n">
        <v>44218.690474537</v>
      </c>
      <c r="B130" s="26" t="s">
        <v>327</v>
      </c>
      <c r="C130" s="26" t="s">
        <v>375</v>
      </c>
      <c r="D130" s="26" t="s">
        <v>329</v>
      </c>
      <c r="E130" s="26" t="s">
        <v>18</v>
      </c>
      <c r="F130" s="26" t="s">
        <v>47</v>
      </c>
      <c r="G130" s="27" t="n">
        <v>-340</v>
      </c>
      <c r="H130" s="28" t="n">
        <v>267.31</v>
      </c>
      <c r="I130" s="28" t="n">
        <v>90885.4</v>
      </c>
      <c r="J130" s="28" t="n">
        <v>0</v>
      </c>
      <c r="K130" s="28" t="n">
        <v>-54.53</v>
      </c>
      <c r="L130" s="28" t="n">
        <v>0</v>
      </c>
      <c r="M130" s="28"/>
      <c r="N130" s="6" t="s">
        <f>=I130+J130+K130+L130</f>
      </c>
      <c r="O130" s="26"/>
    </row>
    <row collapsed="false" customFormat="false" customHeight="false" hidden="false" ht="12.1" outlineLevel="0" r="131">
      <c r="A131" s="25" t="n">
        <v>44218.691180556</v>
      </c>
      <c r="B131" s="26" t="s">
        <v>319</v>
      </c>
      <c r="C131" s="26" t="s">
        <v>361</v>
      </c>
      <c r="D131" s="26" t="s">
        <v>329</v>
      </c>
      <c r="E131" s="26" t="s">
        <v>18</v>
      </c>
      <c r="F131" s="26" t="s">
        <v>47</v>
      </c>
      <c r="G131" s="27" t="n">
        <v>-11000</v>
      </c>
      <c r="H131" s="28" t="n">
        <v>0.7813</v>
      </c>
      <c r="I131" s="28" t="n">
        <v>8594.3</v>
      </c>
      <c r="J131" s="28" t="n">
        <v>0</v>
      </c>
      <c r="K131" s="28" t="n">
        <v>-5.16</v>
      </c>
      <c r="L131" s="28" t="n">
        <v>0</v>
      </c>
      <c r="M131" s="28"/>
      <c r="N131" s="6" t="s">
        <f>=I131+J131+K131+L131</f>
      </c>
      <c r="O131" s="26"/>
    </row>
    <row collapsed="false" customFormat="false" customHeight="false" hidden="false" ht="12.1" outlineLevel="0" r="132">
      <c r="A132" s="25" t="n">
        <v>44218.691689815</v>
      </c>
      <c r="B132" s="26" t="s">
        <v>326</v>
      </c>
      <c r="C132" s="26" t="s">
        <v>370</v>
      </c>
      <c r="D132" s="26" t="s">
        <v>329</v>
      </c>
      <c r="E132" s="26" t="s">
        <v>18</v>
      </c>
      <c r="F132" s="26" t="s">
        <v>47</v>
      </c>
      <c r="G132" s="27" t="n">
        <v>-85000</v>
      </c>
      <c r="H132" s="28" t="n">
        <v>1.648</v>
      </c>
      <c r="I132" s="28" t="n">
        <v>140080</v>
      </c>
      <c r="J132" s="28" t="n">
        <v>0</v>
      </c>
      <c r="K132" s="28" t="n">
        <v>-84.04</v>
      </c>
      <c r="L132" s="28" t="n">
        <v>0</v>
      </c>
      <c r="M132" s="28"/>
      <c r="N132" s="6" t="s">
        <f>=I132+J132+K132+L132</f>
      </c>
      <c r="O132" s="26"/>
    </row>
    <row collapsed="false" customFormat="false" customHeight="false" hidden="false" ht="12.1" outlineLevel="0" r="133">
      <c r="A133" s="25" t="n">
        <v>44218.692361111</v>
      </c>
      <c r="B133" s="26" t="s">
        <v>320</v>
      </c>
      <c r="C133" s="26" t="s">
        <v>362</v>
      </c>
      <c r="D133" s="26" t="s">
        <v>329</v>
      </c>
      <c r="E133" s="26" t="s">
        <v>18</v>
      </c>
      <c r="F133" s="26" t="s">
        <v>47</v>
      </c>
      <c r="G133" s="27" t="n">
        <v>-1</v>
      </c>
      <c r="H133" s="28" t="n">
        <v>5692</v>
      </c>
      <c r="I133" s="28" t="n">
        <v>5692</v>
      </c>
      <c r="J133" s="28" t="n">
        <v>0</v>
      </c>
      <c r="K133" s="28" t="n">
        <v>-3.42</v>
      </c>
      <c r="L133" s="28" t="n">
        <v>0</v>
      </c>
      <c r="M133" s="28"/>
      <c r="N133" s="6" t="s">
        <f>=I133+J133+K133+L133</f>
      </c>
      <c r="O133" s="26"/>
    </row>
    <row collapsed="false" customFormat="false" customHeight="false" hidden="false" ht="12.1" outlineLevel="0" r="134">
      <c r="A134" s="25" t="n">
        <v>44218.694108796</v>
      </c>
      <c r="B134" s="26" t="s">
        <v>321</v>
      </c>
      <c r="C134" s="26" t="s">
        <v>363</v>
      </c>
      <c r="D134" s="26" t="s">
        <v>329</v>
      </c>
      <c r="E134" s="26" t="s">
        <v>70</v>
      </c>
      <c r="F134" s="26" t="s">
        <v>47</v>
      </c>
      <c r="G134" s="27" t="n">
        <v>-1</v>
      </c>
      <c r="H134" s="28" t="n">
        <v>935.2</v>
      </c>
      <c r="I134" s="28" t="n">
        <v>935.2</v>
      </c>
      <c r="J134" s="28" t="n">
        <v>0</v>
      </c>
      <c r="K134" s="28" t="n">
        <v>-0.56</v>
      </c>
      <c r="L134" s="28" t="n">
        <v>0</v>
      </c>
      <c r="M134" s="28"/>
      <c r="N134" s="6" t="s">
        <f>=I134+J134+K134+L134</f>
      </c>
      <c r="O134" s="26"/>
    </row>
    <row collapsed="false" customFormat="false" customHeight="false" hidden="false" ht="12.1" outlineLevel="0" r="135">
      <c r="A135" s="25" t="n">
        <v>44218.69412037</v>
      </c>
      <c r="B135" s="26" t="s">
        <v>321</v>
      </c>
      <c r="C135" s="26" t="s">
        <v>363</v>
      </c>
      <c r="D135" s="26" t="s">
        <v>329</v>
      </c>
      <c r="E135" s="26" t="s">
        <v>70</v>
      </c>
      <c r="F135" s="26" t="s">
        <v>47</v>
      </c>
      <c r="G135" s="27" t="n">
        <v>-2</v>
      </c>
      <c r="H135" s="28" t="n">
        <v>935.2</v>
      </c>
      <c r="I135" s="28" t="n">
        <v>1870.4</v>
      </c>
      <c r="J135" s="28" t="n">
        <v>0</v>
      </c>
      <c r="K135" s="28" t="n">
        <v>-1.13</v>
      </c>
      <c r="L135" s="28" t="n">
        <v>0</v>
      </c>
      <c r="M135" s="28"/>
      <c r="N135" s="6" t="s">
        <f>=I135+J135+K135+L135</f>
      </c>
      <c r="O135" s="26"/>
    </row>
    <row collapsed="false" customFormat="false" customHeight="false" hidden="false" ht="12.1" outlineLevel="0" r="136">
      <c r="A136" s="25" t="n">
        <v>44218.694340278</v>
      </c>
      <c r="B136" s="26" t="s">
        <v>321</v>
      </c>
      <c r="C136" s="26" t="s">
        <v>363</v>
      </c>
      <c r="D136" s="26" t="s">
        <v>329</v>
      </c>
      <c r="E136" s="26" t="s">
        <v>70</v>
      </c>
      <c r="F136" s="26" t="s">
        <v>47</v>
      </c>
      <c r="G136" s="27" t="n">
        <v>-2</v>
      </c>
      <c r="H136" s="28" t="n">
        <v>935.2</v>
      </c>
      <c r="I136" s="28" t="n">
        <v>1870.4</v>
      </c>
      <c r="J136" s="28" t="n">
        <v>0</v>
      </c>
      <c r="K136" s="28" t="n">
        <v>-1.13</v>
      </c>
      <c r="L136" s="28" t="n">
        <v>0</v>
      </c>
      <c r="M136" s="28"/>
      <c r="N136" s="6" t="s">
        <f>=I136+J136+K136+L136</f>
      </c>
      <c r="O136" s="26"/>
    </row>
    <row collapsed="false" customFormat="false" customHeight="false" hidden="false" ht="12.1" outlineLevel="0" r="137">
      <c r="A137" s="25" t="n">
        <v>44218.694525463</v>
      </c>
      <c r="B137" s="26" t="s">
        <v>321</v>
      </c>
      <c r="C137" s="26" t="s">
        <v>363</v>
      </c>
      <c r="D137" s="26" t="s">
        <v>329</v>
      </c>
      <c r="E137" s="26" t="s">
        <v>70</v>
      </c>
      <c r="F137" s="26" t="s">
        <v>47</v>
      </c>
      <c r="G137" s="27" t="n">
        <v>-4</v>
      </c>
      <c r="H137" s="28" t="n">
        <v>935.2</v>
      </c>
      <c r="I137" s="28" t="n">
        <v>3740.8</v>
      </c>
      <c r="J137" s="28" t="n">
        <v>0</v>
      </c>
      <c r="K137" s="28" t="n">
        <v>-2.25</v>
      </c>
      <c r="L137" s="28" t="n">
        <v>0</v>
      </c>
      <c r="M137" s="28"/>
      <c r="N137" s="6" t="s">
        <f>=I137+J137+K137+L137</f>
      </c>
      <c r="O137" s="26"/>
    </row>
    <row collapsed="false" customFormat="false" customHeight="false" hidden="false" ht="12.1" outlineLevel="0" r="138">
      <c r="A138" s="25" t="n">
        <v>44218.695196759</v>
      </c>
      <c r="B138" s="26" t="s">
        <v>317</v>
      </c>
      <c r="C138" s="26" t="s">
        <v>359</v>
      </c>
      <c r="D138" s="26" t="s">
        <v>329</v>
      </c>
      <c r="E138" s="26" t="s">
        <v>18</v>
      </c>
      <c r="F138" s="26" t="s">
        <v>47</v>
      </c>
      <c r="G138" s="27" t="n">
        <v>-470000</v>
      </c>
      <c r="H138" s="28" t="n">
        <v>0.037265</v>
      </c>
      <c r="I138" s="28" t="n">
        <v>17514.55</v>
      </c>
      <c r="J138" s="28" t="n">
        <v>0</v>
      </c>
      <c r="K138" s="28" t="n">
        <v>-10.51</v>
      </c>
      <c r="L138" s="28" t="n">
        <v>0</v>
      </c>
      <c r="M138" s="28"/>
      <c r="N138" s="6" t="s">
        <f>=I138+J138+K138+L138</f>
      </c>
      <c r="O138" s="26"/>
    </row>
    <row collapsed="false" customFormat="false" customHeight="false" hidden="false" ht="12.1" outlineLevel="0" r="139">
      <c r="A139" s="25" t="n">
        <v>44218.696157407</v>
      </c>
      <c r="B139" s="26" t="s">
        <v>315</v>
      </c>
      <c r="C139" s="26" t="s">
        <v>357</v>
      </c>
      <c r="D139" s="26" t="s">
        <v>329</v>
      </c>
      <c r="E139" s="26" t="s">
        <v>18</v>
      </c>
      <c r="F139" s="26" t="s">
        <v>47</v>
      </c>
      <c r="G139" s="27" t="n">
        <v>-12</v>
      </c>
      <c r="H139" s="28" t="n">
        <v>2796.5</v>
      </c>
      <c r="I139" s="28" t="n">
        <v>33558</v>
      </c>
      <c r="J139" s="28" t="n">
        <v>0</v>
      </c>
      <c r="K139" s="28" t="n">
        <v>-20.14</v>
      </c>
      <c r="L139" s="28" t="n">
        <v>0</v>
      </c>
      <c r="M139" s="28"/>
      <c r="N139" s="6" t="s">
        <f>=I139+J139+K139+L139</f>
      </c>
      <c r="O139" s="26"/>
    </row>
    <row collapsed="false" customFormat="false" customHeight="false" hidden="false" ht="12.1" outlineLevel="0" r="140">
      <c r="A140" s="29" t="n">
        <v>44218.69681713</v>
      </c>
      <c r="B140" s="30" t="s">
        <v>377</v>
      </c>
      <c r="C140" s="30" t="s">
        <v>378</v>
      </c>
      <c r="D140" s="30" t="s">
        <v>312</v>
      </c>
      <c r="E140" s="30" t="s">
        <v>379</v>
      </c>
      <c r="F140" s="30" t="s">
        <v>47</v>
      </c>
      <c r="G140" s="31" t="n">
        <v>5550</v>
      </c>
      <c r="H140" s="32" t="n">
        <v>74.9604</v>
      </c>
      <c r="I140" s="32" t="n">
        <v>-416030.22</v>
      </c>
      <c r="J140" s="32" t="n">
        <v>0</v>
      </c>
      <c r="K140" s="32" t="n">
        <v>-214.26</v>
      </c>
      <c r="L140" s="32" t="n">
        <v>0</v>
      </c>
      <c r="M140" s="6" t="n">
        <v>5550</v>
      </c>
      <c r="N140" s="6" t="s">
        <f>=I140+J140+K140+L140</f>
      </c>
      <c r="O140" s="30"/>
    </row>
    <row collapsed="false" customFormat="false" customHeight="false" hidden="false" ht="12.1" outlineLevel="0" r="141">
      <c r="A141" s="33" t="n">
        <v>44221</v>
      </c>
      <c r="B141" s="34" t="s">
        <v>380</v>
      </c>
      <c r="C141" s="34" t="s">
        <v>382</v>
      </c>
      <c r="D141" s="34" t="s">
        <v>380</v>
      </c>
      <c r="E141" s="34" t="s">
        <v>380</v>
      </c>
      <c r="F141" s="34" t="s">
        <v>47</v>
      </c>
      <c r="G141" s="35" t="n">
        <v>1</v>
      </c>
      <c r="H141" s="36" t="n">
        <v>-14.17</v>
      </c>
      <c r="I141" s="36" t="n">
        <v>-14.17</v>
      </c>
      <c r="J141" s="36" t="n">
        <v>0</v>
      </c>
      <c r="K141" s="36" t="n">
        <v>0</v>
      </c>
      <c r="L141" s="36" t="n">
        <v>0</v>
      </c>
      <c r="M141" s="36"/>
      <c r="N141" s="6" t="s">
        <f>=I141+J141+K141+L141</f>
      </c>
      <c r="O141" s="34"/>
    </row>
    <row collapsed="false" customFormat="false" customHeight="false" hidden="false" ht="12.1" outlineLevel="0" r="142">
      <c r="A142" s="33" t="n">
        <v>44221</v>
      </c>
      <c r="B142" s="34" t="s">
        <v>380</v>
      </c>
      <c r="C142" s="34" t="s">
        <v>383</v>
      </c>
      <c r="D142" s="34" t="s">
        <v>380</v>
      </c>
      <c r="E142" s="34" t="s">
        <v>380</v>
      </c>
      <c r="F142" s="34" t="s">
        <v>47</v>
      </c>
      <c r="G142" s="35" t="n">
        <v>1</v>
      </c>
      <c r="H142" s="36" t="n">
        <v>-142.78</v>
      </c>
      <c r="I142" s="36" t="n">
        <v>-142.78</v>
      </c>
      <c r="J142" s="36" t="n">
        <v>0</v>
      </c>
      <c r="K142" s="36" t="n">
        <v>0</v>
      </c>
      <c r="L142" s="36" t="n">
        <v>0</v>
      </c>
      <c r="M142" s="36"/>
      <c r="N142" s="6" t="s">
        <f>=I142+J142+K142+L142</f>
      </c>
      <c r="O142" s="34"/>
    </row>
    <row collapsed="false" customFormat="false" customHeight="false" hidden="false" ht="12.1" outlineLevel="0" r="143">
      <c r="A143" s="33" t="n">
        <v>44221</v>
      </c>
      <c r="B143" s="34" t="s">
        <v>380</v>
      </c>
      <c r="C143" s="34" t="s">
        <v>381</v>
      </c>
      <c r="D143" s="34" t="s">
        <v>380</v>
      </c>
      <c r="E143" s="34" t="s">
        <v>380</v>
      </c>
      <c r="F143" s="34" t="s">
        <v>47</v>
      </c>
      <c r="G143" s="35" t="n">
        <v>1</v>
      </c>
      <c r="H143" s="36" t="n">
        <v>-36.75</v>
      </c>
      <c r="I143" s="36" t="n">
        <v>-36.75</v>
      </c>
      <c r="J143" s="36" t="n">
        <v>0</v>
      </c>
      <c r="K143" s="36" t="n">
        <v>0</v>
      </c>
      <c r="L143" s="36" t="n">
        <v>0</v>
      </c>
      <c r="M143" s="36"/>
      <c r="N143" s="6" t="s">
        <f>=I143+J143+K143+L143</f>
      </c>
      <c r="O143" s="34"/>
    </row>
    <row collapsed="false" customFormat="false" customHeight="false" hidden="false" ht="12.1" outlineLevel="0" r="144">
      <c r="A144" s="33" t="n">
        <v>44221</v>
      </c>
      <c r="B144" s="34" t="s">
        <v>380</v>
      </c>
      <c r="C144" s="34" t="s">
        <v>384</v>
      </c>
      <c r="D144" s="34" t="s">
        <v>380</v>
      </c>
      <c r="E144" s="34" t="s">
        <v>380</v>
      </c>
      <c r="F144" s="34" t="s">
        <v>47</v>
      </c>
      <c r="G144" s="35" t="n">
        <v>1</v>
      </c>
      <c r="H144" s="36" t="n">
        <v>-456.92</v>
      </c>
      <c r="I144" s="36" t="n">
        <v>-456.92</v>
      </c>
      <c r="J144" s="36" t="n">
        <v>0</v>
      </c>
      <c r="K144" s="36" t="n">
        <v>0</v>
      </c>
      <c r="L144" s="36" t="n">
        <v>0</v>
      </c>
      <c r="M144" s="36"/>
      <c r="N144" s="6" t="s">
        <f>=I144+J144+K144+L144</f>
      </c>
      <c r="O144" s="34"/>
    </row>
    <row collapsed="false" customFormat="false" customHeight="false" hidden="false" ht="12.1" outlineLevel="0" r="145">
      <c r="A145" s="21" t="n">
        <v>44222</v>
      </c>
      <c r="B145" s="22" t="s">
        <v>355</v>
      </c>
      <c r="C145" s="22" t="s">
        <v>84</v>
      </c>
      <c r="D145" s="22" t="s">
        <v>355</v>
      </c>
      <c r="E145" s="22" t="s">
        <v>355</v>
      </c>
      <c r="F145" s="22" t="s">
        <v>47</v>
      </c>
      <c r="G145" s="23" t="n">
        <v>1</v>
      </c>
      <c r="H145" s="24" t="n">
        <v>1000</v>
      </c>
      <c r="I145" s="24" t="n">
        <v>1000</v>
      </c>
      <c r="J145" s="24" t="n">
        <v>0</v>
      </c>
      <c r="K145" s="24" t="n">
        <v>0</v>
      </c>
      <c r="L145" s="24" t="n">
        <v>0</v>
      </c>
      <c r="M145" s="24"/>
      <c r="N145" s="6" t="s">
        <f>=I145+J145+K145+L145</f>
      </c>
      <c r="O145" s="22"/>
    </row>
    <row collapsed="false" customFormat="false" customHeight="false" hidden="false" ht="12.1" outlineLevel="0" r="146">
      <c r="A146" s="21" t="n">
        <v>44222</v>
      </c>
      <c r="B146" s="22" t="s">
        <v>355</v>
      </c>
      <c r="C146" s="22" t="s">
        <v>96</v>
      </c>
      <c r="D146" s="22" t="s">
        <v>355</v>
      </c>
      <c r="E146" s="22" t="s">
        <v>355</v>
      </c>
      <c r="F146" s="22" t="s">
        <v>47</v>
      </c>
      <c r="G146" s="23" t="n">
        <v>1</v>
      </c>
      <c r="H146" s="24" t="n">
        <v>58.66</v>
      </c>
      <c r="I146" s="24" t="n">
        <v>58.66</v>
      </c>
      <c r="J146" s="24" t="n">
        <v>0</v>
      </c>
      <c r="K146" s="24" t="n">
        <v>0</v>
      </c>
      <c r="L146" s="24" t="n">
        <v>0</v>
      </c>
      <c r="M146" s="24"/>
      <c r="N146" s="6" t="s">
        <f>=I146+J146+K146+L146</f>
      </c>
      <c r="O146" s="22"/>
    </row>
    <row collapsed="false" customFormat="false" customHeight="false" hidden="false" ht="12.1" outlineLevel="0" r="147">
      <c r="A147" s="20" t="n">
        <v>44223.582094907</v>
      </c>
      <c r="B147" s="16" t="s">
        <v>22</v>
      </c>
      <c r="C147" s="16" t="s">
        <v>23</v>
      </c>
      <c r="D147" s="16" t="s">
        <v>312</v>
      </c>
      <c r="E147" s="16" t="s">
        <v>18</v>
      </c>
      <c r="F147" s="16" t="s">
        <v>20</v>
      </c>
      <c r="G147" s="7" t="n">
        <v>10</v>
      </c>
      <c r="H147" s="6" t="n">
        <v>200.96</v>
      </c>
      <c r="I147" s="6" t="n">
        <v>-2009.6</v>
      </c>
      <c r="J147" s="6" t="n">
        <v>0</v>
      </c>
      <c r="K147" s="6" t="n">
        <v>-1.2</v>
      </c>
      <c r="L147" s="6" t="n">
        <v>0</v>
      </c>
      <c r="M147" s="6" t="s">
        <f>=I147+J147+K147+L147</f>
      </c>
      <c r="N147" s="6"/>
      <c r="O147" s="16"/>
    </row>
    <row collapsed="false" customFormat="false" customHeight="false" hidden="false" ht="12.1" outlineLevel="0" r="148">
      <c r="A148" s="20" t="n">
        <v>44223.583761574</v>
      </c>
      <c r="B148" s="16" t="s">
        <v>328</v>
      </c>
      <c r="C148" s="16" t="s">
        <v>385</v>
      </c>
      <c r="D148" s="16" t="s">
        <v>312</v>
      </c>
      <c r="E148" s="16" t="s">
        <v>18</v>
      </c>
      <c r="F148" s="16" t="s">
        <v>20</v>
      </c>
      <c r="G148" s="7" t="n">
        <v>70</v>
      </c>
      <c r="H148" s="6" t="n">
        <v>144.77</v>
      </c>
      <c r="I148" s="6" t="n">
        <v>-10133.9</v>
      </c>
      <c r="J148" s="6" t="n">
        <v>0</v>
      </c>
      <c r="K148" s="6" t="n">
        <v>-6.08</v>
      </c>
      <c r="L148" s="6" t="n">
        <v>0</v>
      </c>
      <c r="M148" s="6" t="s">
        <f>=I148+J148+K148+L148</f>
      </c>
      <c r="N148" s="6"/>
      <c r="O148" s="16"/>
    </row>
    <row collapsed="false" customFormat="false" customHeight="false" hidden="false" ht="12.1" outlineLevel="0" r="149">
      <c r="A149" s="21" t="n">
        <v>44224</v>
      </c>
      <c r="B149" s="22" t="s">
        <v>367</v>
      </c>
      <c r="C149" s="22" t="s">
        <v>386</v>
      </c>
      <c r="D149" s="22" t="s">
        <v>367</v>
      </c>
      <c r="E149" s="22" t="s">
        <v>367</v>
      </c>
      <c r="F149" s="22" t="s">
        <v>47</v>
      </c>
      <c r="G149" s="23" t="n">
        <v>1</v>
      </c>
      <c r="H149" s="24" t="n">
        <v>42081.93</v>
      </c>
      <c r="I149" s="24" t="n">
        <v>42081.93</v>
      </c>
      <c r="J149" s="24" t="n">
        <v>0</v>
      </c>
      <c r="K149" s="24" t="n">
        <v>0</v>
      </c>
      <c r="L149" s="24" t="n">
        <v>0</v>
      </c>
      <c r="M149" s="24"/>
      <c r="N149" s="6" t="s">
        <f>=I149+J149+K149+L149</f>
      </c>
      <c r="O149" s="22"/>
    </row>
    <row collapsed="false" customFormat="false" customHeight="false" hidden="false" ht="12.1" outlineLevel="0" r="150">
      <c r="A150" s="20" t="n">
        <v>44224.686203704</v>
      </c>
      <c r="B150" s="16" t="s">
        <v>22</v>
      </c>
      <c r="C150" s="16" t="s">
        <v>23</v>
      </c>
      <c r="D150" s="16" t="s">
        <v>312</v>
      </c>
      <c r="E150" s="16" t="s">
        <v>18</v>
      </c>
      <c r="F150" s="16" t="s">
        <v>20</v>
      </c>
      <c r="G150" s="7" t="n">
        <v>8</v>
      </c>
      <c r="H150" s="6" t="n">
        <v>196.49</v>
      </c>
      <c r="I150" s="6" t="n">
        <v>-1571.92</v>
      </c>
      <c r="J150" s="6" t="n">
        <v>0</v>
      </c>
      <c r="K150" s="6" t="n">
        <v>-0.95</v>
      </c>
      <c r="L150" s="6" t="n">
        <v>0</v>
      </c>
      <c r="M150" s="6" t="s">
        <f>=I150+J150+K150+L150</f>
      </c>
      <c r="N150" s="6"/>
      <c r="O150" s="16"/>
    </row>
    <row collapsed="false" customFormat="false" customHeight="false" hidden="false" ht="12.1" outlineLevel="0" r="151">
      <c r="A151" s="20" t="n">
        <v>44228.731967593</v>
      </c>
      <c r="B151" s="16" t="s">
        <v>328</v>
      </c>
      <c r="C151" s="16" t="s">
        <v>385</v>
      </c>
      <c r="D151" s="16" t="s">
        <v>312</v>
      </c>
      <c r="E151" s="16" t="s">
        <v>18</v>
      </c>
      <c r="F151" s="16" t="s">
        <v>20</v>
      </c>
      <c r="G151" s="7" t="n">
        <v>16</v>
      </c>
      <c r="H151" s="6" t="n">
        <v>134.25</v>
      </c>
      <c r="I151" s="6" t="n">
        <v>-2148</v>
      </c>
      <c r="J151" s="6" t="n">
        <v>0</v>
      </c>
      <c r="K151" s="6" t="n">
        <v>-1.28</v>
      </c>
      <c r="L151" s="6" t="n">
        <v>0</v>
      </c>
      <c r="M151" s="6" t="s">
        <f>=I151+J151+K151+L151</f>
      </c>
      <c r="N151" s="6"/>
      <c r="O151" s="16"/>
    </row>
    <row collapsed="false" customFormat="false" customHeight="false" hidden="false" ht="12.1" outlineLevel="0" r="152">
      <c r="A152" s="20" t="n">
        <v>44228.736550926</v>
      </c>
      <c r="B152" s="16" t="s">
        <v>42</v>
      </c>
      <c r="C152" s="16" t="s">
        <v>43</v>
      </c>
      <c r="D152" s="16" t="s">
        <v>312</v>
      </c>
      <c r="E152" s="16" t="s">
        <v>18</v>
      </c>
      <c r="F152" s="16" t="s">
        <v>20</v>
      </c>
      <c r="G152" s="7" t="n">
        <v>7</v>
      </c>
      <c r="H152" s="6" t="n">
        <v>234.67</v>
      </c>
      <c r="I152" s="6" t="n">
        <v>-1642.69</v>
      </c>
      <c r="J152" s="6" t="n">
        <v>0</v>
      </c>
      <c r="K152" s="6" t="n">
        <v>-0.98</v>
      </c>
      <c r="L152" s="6" t="n">
        <v>0</v>
      </c>
      <c r="M152" s="6" t="s">
        <f>=I152+J152+K152+L152</f>
      </c>
      <c r="N152" s="6"/>
      <c r="O152" s="16"/>
    </row>
    <row collapsed="false" customFormat="false" customHeight="false" hidden="false" ht="12.1" outlineLevel="0" r="153">
      <c r="A153" s="20" t="n">
        <v>44232.741435185</v>
      </c>
      <c r="B153" s="16" t="s">
        <v>22</v>
      </c>
      <c r="C153" s="16" t="s">
        <v>23</v>
      </c>
      <c r="D153" s="16" t="s">
        <v>312</v>
      </c>
      <c r="E153" s="16" t="s">
        <v>18</v>
      </c>
      <c r="F153" s="16" t="s">
        <v>20</v>
      </c>
      <c r="G153" s="7" t="n">
        <v>15</v>
      </c>
      <c r="H153" s="6" t="n">
        <v>212.28</v>
      </c>
      <c r="I153" s="6" t="n">
        <v>-3184.2</v>
      </c>
      <c r="J153" s="6" t="n">
        <v>0</v>
      </c>
      <c r="K153" s="6" t="n">
        <v>-1.91</v>
      </c>
      <c r="L153" s="6" t="n">
        <v>0</v>
      </c>
      <c r="M153" s="6" t="s">
        <f>=I153+J153+K153+L153</f>
      </c>
      <c r="N153" s="6"/>
      <c r="O153" s="16"/>
    </row>
    <row collapsed="false" customFormat="false" customHeight="false" hidden="false" ht="12.1" outlineLevel="0" r="154">
      <c r="A154" s="20" t="n">
        <v>44232.776608796</v>
      </c>
      <c r="B154" s="16" t="s">
        <v>22</v>
      </c>
      <c r="C154" s="16" t="s">
        <v>23</v>
      </c>
      <c r="D154" s="16" t="s">
        <v>312</v>
      </c>
      <c r="E154" s="16" t="s">
        <v>18</v>
      </c>
      <c r="F154" s="16" t="s">
        <v>20</v>
      </c>
      <c r="G154" s="7" t="n">
        <v>15</v>
      </c>
      <c r="H154" s="6" t="n">
        <v>210.4</v>
      </c>
      <c r="I154" s="6" t="n">
        <v>-3156</v>
      </c>
      <c r="J154" s="6" t="n">
        <v>0</v>
      </c>
      <c r="K154" s="6" t="n">
        <v>-1.9</v>
      </c>
      <c r="L154" s="6" t="n">
        <v>0</v>
      </c>
      <c r="M154" s="6" t="s">
        <f>=I154+J154+K154+L154</f>
      </c>
      <c r="N154" s="6"/>
      <c r="O154" s="16"/>
    </row>
    <row collapsed="false" customFormat="false" customHeight="false" hidden="false" ht="12.1" outlineLevel="0" r="155">
      <c r="A155" s="21" t="n">
        <v>44257</v>
      </c>
      <c r="B155" s="22" t="s">
        <v>367</v>
      </c>
      <c r="C155" s="22" t="s">
        <v>387</v>
      </c>
      <c r="D155" s="22" t="s">
        <v>367</v>
      </c>
      <c r="E155" s="22" t="s">
        <v>367</v>
      </c>
      <c r="F155" s="22" t="s">
        <v>20</v>
      </c>
      <c r="G155" s="23" t="n">
        <v>1</v>
      </c>
      <c r="H155" s="24" t="n">
        <v>12.34</v>
      </c>
      <c r="I155" s="24" t="n">
        <v>12.34</v>
      </c>
      <c r="J155" s="24" t="n">
        <v>0</v>
      </c>
      <c r="K155" s="24" t="n">
        <v>0</v>
      </c>
      <c r="L155" s="24" t="n">
        <v>0</v>
      </c>
      <c r="M155" s="6" t="s">
        <f>=I155+J155+K155+L155</f>
      </c>
      <c r="N155" s="24"/>
      <c r="O155" s="22"/>
    </row>
    <row collapsed="false" customFormat="false" customHeight="false" hidden="false" ht="12.1" outlineLevel="0" r="156">
      <c r="A156" s="21" t="n">
        <v>44259</v>
      </c>
      <c r="B156" s="22" t="s">
        <v>355</v>
      </c>
      <c r="C156" s="22" t="s">
        <v>84</v>
      </c>
      <c r="D156" s="22" t="s">
        <v>355</v>
      </c>
      <c r="E156" s="22" t="s">
        <v>355</v>
      </c>
      <c r="F156" s="22" t="s">
        <v>47</v>
      </c>
      <c r="G156" s="23" t="n">
        <v>1</v>
      </c>
      <c r="H156" s="24" t="n">
        <v>11000</v>
      </c>
      <c r="I156" s="24" t="n">
        <v>11000</v>
      </c>
      <c r="J156" s="24" t="n">
        <v>0</v>
      </c>
      <c r="K156" s="24" t="n">
        <v>0</v>
      </c>
      <c r="L156" s="24" t="n">
        <v>0</v>
      </c>
      <c r="M156" s="24"/>
      <c r="N156" s="6" t="s">
        <f>=I156+J156+K156+L156</f>
      </c>
      <c r="O156" s="22"/>
    </row>
    <row collapsed="false" customFormat="false" customHeight="false" hidden="false" ht="12.1" outlineLevel="0" r="157">
      <c r="A157" s="20" t="n">
        <v>44265.499918981</v>
      </c>
      <c r="B157" s="16" t="s">
        <v>66</v>
      </c>
      <c r="C157" s="16" t="s">
        <v>388</v>
      </c>
      <c r="D157" s="16" t="s">
        <v>312</v>
      </c>
      <c r="E157" s="16" t="s">
        <v>18</v>
      </c>
      <c r="F157" s="16" t="s">
        <v>47</v>
      </c>
      <c r="G157" s="7" t="n">
        <v>52</v>
      </c>
      <c r="H157" s="6" t="n">
        <v>727.1</v>
      </c>
      <c r="I157" s="6" t="n">
        <v>-37809.2</v>
      </c>
      <c r="J157" s="6" t="n">
        <v>0</v>
      </c>
      <c r="K157" s="6" t="n">
        <v>0</v>
      </c>
      <c r="L157" s="6" t="n">
        <v>0</v>
      </c>
      <c r="M157" s="6"/>
      <c r="N157" s="6" t="s">
        <f>=I157+J157+K157+L157</f>
      </c>
      <c r="O157" s="16"/>
    </row>
    <row collapsed="false" customFormat="false" customHeight="false" hidden="false" ht="12.1" outlineLevel="0" r="158">
      <c r="A158" s="21" t="n">
        <v>44267</v>
      </c>
      <c r="B158" s="22" t="s">
        <v>355</v>
      </c>
      <c r="C158" s="22" t="s">
        <v>84</v>
      </c>
      <c r="D158" s="22" t="s">
        <v>355</v>
      </c>
      <c r="E158" s="22" t="s">
        <v>355</v>
      </c>
      <c r="F158" s="22" t="s">
        <v>47</v>
      </c>
      <c r="G158" s="23" t="n">
        <v>1</v>
      </c>
      <c r="H158" s="24" t="n">
        <v>155800</v>
      </c>
      <c r="I158" s="24" t="n">
        <v>155800</v>
      </c>
      <c r="J158" s="24" t="n">
        <v>0</v>
      </c>
      <c r="K158" s="24" t="n">
        <v>0</v>
      </c>
      <c r="L158" s="24" t="n">
        <v>0</v>
      </c>
      <c r="M158" s="24"/>
      <c r="N158" s="6" t="s">
        <f>=I158+J158+K158+L158</f>
      </c>
      <c r="O158" s="22"/>
    </row>
    <row collapsed="false" customFormat="false" customHeight="false" hidden="false" ht="12.1" outlineLevel="0" r="159">
      <c r="A159" s="20" t="n">
        <v>44267.722673611</v>
      </c>
      <c r="B159" s="16" t="s">
        <v>50</v>
      </c>
      <c r="C159" s="16" t="s">
        <v>389</v>
      </c>
      <c r="D159" s="16" t="s">
        <v>312</v>
      </c>
      <c r="E159" s="16" t="s">
        <v>18</v>
      </c>
      <c r="F159" s="16" t="s">
        <v>47</v>
      </c>
      <c r="G159" s="7" t="n">
        <v>5</v>
      </c>
      <c r="H159" s="6" t="n">
        <v>23682</v>
      </c>
      <c r="I159" s="6" t="n">
        <v>-118410</v>
      </c>
      <c r="J159" s="6" t="n">
        <v>0</v>
      </c>
      <c r="K159" s="6" t="n">
        <v>-71.05</v>
      </c>
      <c r="L159" s="6" t="n">
        <v>0</v>
      </c>
      <c r="M159" s="6"/>
      <c r="N159" s="6" t="s">
        <f>=I159+J159+K159+L159</f>
      </c>
      <c r="O159" s="16"/>
    </row>
    <row collapsed="false" customFormat="false" customHeight="false" hidden="false" ht="12.1" outlineLevel="0" r="160">
      <c r="A160" s="20" t="n">
        <v>44267.722673611</v>
      </c>
      <c r="B160" s="16" t="s">
        <v>50</v>
      </c>
      <c r="C160" s="16" t="s">
        <v>389</v>
      </c>
      <c r="D160" s="16" t="s">
        <v>312</v>
      </c>
      <c r="E160" s="16" t="s">
        <v>18</v>
      </c>
      <c r="F160" s="16" t="s">
        <v>47</v>
      </c>
      <c r="G160" s="7" t="n">
        <v>1</v>
      </c>
      <c r="H160" s="6" t="n">
        <v>23682</v>
      </c>
      <c r="I160" s="6" t="n">
        <v>-23682</v>
      </c>
      <c r="J160" s="6" t="n">
        <v>0</v>
      </c>
      <c r="K160" s="6" t="n">
        <v>-14.21</v>
      </c>
      <c r="L160" s="6" t="n">
        <v>0</v>
      </c>
      <c r="M160" s="6"/>
      <c r="N160" s="6" t="s">
        <f>=I160+J160+K160+L160</f>
      </c>
      <c r="O160" s="16"/>
    </row>
    <row collapsed="false" customFormat="false" customHeight="false" hidden="false" ht="12.1" outlineLevel="0" r="161">
      <c r="A161" s="20" t="n">
        <v>44267.722673611</v>
      </c>
      <c r="B161" s="16" t="s">
        <v>50</v>
      </c>
      <c r="C161" s="16" t="s">
        <v>389</v>
      </c>
      <c r="D161" s="16" t="s">
        <v>312</v>
      </c>
      <c r="E161" s="16" t="s">
        <v>18</v>
      </c>
      <c r="F161" s="16" t="s">
        <v>47</v>
      </c>
      <c r="G161" s="7" t="n">
        <v>1</v>
      </c>
      <c r="H161" s="6" t="n">
        <v>23682</v>
      </c>
      <c r="I161" s="6" t="n">
        <v>-23682</v>
      </c>
      <c r="J161" s="6" t="n">
        <v>0</v>
      </c>
      <c r="K161" s="6" t="n">
        <v>-14.21</v>
      </c>
      <c r="L161" s="6" t="n">
        <v>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1" t="n">
        <v>44274</v>
      </c>
      <c r="B162" s="22" t="s">
        <v>367</v>
      </c>
      <c r="C162" s="22" t="s">
        <v>390</v>
      </c>
      <c r="D162" s="22" t="s">
        <v>367</v>
      </c>
      <c r="E162" s="22" t="s">
        <v>367</v>
      </c>
      <c r="F162" s="22" t="s">
        <v>20</v>
      </c>
      <c r="G162" s="23" t="n">
        <v>1</v>
      </c>
      <c r="H162" s="24" t="n">
        <v>2.75</v>
      </c>
      <c r="I162" s="24" t="n">
        <v>2.75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4"/>
      <c r="O162" s="22"/>
    </row>
    <row collapsed="false" customFormat="false" customHeight="false" hidden="false" ht="12.1" outlineLevel="0" r="163">
      <c r="A163" s="21" t="n">
        <v>44286</v>
      </c>
      <c r="B163" s="22" t="s">
        <v>367</v>
      </c>
      <c r="C163" s="22" t="s">
        <v>391</v>
      </c>
      <c r="D163" s="22" t="s">
        <v>367</v>
      </c>
      <c r="E163" s="22" t="s">
        <v>367</v>
      </c>
      <c r="F163" s="22" t="s">
        <v>20</v>
      </c>
      <c r="G163" s="23" t="n">
        <v>1</v>
      </c>
      <c r="H163" s="24" t="n">
        <v>8.57</v>
      </c>
      <c r="I163" s="24" t="n">
        <v>8.57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4"/>
      <c r="O163" s="22"/>
    </row>
    <row collapsed="false" customFormat="false" customHeight="false" hidden="false" ht="12.1" outlineLevel="0" r="164">
      <c r="A164" s="21" t="n">
        <v>44291</v>
      </c>
      <c r="B164" s="22" t="s">
        <v>367</v>
      </c>
      <c r="C164" s="22" t="s">
        <v>392</v>
      </c>
      <c r="D164" s="22" t="s">
        <v>367</v>
      </c>
      <c r="E164" s="22" t="s">
        <v>367</v>
      </c>
      <c r="F164" s="22" t="s">
        <v>20</v>
      </c>
      <c r="G164" s="23" t="n">
        <v>1</v>
      </c>
      <c r="H164" s="24" t="n">
        <v>1.75</v>
      </c>
      <c r="I164" s="24" t="n">
        <v>1.75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4"/>
      <c r="O164" s="22"/>
    </row>
    <row collapsed="false" customFormat="false" customHeight="false" hidden="false" ht="12.1" outlineLevel="0" r="165">
      <c r="A165" s="21" t="n">
        <v>44293</v>
      </c>
      <c r="B165" s="22" t="s">
        <v>367</v>
      </c>
      <c r="C165" s="22" t="s">
        <v>393</v>
      </c>
      <c r="D165" s="22" t="s">
        <v>367</v>
      </c>
      <c r="E165" s="22" t="s">
        <v>367</v>
      </c>
      <c r="F165" s="22" t="s">
        <v>20</v>
      </c>
      <c r="G165" s="23" t="n">
        <v>1</v>
      </c>
      <c r="H165" s="24" t="n">
        <v>13.23</v>
      </c>
      <c r="I165" s="24" t="n">
        <v>13.23</v>
      </c>
      <c r="J165" s="24" t="n">
        <v>0</v>
      </c>
      <c r="K165" s="24" t="n">
        <v>0</v>
      </c>
      <c r="L165" s="24" t="n">
        <v>0</v>
      </c>
      <c r="M165" s="6" t="s">
        <f>=I165+J165+K165+L165</f>
      </c>
      <c r="N165" s="24"/>
      <c r="O165" s="22"/>
    </row>
    <row collapsed="false" customFormat="false" customHeight="false" hidden="false" ht="12.1" outlineLevel="0" r="166">
      <c r="A166" s="21" t="n">
        <v>44298</v>
      </c>
      <c r="B166" s="22" t="s">
        <v>355</v>
      </c>
      <c r="C166" s="22" t="s">
        <v>84</v>
      </c>
      <c r="D166" s="22" t="s">
        <v>355</v>
      </c>
      <c r="E166" s="22" t="s">
        <v>355</v>
      </c>
      <c r="F166" s="22" t="s">
        <v>47</v>
      </c>
      <c r="G166" s="23" t="n">
        <v>1</v>
      </c>
      <c r="H166" s="24" t="n">
        <v>50000</v>
      </c>
      <c r="I166" s="24" t="n">
        <v>50000</v>
      </c>
      <c r="J166" s="24" t="n">
        <v>0</v>
      </c>
      <c r="K166" s="24" t="n">
        <v>0</v>
      </c>
      <c r="L166" s="24" t="n">
        <v>0</v>
      </c>
      <c r="M166" s="24"/>
      <c r="N166" s="6" t="s">
        <f>=I166+J166+K166+L166</f>
      </c>
      <c r="O166" s="22"/>
    </row>
    <row collapsed="false" customFormat="false" customHeight="false" hidden="false" ht="12.1" outlineLevel="0" r="167">
      <c r="A167" s="20" t="n">
        <v>44298.715439815</v>
      </c>
      <c r="B167" s="16" t="s">
        <v>64</v>
      </c>
      <c r="C167" s="16" t="s">
        <v>394</v>
      </c>
      <c r="D167" s="16" t="s">
        <v>312</v>
      </c>
      <c r="E167" s="16" t="s">
        <v>18</v>
      </c>
      <c r="F167" s="16" t="s">
        <v>47</v>
      </c>
      <c r="G167" s="7" t="n">
        <v>32</v>
      </c>
      <c r="H167" s="6" t="n">
        <v>1547.1</v>
      </c>
      <c r="I167" s="6" t="n">
        <v>-49507.2</v>
      </c>
      <c r="J167" s="6" t="n">
        <v>0</v>
      </c>
      <c r="K167" s="6" t="n">
        <v>-29.7</v>
      </c>
      <c r="L167" s="6" t="n">
        <v>0</v>
      </c>
      <c r="M167" s="6"/>
      <c r="N167" s="6" t="s">
        <f>=I167+J167+K167+L167</f>
      </c>
      <c r="O167" s="16"/>
    </row>
    <row collapsed="false" customFormat="false" customHeight="false" hidden="false" ht="12.1" outlineLevel="0" r="168">
      <c r="A168" s="21" t="n">
        <v>44316</v>
      </c>
      <c r="B168" s="22" t="s">
        <v>355</v>
      </c>
      <c r="C168" s="22" t="s">
        <v>84</v>
      </c>
      <c r="D168" s="22" t="s">
        <v>355</v>
      </c>
      <c r="E168" s="22" t="s">
        <v>355</v>
      </c>
      <c r="F168" s="22" t="s">
        <v>20</v>
      </c>
      <c r="G168" s="23" t="n">
        <v>1</v>
      </c>
      <c r="H168" s="24" t="n">
        <v>1945</v>
      </c>
      <c r="I168" s="24" t="n">
        <v>1945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4"/>
      <c r="O168" s="22"/>
    </row>
    <row collapsed="false" customFormat="false" customHeight="false" hidden="false" ht="12.1" outlineLevel="0" r="169">
      <c r="A169" s="21" t="n">
        <v>44316</v>
      </c>
      <c r="B169" s="22" t="s">
        <v>355</v>
      </c>
      <c r="C169" s="22" t="s">
        <v>84</v>
      </c>
      <c r="D169" s="22" t="s">
        <v>355</v>
      </c>
      <c r="E169" s="22" t="s">
        <v>355</v>
      </c>
      <c r="F169" s="22" t="s">
        <v>47</v>
      </c>
      <c r="G169" s="23" t="n">
        <v>1</v>
      </c>
      <c r="H169" s="24" t="n">
        <v>155000</v>
      </c>
      <c r="I169" s="24" t="n">
        <v>155000</v>
      </c>
      <c r="J169" s="24" t="n">
        <v>0</v>
      </c>
      <c r="K169" s="24" t="n">
        <v>0</v>
      </c>
      <c r="L169" s="24" t="n">
        <v>0</v>
      </c>
      <c r="M169" s="24"/>
      <c r="N169" s="6" t="s">
        <f>=I169+J169+K169+L169</f>
      </c>
      <c r="O169" s="22"/>
    </row>
    <row collapsed="false" customFormat="false" customHeight="false" hidden="false" ht="12.1" outlineLevel="0" r="170">
      <c r="A170" s="20" t="n">
        <v>44316.712337963</v>
      </c>
      <c r="B170" s="16" t="s">
        <v>50</v>
      </c>
      <c r="C170" s="16" t="s">
        <v>389</v>
      </c>
      <c r="D170" s="16" t="s">
        <v>312</v>
      </c>
      <c r="E170" s="16" t="s">
        <v>18</v>
      </c>
      <c r="F170" s="16" t="s">
        <v>47</v>
      </c>
      <c r="G170" s="7" t="n">
        <v>6</v>
      </c>
      <c r="H170" s="6" t="n">
        <v>25770</v>
      </c>
      <c r="I170" s="6" t="n">
        <v>-154620</v>
      </c>
      <c r="J170" s="6" t="n">
        <v>0</v>
      </c>
      <c r="K170" s="6" t="n">
        <v>-92.77</v>
      </c>
      <c r="L170" s="6" t="n">
        <v>0</v>
      </c>
      <c r="M170" s="6"/>
      <c r="N170" s="6" t="s">
        <f>=I170+J170+K170+L170</f>
      </c>
      <c r="O170" s="16"/>
    </row>
    <row collapsed="false" customFormat="false" customHeight="false" hidden="false" ht="12.1" outlineLevel="0" r="171">
      <c r="A171" s="21" t="n">
        <v>44319</v>
      </c>
      <c r="B171" s="22" t="s">
        <v>355</v>
      </c>
      <c r="C171" s="22" t="s">
        <v>84</v>
      </c>
      <c r="D171" s="22" t="s">
        <v>355</v>
      </c>
      <c r="E171" s="22" t="s">
        <v>355</v>
      </c>
      <c r="F171" s="22" t="s">
        <v>47</v>
      </c>
      <c r="G171" s="23" t="n">
        <v>1</v>
      </c>
      <c r="H171" s="24" t="n">
        <v>155000</v>
      </c>
      <c r="I171" s="24" t="n">
        <v>155000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0" t="n">
        <v>44320.953703704</v>
      </c>
      <c r="B172" s="16" t="s">
        <v>21</v>
      </c>
      <c r="C172" s="16" t="s">
        <v>28</v>
      </c>
      <c r="D172" s="16" t="s">
        <v>312</v>
      </c>
      <c r="E172" s="16" t="s">
        <v>18</v>
      </c>
      <c r="F172" s="16" t="s">
        <v>20</v>
      </c>
      <c r="G172" s="7" t="n">
        <v>10</v>
      </c>
      <c r="H172" s="6" t="n">
        <v>78.33</v>
      </c>
      <c r="I172" s="6" t="n">
        <v>-783.3</v>
      </c>
      <c r="J172" s="6" t="n">
        <v>0</v>
      </c>
      <c r="K172" s="6" t="n">
        <v>-0.47</v>
      </c>
      <c r="L172" s="6" t="n">
        <v>0</v>
      </c>
      <c r="M172" s="6" t="s">
        <f>=I172+J172+K172+L172</f>
      </c>
      <c r="N172" s="6"/>
      <c r="O172" s="16"/>
    </row>
    <row collapsed="false" customFormat="false" customHeight="false" hidden="false" ht="12.1" outlineLevel="0" r="173">
      <c r="A173" s="20" t="n">
        <v>44320.953703704</v>
      </c>
      <c r="B173" s="16" t="s">
        <v>21</v>
      </c>
      <c r="C173" s="16" t="s">
        <v>28</v>
      </c>
      <c r="D173" s="16" t="s">
        <v>312</v>
      </c>
      <c r="E173" s="16" t="s">
        <v>18</v>
      </c>
      <c r="F173" s="16" t="s">
        <v>20</v>
      </c>
      <c r="G173" s="7" t="n">
        <v>10</v>
      </c>
      <c r="H173" s="6" t="n">
        <v>78.33</v>
      </c>
      <c r="I173" s="6" t="n">
        <v>-783.3</v>
      </c>
      <c r="J173" s="6" t="n">
        <v>0</v>
      </c>
      <c r="K173" s="6" t="n">
        <v>-0.47</v>
      </c>
      <c r="L173" s="6" t="n">
        <v>0</v>
      </c>
      <c r="M173" s="6" t="s">
        <f>=I173+J173+K173+L173</f>
      </c>
      <c r="N173" s="6"/>
      <c r="O173" s="16"/>
    </row>
    <row collapsed="false" customFormat="false" customHeight="false" hidden="false" ht="12.1" outlineLevel="0" r="174">
      <c r="A174" s="20" t="n">
        <v>44321.9325</v>
      </c>
      <c r="B174" s="16" t="s">
        <v>21</v>
      </c>
      <c r="C174" s="16" t="s">
        <v>28</v>
      </c>
      <c r="D174" s="16" t="s">
        <v>312</v>
      </c>
      <c r="E174" s="16" t="s">
        <v>18</v>
      </c>
      <c r="F174" s="16" t="s">
        <v>20</v>
      </c>
      <c r="G174" s="7" t="n">
        <v>7</v>
      </c>
      <c r="H174" s="6" t="n">
        <v>77.55</v>
      </c>
      <c r="I174" s="6" t="n">
        <v>-542.85</v>
      </c>
      <c r="J174" s="6" t="n">
        <v>0</v>
      </c>
      <c r="K174" s="6" t="n">
        <v>-0.32</v>
      </c>
      <c r="L174" s="6" t="n">
        <v>0</v>
      </c>
      <c r="M174" s="6" t="s">
        <f>=I174+J174+K174+L174</f>
      </c>
      <c r="N174" s="6"/>
      <c r="O174" s="16"/>
    </row>
    <row collapsed="false" customFormat="false" customHeight="false" hidden="false" ht="12.1" outlineLevel="0" r="175">
      <c r="A175" s="21" t="n">
        <v>44322</v>
      </c>
      <c r="B175" s="22" t="s">
        <v>355</v>
      </c>
      <c r="C175" s="22" t="s">
        <v>84</v>
      </c>
      <c r="D175" s="22" t="s">
        <v>355</v>
      </c>
      <c r="E175" s="22" t="s">
        <v>355</v>
      </c>
      <c r="F175" s="22" t="s">
        <v>47</v>
      </c>
      <c r="G175" s="23" t="n">
        <v>1</v>
      </c>
      <c r="H175" s="24" t="n">
        <v>91900</v>
      </c>
      <c r="I175" s="24" t="n">
        <v>91900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29" t="n">
        <v>44322.850914352</v>
      </c>
      <c r="B176" s="30" t="s">
        <v>377</v>
      </c>
      <c r="C176" s="30" t="s">
        <v>378</v>
      </c>
      <c r="D176" s="30" t="s">
        <v>312</v>
      </c>
      <c r="E176" s="30" t="s">
        <v>379</v>
      </c>
      <c r="F176" s="30" t="s">
        <v>47</v>
      </c>
      <c r="G176" s="31" t="n">
        <v>2181</v>
      </c>
      <c r="H176" s="32" t="n">
        <v>74.2356</v>
      </c>
      <c r="I176" s="32" t="n">
        <v>-161907.84</v>
      </c>
      <c r="J176" s="32" t="n">
        <v>0</v>
      </c>
      <c r="K176" s="32" t="n">
        <v>-83.38</v>
      </c>
      <c r="L176" s="32" t="n">
        <v>0</v>
      </c>
      <c r="M176" s="6" t="n">
        <v>2181</v>
      </c>
      <c r="N176" s="6" t="s">
        <f>=I176+J176+K176+L176</f>
      </c>
      <c r="O176" s="30"/>
    </row>
    <row collapsed="false" customFormat="false" customHeight="false" hidden="false" ht="12.1" outlineLevel="0" r="177">
      <c r="A177" s="20" t="n">
        <v>44322.894976852</v>
      </c>
      <c r="B177" s="16" t="s">
        <v>21</v>
      </c>
      <c r="C177" s="16" t="s">
        <v>28</v>
      </c>
      <c r="D177" s="16" t="s">
        <v>312</v>
      </c>
      <c r="E177" s="16" t="s">
        <v>18</v>
      </c>
      <c r="F177" s="16" t="s">
        <v>20</v>
      </c>
      <c r="G177" s="7" t="n">
        <v>8</v>
      </c>
      <c r="H177" s="6" t="n">
        <v>76.7</v>
      </c>
      <c r="I177" s="6" t="n">
        <v>-613.6</v>
      </c>
      <c r="J177" s="6" t="n">
        <v>0</v>
      </c>
      <c r="K177" s="6" t="n">
        <v>-0.37</v>
      </c>
      <c r="L177" s="6" t="n">
        <v>0</v>
      </c>
      <c r="M177" s="6" t="s">
        <f>=I177+J177+K177+L177</f>
      </c>
      <c r="N177" s="6"/>
      <c r="O177" s="16"/>
    </row>
    <row collapsed="false" customFormat="false" customHeight="false" hidden="false" ht="12.1" outlineLevel="0" r="178">
      <c r="A178" s="29" t="n">
        <v>44323.886469907</v>
      </c>
      <c r="B178" s="30" t="s">
        <v>377</v>
      </c>
      <c r="C178" s="30" t="s">
        <v>378</v>
      </c>
      <c r="D178" s="30" t="s">
        <v>312</v>
      </c>
      <c r="E178" s="30" t="s">
        <v>379</v>
      </c>
      <c r="F178" s="30" t="s">
        <v>47</v>
      </c>
      <c r="G178" s="31" t="n">
        <v>1200</v>
      </c>
      <c r="H178" s="32" t="n">
        <v>73.8134</v>
      </c>
      <c r="I178" s="32" t="n">
        <v>-88576.08</v>
      </c>
      <c r="J178" s="32" t="n">
        <v>0</v>
      </c>
      <c r="K178" s="32" t="n">
        <v>-45.62</v>
      </c>
      <c r="L178" s="32" t="n">
        <v>0</v>
      </c>
      <c r="M178" s="6" t="n">
        <v>1200</v>
      </c>
      <c r="N178" s="6" t="s">
        <f>=I178+J178+K178+L178</f>
      </c>
      <c r="O178" s="30"/>
    </row>
    <row collapsed="false" customFormat="false" customHeight="false" hidden="false" ht="12.1" outlineLevel="0" r="179">
      <c r="A179" s="21" t="n">
        <v>44335</v>
      </c>
      <c r="B179" s="22" t="s">
        <v>367</v>
      </c>
      <c r="C179" s="22" t="s">
        <v>395</v>
      </c>
      <c r="D179" s="22" t="s">
        <v>367</v>
      </c>
      <c r="E179" s="22" t="s">
        <v>367</v>
      </c>
      <c r="F179" s="22" t="s">
        <v>20</v>
      </c>
      <c r="G179" s="23" t="n">
        <v>1</v>
      </c>
      <c r="H179" s="24" t="n">
        <v>13.25</v>
      </c>
      <c r="I179" s="24" t="n">
        <v>13.25</v>
      </c>
      <c r="J179" s="24" t="n">
        <v>0</v>
      </c>
      <c r="K179" s="24" t="n">
        <v>0</v>
      </c>
      <c r="L179" s="24" t="n">
        <v>0</v>
      </c>
      <c r="M179" s="6" t="s">
        <f>=I179+J179+K179+L179</f>
      </c>
      <c r="N179" s="24"/>
      <c r="O179" s="22"/>
    </row>
    <row collapsed="false" customFormat="false" customHeight="false" hidden="false" ht="12.1" outlineLevel="0" r="180">
      <c r="A180" s="21" t="n">
        <v>44349</v>
      </c>
      <c r="B180" s="22" t="s">
        <v>367</v>
      </c>
      <c r="C180" s="22" t="s">
        <v>396</v>
      </c>
      <c r="D180" s="22" t="s">
        <v>367</v>
      </c>
      <c r="E180" s="22" t="s">
        <v>367</v>
      </c>
      <c r="F180" s="22" t="s">
        <v>20</v>
      </c>
      <c r="G180" s="23" t="n">
        <v>1</v>
      </c>
      <c r="H180" s="24" t="n">
        <v>28.48</v>
      </c>
      <c r="I180" s="24" t="n">
        <v>28.48</v>
      </c>
      <c r="J180" s="24" t="n">
        <v>0</v>
      </c>
      <c r="K180" s="24" t="n">
        <v>0</v>
      </c>
      <c r="L180" s="24" t="n">
        <v>0</v>
      </c>
      <c r="M180" s="6" t="s">
        <f>=I180+J180+K180+L180</f>
      </c>
      <c r="N180" s="24"/>
      <c r="O180" s="22"/>
    </row>
    <row collapsed="false" customFormat="false" customHeight="false" hidden="false" ht="12.1" outlineLevel="0" r="181">
      <c r="A181" s="21" t="n">
        <v>44351</v>
      </c>
      <c r="B181" s="22" t="s">
        <v>367</v>
      </c>
      <c r="C181" s="22" t="s">
        <v>397</v>
      </c>
      <c r="D181" s="22" t="s">
        <v>367</v>
      </c>
      <c r="E181" s="22" t="s">
        <v>367</v>
      </c>
      <c r="F181" s="22" t="s">
        <v>47</v>
      </c>
      <c r="G181" s="23" t="n">
        <v>1</v>
      </c>
      <c r="H181" s="24" t="n">
        <v>11549.86</v>
      </c>
      <c r="I181" s="24" t="n">
        <v>11549.86</v>
      </c>
      <c r="J181" s="24" t="n">
        <v>0</v>
      </c>
      <c r="K181" s="24" t="n">
        <v>0</v>
      </c>
      <c r="L181" s="24" t="n">
        <v>0</v>
      </c>
      <c r="M181" s="24"/>
      <c r="N181" s="6" t="s">
        <f>=I181+J181+K181+L181</f>
      </c>
      <c r="O181" s="22"/>
    </row>
    <row collapsed="false" customFormat="false" customHeight="false" hidden="false" ht="12.1" outlineLevel="0" r="182">
      <c r="A182" s="21" t="n">
        <v>44364</v>
      </c>
      <c r="B182" s="22" t="s">
        <v>367</v>
      </c>
      <c r="C182" s="22" t="s">
        <v>390</v>
      </c>
      <c r="D182" s="22" t="s">
        <v>367</v>
      </c>
      <c r="E182" s="22" t="s">
        <v>367</v>
      </c>
      <c r="F182" s="22" t="s">
        <v>20</v>
      </c>
      <c r="G182" s="23" t="n">
        <v>1</v>
      </c>
      <c r="H182" s="24" t="n">
        <v>2.75</v>
      </c>
      <c r="I182" s="24" t="n">
        <v>2.75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4"/>
      <c r="O182" s="22"/>
    </row>
    <row collapsed="false" customFormat="false" customHeight="false" hidden="false" ht="12.1" outlineLevel="0" r="183">
      <c r="A183" s="20" t="n">
        <v>44370.688680556</v>
      </c>
      <c r="B183" s="16" t="s">
        <v>36</v>
      </c>
      <c r="C183" s="16" t="s">
        <v>37</v>
      </c>
      <c r="D183" s="16" t="s">
        <v>312</v>
      </c>
      <c r="E183" s="16" t="s">
        <v>18</v>
      </c>
      <c r="F183" s="16" t="s">
        <v>20</v>
      </c>
      <c r="G183" s="7" t="n">
        <v>5</v>
      </c>
      <c r="H183" s="6" t="n">
        <v>150.88</v>
      </c>
      <c r="I183" s="6" t="n">
        <v>-754.4</v>
      </c>
      <c r="J183" s="6" t="n">
        <v>0</v>
      </c>
      <c r="K183" s="6" t="n">
        <v>-0.46</v>
      </c>
      <c r="L183" s="6" t="n">
        <v>0</v>
      </c>
      <c r="M183" s="6" t="s">
        <f>=I183+J183+K183+L183</f>
      </c>
      <c r="N183" s="6"/>
      <c r="O183" s="16"/>
    </row>
    <row collapsed="false" customFormat="false" customHeight="false" hidden="false" ht="12.1" outlineLevel="0" r="184">
      <c r="A184" s="20" t="n">
        <v>44370.688680556</v>
      </c>
      <c r="B184" s="16" t="s">
        <v>36</v>
      </c>
      <c r="C184" s="16" t="s">
        <v>37</v>
      </c>
      <c r="D184" s="16" t="s">
        <v>312</v>
      </c>
      <c r="E184" s="16" t="s">
        <v>18</v>
      </c>
      <c r="F184" s="16" t="s">
        <v>20</v>
      </c>
      <c r="G184" s="7" t="n">
        <v>5</v>
      </c>
      <c r="H184" s="6" t="n">
        <v>150.88</v>
      </c>
      <c r="I184" s="6" t="n">
        <v>-754.4</v>
      </c>
      <c r="J184" s="6" t="n">
        <v>0</v>
      </c>
      <c r="K184" s="6" t="n">
        <v>-0.46</v>
      </c>
      <c r="L184" s="6" t="n">
        <v>0</v>
      </c>
      <c r="M184" s="6" t="s">
        <f>=I184+J184+K184+L184</f>
      </c>
      <c r="N184" s="6"/>
      <c r="O184" s="16"/>
    </row>
    <row collapsed="false" customFormat="false" customHeight="false" hidden="false" ht="12.1" outlineLevel="0" r="185">
      <c r="A185" s="20" t="n">
        <v>44370.688680556</v>
      </c>
      <c r="B185" s="16" t="s">
        <v>36</v>
      </c>
      <c r="C185" s="16" t="s">
        <v>37</v>
      </c>
      <c r="D185" s="16" t="s">
        <v>312</v>
      </c>
      <c r="E185" s="16" t="s">
        <v>18</v>
      </c>
      <c r="F185" s="16" t="s">
        <v>20</v>
      </c>
      <c r="G185" s="7" t="n">
        <v>4</v>
      </c>
      <c r="H185" s="6" t="n">
        <v>150.88</v>
      </c>
      <c r="I185" s="6" t="n">
        <v>-603.52</v>
      </c>
      <c r="J185" s="6" t="n">
        <v>0</v>
      </c>
      <c r="K185" s="6" t="n">
        <v>-0.36</v>
      </c>
      <c r="L185" s="6" t="n">
        <v>0</v>
      </c>
      <c r="M185" s="6" t="s">
        <f>=I185+J185+K185+L185</f>
      </c>
      <c r="N185" s="6"/>
      <c r="O185" s="16"/>
    </row>
    <row collapsed="false" customFormat="false" customHeight="false" hidden="false" ht="12.1" outlineLevel="0" r="186">
      <c r="A186" s="20" t="n">
        <v>44370.689386574</v>
      </c>
      <c r="B186" s="16" t="s">
        <v>39</v>
      </c>
      <c r="C186" s="16" t="s">
        <v>40</v>
      </c>
      <c r="D186" s="16" t="s">
        <v>312</v>
      </c>
      <c r="E186" s="16" t="s">
        <v>18</v>
      </c>
      <c r="F186" s="16" t="s">
        <v>20</v>
      </c>
      <c r="G186" s="7" t="n">
        <v>2</v>
      </c>
      <c r="H186" s="6" t="n">
        <v>358.94</v>
      </c>
      <c r="I186" s="6" t="n">
        <v>-717.88</v>
      </c>
      <c r="J186" s="6" t="n">
        <v>0</v>
      </c>
      <c r="K186" s="6" t="n">
        <v>-0.43</v>
      </c>
      <c r="L186" s="6" t="n">
        <v>0</v>
      </c>
      <c r="M186" s="6" t="s">
        <f>=I186+J186+K186+L186</f>
      </c>
      <c r="N186" s="6"/>
      <c r="O186" s="16"/>
    </row>
    <row collapsed="false" customFormat="false" customHeight="false" hidden="false" ht="12.1" outlineLevel="0" r="187">
      <c r="A187" s="20" t="n">
        <v>44370.689386574</v>
      </c>
      <c r="B187" s="16" t="s">
        <v>39</v>
      </c>
      <c r="C187" s="16" t="s">
        <v>40</v>
      </c>
      <c r="D187" s="16" t="s">
        <v>312</v>
      </c>
      <c r="E187" s="16" t="s">
        <v>18</v>
      </c>
      <c r="F187" s="16" t="s">
        <v>20</v>
      </c>
      <c r="G187" s="7" t="n">
        <v>1</v>
      </c>
      <c r="H187" s="6" t="n">
        <v>358.94</v>
      </c>
      <c r="I187" s="6" t="n">
        <v>-358.94</v>
      </c>
      <c r="J187" s="6" t="n">
        <v>0</v>
      </c>
      <c r="K187" s="6" t="n">
        <v>-0.22</v>
      </c>
      <c r="L187" s="6" t="n">
        <v>0</v>
      </c>
      <c r="M187" s="6" t="s">
        <f>=I187+J187+K187+L187</f>
      </c>
      <c r="N187" s="6"/>
      <c r="O187" s="16"/>
    </row>
    <row collapsed="false" customFormat="false" customHeight="false" hidden="false" ht="12.1" outlineLevel="0" r="188">
      <c r="A188" s="20" t="n">
        <v>44370.68974537</v>
      </c>
      <c r="B188" s="16" t="s">
        <v>33</v>
      </c>
      <c r="C188" s="16" t="s">
        <v>34</v>
      </c>
      <c r="D188" s="16" t="s">
        <v>312</v>
      </c>
      <c r="E188" s="16" t="s">
        <v>18</v>
      </c>
      <c r="F188" s="16" t="s">
        <v>20</v>
      </c>
      <c r="G188" s="7" t="n">
        <v>6</v>
      </c>
      <c r="H188" s="6" t="n">
        <v>40.17</v>
      </c>
      <c r="I188" s="6" t="n">
        <v>-241.02</v>
      </c>
      <c r="J188" s="6" t="n">
        <v>0</v>
      </c>
      <c r="K188" s="6" t="n">
        <v>-0.14</v>
      </c>
      <c r="L188" s="6" t="n">
        <v>0</v>
      </c>
      <c r="M188" s="6" t="s">
        <f>=I188+J188+K188+L188</f>
      </c>
      <c r="N188" s="6"/>
      <c r="O188" s="16"/>
    </row>
    <row collapsed="false" customFormat="false" customHeight="false" hidden="false" ht="12.1" outlineLevel="0" r="189">
      <c r="A189" s="21" t="n">
        <v>44372</v>
      </c>
      <c r="B189" s="22" t="s">
        <v>355</v>
      </c>
      <c r="C189" s="22" t="s">
        <v>84</v>
      </c>
      <c r="D189" s="22" t="s">
        <v>355</v>
      </c>
      <c r="E189" s="22" t="s">
        <v>355</v>
      </c>
      <c r="F189" s="22" t="s">
        <v>47</v>
      </c>
      <c r="G189" s="23" t="n">
        <v>1</v>
      </c>
      <c r="H189" s="24" t="n">
        <v>100000</v>
      </c>
      <c r="I189" s="24" t="n">
        <v>100000</v>
      </c>
      <c r="J189" s="24" t="n">
        <v>0</v>
      </c>
      <c r="K189" s="24" t="n">
        <v>0</v>
      </c>
      <c r="L189" s="24" t="n">
        <v>0</v>
      </c>
      <c r="M189" s="24"/>
      <c r="N189" s="6" t="s">
        <f>=I189+J189+K189+L189</f>
      </c>
      <c r="O189" s="22"/>
    </row>
    <row collapsed="false" customFormat="false" customHeight="false" hidden="false" ht="12.1" outlineLevel="0" r="190">
      <c r="A190" s="29" t="n">
        <v>44372.773240741</v>
      </c>
      <c r="B190" s="30" t="s">
        <v>377</v>
      </c>
      <c r="C190" s="30" t="s">
        <v>378</v>
      </c>
      <c r="D190" s="30" t="s">
        <v>312</v>
      </c>
      <c r="E190" s="30" t="s">
        <v>379</v>
      </c>
      <c r="F190" s="30" t="s">
        <v>47</v>
      </c>
      <c r="G190" s="31" t="n">
        <v>1500</v>
      </c>
      <c r="H190" s="32" t="n">
        <v>72.2043</v>
      </c>
      <c r="I190" s="32" t="n">
        <v>-108306.45</v>
      </c>
      <c r="J190" s="32" t="n">
        <v>0</v>
      </c>
      <c r="K190" s="32" t="n">
        <v>-55.77</v>
      </c>
      <c r="L190" s="32" t="n">
        <v>0</v>
      </c>
      <c r="M190" s="6" t="n">
        <v>1500</v>
      </c>
      <c r="N190" s="6" t="s">
        <f>=I190+J190+K190+L190</f>
      </c>
      <c r="O190" s="30"/>
    </row>
    <row collapsed="false" customFormat="false" customHeight="false" hidden="false" ht="12.1" outlineLevel="0" r="191">
      <c r="A191" s="20" t="n">
        <v>44372.996886574</v>
      </c>
      <c r="B191" s="16" t="s">
        <v>36</v>
      </c>
      <c r="C191" s="16" t="s">
        <v>37</v>
      </c>
      <c r="D191" s="16" t="s">
        <v>312</v>
      </c>
      <c r="E191" s="16" t="s">
        <v>18</v>
      </c>
      <c r="F191" s="16" t="s">
        <v>20</v>
      </c>
      <c r="G191" s="7" t="n">
        <v>1</v>
      </c>
      <c r="H191" s="6" t="n">
        <v>154.17</v>
      </c>
      <c r="I191" s="6" t="n">
        <v>-154.17</v>
      </c>
      <c r="J191" s="6" t="n">
        <v>0</v>
      </c>
      <c r="K191" s="6" t="n">
        <v>-0.1</v>
      </c>
      <c r="L191" s="6" t="n">
        <v>0</v>
      </c>
      <c r="M191" s="6" t="s">
        <f>=I191+J191+K191+L191</f>
      </c>
      <c r="N191" s="6"/>
      <c r="O191" s="16"/>
    </row>
    <row collapsed="false" customFormat="false" customHeight="false" hidden="false" ht="12.1" outlineLevel="0" r="192">
      <c r="A192" s="20" t="n">
        <v>44372.997314815</v>
      </c>
      <c r="B192" s="16" t="s">
        <v>39</v>
      </c>
      <c r="C192" s="16" t="s">
        <v>40</v>
      </c>
      <c r="D192" s="16" t="s">
        <v>312</v>
      </c>
      <c r="E192" s="16" t="s">
        <v>18</v>
      </c>
      <c r="F192" s="16" t="s">
        <v>20</v>
      </c>
      <c r="G192" s="7" t="n">
        <v>1</v>
      </c>
      <c r="H192" s="6" t="n">
        <v>368.76</v>
      </c>
      <c r="I192" s="6" t="n">
        <v>-368.76</v>
      </c>
      <c r="J192" s="6" t="n">
        <v>0</v>
      </c>
      <c r="K192" s="6" t="n">
        <v>-0.22</v>
      </c>
      <c r="L192" s="6" t="n">
        <v>0</v>
      </c>
      <c r="M192" s="6" t="s">
        <f>=I192+J192+K192+L192</f>
      </c>
      <c r="N192" s="6"/>
      <c r="O192" s="16"/>
    </row>
    <row collapsed="false" customFormat="false" customHeight="false" hidden="false" ht="12.1" outlineLevel="0" r="193">
      <c r="A193" s="20" t="n">
        <v>44372.997627315</v>
      </c>
      <c r="B193" s="16" t="s">
        <v>33</v>
      </c>
      <c r="C193" s="16" t="s">
        <v>34</v>
      </c>
      <c r="D193" s="16" t="s">
        <v>312</v>
      </c>
      <c r="E193" s="16" t="s">
        <v>18</v>
      </c>
      <c r="F193" s="16" t="s">
        <v>20</v>
      </c>
      <c r="G193" s="7" t="n">
        <v>3</v>
      </c>
      <c r="H193" s="6" t="n">
        <v>41.74</v>
      </c>
      <c r="I193" s="6" t="n">
        <v>-125.22</v>
      </c>
      <c r="J193" s="6" t="n">
        <v>0</v>
      </c>
      <c r="K193" s="6" t="n">
        <v>-0.07</v>
      </c>
      <c r="L193" s="6" t="n">
        <v>0</v>
      </c>
      <c r="M193" s="6" t="s">
        <f>=I193+J193+K193+L193</f>
      </c>
      <c r="N193" s="6"/>
      <c r="O193" s="16"/>
    </row>
    <row collapsed="false" customFormat="false" customHeight="false" hidden="false" ht="12.1" outlineLevel="0" r="194">
      <c r="A194" s="20" t="n">
        <v>44372.997627315</v>
      </c>
      <c r="B194" s="16" t="s">
        <v>33</v>
      </c>
      <c r="C194" s="16" t="s">
        <v>34</v>
      </c>
      <c r="D194" s="16" t="s">
        <v>312</v>
      </c>
      <c r="E194" s="16" t="s">
        <v>18</v>
      </c>
      <c r="F194" s="16" t="s">
        <v>20</v>
      </c>
      <c r="G194" s="7" t="n">
        <v>3</v>
      </c>
      <c r="H194" s="6" t="n">
        <v>41.74</v>
      </c>
      <c r="I194" s="6" t="n">
        <v>-125.22</v>
      </c>
      <c r="J194" s="6" t="n">
        <v>0</v>
      </c>
      <c r="K194" s="6" t="n">
        <v>-0.07</v>
      </c>
      <c r="L194" s="6" t="n">
        <v>0</v>
      </c>
      <c r="M194" s="6" t="s">
        <f>=I194+J194+K194+L194</f>
      </c>
      <c r="N194" s="6"/>
      <c r="O194" s="16"/>
    </row>
    <row collapsed="false" customFormat="false" customHeight="false" hidden="false" ht="12.1" outlineLevel="0" r="195">
      <c r="A195" s="20" t="n">
        <v>44372.997627315</v>
      </c>
      <c r="B195" s="16" t="s">
        <v>33</v>
      </c>
      <c r="C195" s="16" t="s">
        <v>34</v>
      </c>
      <c r="D195" s="16" t="s">
        <v>312</v>
      </c>
      <c r="E195" s="16" t="s">
        <v>18</v>
      </c>
      <c r="F195" s="16" t="s">
        <v>20</v>
      </c>
      <c r="G195" s="7" t="n">
        <v>3</v>
      </c>
      <c r="H195" s="6" t="n">
        <v>41.74</v>
      </c>
      <c r="I195" s="6" t="n">
        <v>-125.22</v>
      </c>
      <c r="J195" s="6" t="n">
        <v>0</v>
      </c>
      <c r="K195" s="6" t="n">
        <v>-0.07</v>
      </c>
      <c r="L195" s="6" t="n">
        <v>0</v>
      </c>
      <c r="M195" s="6" t="s">
        <f>=I195+J195+K195+L195</f>
      </c>
      <c r="N195" s="6"/>
      <c r="O195" s="16"/>
    </row>
    <row collapsed="false" customFormat="false" customHeight="false" hidden="false" ht="12.1" outlineLevel="0" r="196">
      <c r="A196" s="20" t="n">
        <v>44372.997627315</v>
      </c>
      <c r="B196" s="16" t="s">
        <v>33</v>
      </c>
      <c r="C196" s="16" t="s">
        <v>34</v>
      </c>
      <c r="D196" s="16" t="s">
        <v>312</v>
      </c>
      <c r="E196" s="16" t="s">
        <v>18</v>
      </c>
      <c r="F196" s="16" t="s">
        <v>20</v>
      </c>
      <c r="G196" s="7" t="n">
        <v>2</v>
      </c>
      <c r="H196" s="6" t="n">
        <v>41.74</v>
      </c>
      <c r="I196" s="6" t="n">
        <v>-83.48</v>
      </c>
      <c r="J196" s="6" t="n">
        <v>0</v>
      </c>
      <c r="K196" s="6" t="n">
        <v>-0.05</v>
      </c>
      <c r="L196" s="6" t="n">
        <v>0</v>
      </c>
      <c r="M196" s="6" t="s">
        <f>=I196+J196+K196+L196</f>
      </c>
      <c r="N196" s="6"/>
      <c r="O196" s="16"/>
    </row>
    <row collapsed="false" customFormat="false" customHeight="false" hidden="false" ht="12.1" outlineLevel="0" r="197">
      <c r="A197" s="20" t="n">
        <v>44372.997627315</v>
      </c>
      <c r="B197" s="16" t="s">
        <v>33</v>
      </c>
      <c r="C197" s="16" t="s">
        <v>34</v>
      </c>
      <c r="D197" s="16" t="s">
        <v>312</v>
      </c>
      <c r="E197" s="16" t="s">
        <v>18</v>
      </c>
      <c r="F197" s="16" t="s">
        <v>20</v>
      </c>
      <c r="G197" s="7" t="n">
        <v>1</v>
      </c>
      <c r="H197" s="6" t="n">
        <v>41.74</v>
      </c>
      <c r="I197" s="6" t="n">
        <v>-41.74</v>
      </c>
      <c r="J197" s="6" t="n">
        <v>0</v>
      </c>
      <c r="K197" s="6" t="n">
        <v>-0.03</v>
      </c>
      <c r="L197" s="6" t="n">
        <v>0</v>
      </c>
      <c r="M197" s="6" t="s">
        <f>=I197+J197+K197+L197</f>
      </c>
      <c r="N197" s="6"/>
      <c r="O197" s="16"/>
    </row>
    <row collapsed="false" customFormat="false" customHeight="false" hidden="false" ht="12.1" outlineLevel="0" r="198">
      <c r="A198" s="20" t="n">
        <v>44372.99869213</v>
      </c>
      <c r="B198" s="16" t="s">
        <v>36</v>
      </c>
      <c r="C198" s="16" t="s">
        <v>37</v>
      </c>
      <c r="D198" s="16" t="s">
        <v>312</v>
      </c>
      <c r="E198" s="16" t="s">
        <v>18</v>
      </c>
      <c r="F198" s="16" t="s">
        <v>20</v>
      </c>
      <c r="G198" s="7" t="n">
        <v>1</v>
      </c>
      <c r="H198" s="6" t="n">
        <v>154.18</v>
      </c>
      <c r="I198" s="6" t="n">
        <v>-154.18</v>
      </c>
      <c r="J198" s="6" t="n">
        <v>0</v>
      </c>
      <c r="K198" s="6" t="n">
        <v>-0.1</v>
      </c>
      <c r="L198" s="6" t="n">
        <v>0</v>
      </c>
      <c r="M198" s="6" t="s">
        <f>=I198+J198+K198+L198</f>
      </c>
      <c r="N198" s="6"/>
      <c r="O198" s="16"/>
    </row>
    <row collapsed="false" customFormat="false" customHeight="false" hidden="false" ht="12.1" outlineLevel="0" r="199">
      <c r="A199" s="20" t="n">
        <v>44373.001273148</v>
      </c>
      <c r="B199" s="16" t="s">
        <v>36</v>
      </c>
      <c r="C199" s="16" t="s">
        <v>37</v>
      </c>
      <c r="D199" s="16" t="s">
        <v>312</v>
      </c>
      <c r="E199" s="16" t="s">
        <v>18</v>
      </c>
      <c r="F199" s="16" t="s">
        <v>20</v>
      </c>
      <c r="G199" s="7" t="n">
        <v>2</v>
      </c>
      <c r="H199" s="6" t="n">
        <v>154.24</v>
      </c>
      <c r="I199" s="6" t="n">
        <v>-308.48</v>
      </c>
      <c r="J199" s="6" t="n">
        <v>0</v>
      </c>
      <c r="K199" s="6" t="n">
        <v>-0.18</v>
      </c>
      <c r="L199" s="6" t="n">
        <v>0</v>
      </c>
      <c r="M199" s="6" t="s">
        <f>=I199+J199+K199+L199</f>
      </c>
      <c r="N199" s="6"/>
      <c r="O199" s="16"/>
    </row>
    <row collapsed="false" customFormat="false" customHeight="false" hidden="false" ht="12.1" outlineLevel="0" r="200">
      <c r="A200" s="37" t="n">
        <v>44375</v>
      </c>
      <c r="B200" s="38" t="s">
        <v>398</v>
      </c>
      <c r="C200" s="38" t="s">
        <v>118</v>
      </c>
      <c r="D200" s="38" t="s">
        <v>398</v>
      </c>
      <c r="E200" s="38" t="s">
        <v>398</v>
      </c>
      <c r="F200" s="38" t="s">
        <v>47</v>
      </c>
      <c r="G200" s="39" t="n">
        <v>1</v>
      </c>
      <c r="H200" s="40" t="n">
        <v>-3000</v>
      </c>
      <c r="I200" s="40" t="n">
        <v>-3000</v>
      </c>
      <c r="J200" s="40" t="n">
        <v>0</v>
      </c>
      <c r="K200" s="40" t="n">
        <v>0</v>
      </c>
      <c r="L200" s="40" t="n">
        <v>0</v>
      </c>
      <c r="M200" s="40"/>
      <c r="N200" s="6" t="s">
        <f>=I200+J200+K200+L200</f>
      </c>
      <c r="O200" s="38"/>
    </row>
    <row collapsed="false" customFormat="false" customHeight="false" hidden="false" ht="12.1" outlineLevel="0" r="201">
      <c r="A201" s="21" t="n">
        <v>44377</v>
      </c>
      <c r="B201" s="22" t="s">
        <v>367</v>
      </c>
      <c r="C201" s="22" t="s">
        <v>391</v>
      </c>
      <c r="D201" s="22" t="s">
        <v>367</v>
      </c>
      <c r="E201" s="22" t="s">
        <v>367</v>
      </c>
      <c r="F201" s="22" t="s">
        <v>20</v>
      </c>
      <c r="G201" s="23" t="n">
        <v>1</v>
      </c>
      <c r="H201" s="24" t="n">
        <v>8.57</v>
      </c>
      <c r="I201" s="24" t="n">
        <v>8.57</v>
      </c>
      <c r="J201" s="24" t="n">
        <v>0</v>
      </c>
      <c r="K201" s="24" t="n">
        <v>0</v>
      </c>
      <c r="L201" s="24" t="n">
        <v>0</v>
      </c>
      <c r="M201" s="6" t="s">
        <f>=I201+J201+K201+L201</f>
      </c>
      <c r="N201" s="24"/>
      <c r="O201" s="22"/>
    </row>
    <row collapsed="false" customFormat="false" customHeight="false" hidden="false" ht="12.1" outlineLevel="0" r="202">
      <c r="A202" s="21" t="n">
        <v>44382</v>
      </c>
      <c r="B202" s="22" t="s">
        <v>367</v>
      </c>
      <c r="C202" s="22" t="s">
        <v>392</v>
      </c>
      <c r="D202" s="22" t="s">
        <v>367</v>
      </c>
      <c r="E202" s="22" t="s">
        <v>367</v>
      </c>
      <c r="F202" s="22" t="s">
        <v>20</v>
      </c>
      <c r="G202" s="23" t="n">
        <v>1</v>
      </c>
      <c r="H202" s="24" t="n">
        <v>1.75</v>
      </c>
      <c r="I202" s="24" t="n">
        <v>1.75</v>
      </c>
      <c r="J202" s="24" t="n">
        <v>0</v>
      </c>
      <c r="K202" s="24" t="n">
        <v>0</v>
      </c>
      <c r="L202" s="24" t="n">
        <v>0</v>
      </c>
      <c r="M202" s="6" t="s">
        <f>=I202+J202+K202+L202</f>
      </c>
      <c r="N202" s="24"/>
      <c r="O202" s="22"/>
    </row>
    <row collapsed="false" customFormat="false" customHeight="false" hidden="false" ht="12.1" outlineLevel="0" r="203">
      <c r="A203" s="21" t="n">
        <v>44383</v>
      </c>
      <c r="B203" s="22" t="s">
        <v>367</v>
      </c>
      <c r="C203" s="22" t="s">
        <v>393</v>
      </c>
      <c r="D203" s="22" t="s">
        <v>367</v>
      </c>
      <c r="E203" s="22" t="s">
        <v>367</v>
      </c>
      <c r="F203" s="22" t="s">
        <v>20</v>
      </c>
      <c r="G203" s="23" t="n">
        <v>1</v>
      </c>
      <c r="H203" s="24" t="n">
        <v>13.23</v>
      </c>
      <c r="I203" s="24" t="n">
        <v>13.23</v>
      </c>
      <c r="J203" s="24" t="n">
        <v>0</v>
      </c>
      <c r="K203" s="24" t="n">
        <v>0</v>
      </c>
      <c r="L203" s="24" t="n">
        <v>0</v>
      </c>
      <c r="M203" s="6" t="s">
        <f>=I203+J203+K203+L203</f>
      </c>
      <c r="N203" s="24"/>
      <c r="O203" s="22"/>
    </row>
    <row collapsed="false" customFormat="false" customHeight="false" hidden="false" ht="12.1" outlineLevel="0" r="204">
      <c r="A204" s="21" t="n">
        <v>44391</v>
      </c>
      <c r="B204" s="22" t="s">
        <v>355</v>
      </c>
      <c r="C204" s="22" t="s">
        <v>84</v>
      </c>
      <c r="D204" s="22" t="s">
        <v>355</v>
      </c>
      <c r="E204" s="22" t="s">
        <v>355</v>
      </c>
      <c r="F204" s="22" t="s">
        <v>20</v>
      </c>
      <c r="G204" s="23" t="n">
        <v>1</v>
      </c>
      <c r="H204" s="24" t="n">
        <v>1510</v>
      </c>
      <c r="I204" s="24" t="n">
        <v>1510</v>
      </c>
      <c r="J204" s="24" t="n">
        <v>0</v>
      </c>
      <c r="K204" s="24" t="n">
        <v>0</v>
      </c>
      <c r="L204" s="24" t="n">
        <v>0</v>
      </c>
      <c r="M204" s="6" t="s">
        <f>=I204+J204+K204+L204</f>
      </c>
      <c r="N204" s="24"/>
      <c r="O204" s="22"/>
    </row>
    <row collapsed="false" customFormat="false" customHeight="false" hidden="false" ht="12.1" outlineLevel="0" r="205">
      <c r="A205" s="20" t="n">
        <v>44391.915844907</v>
      </c>
      <c r="B205" s="16" t="s">
        <v>33</v>
      </c>
      <c r="C205" s="16" t="s">
        <v>34</v>
      </c>
      <c r="D205" s="16" t="s">
        <v>312</v>
      </c>
      <c r="E205" s="16" t="s">
        <v>18</v>
      </c>
      <c r="F205" s="16" t="s">
        <v>20</v>
      </c>
      <c r="G205" s="7" t="n">
        <v>14</v>
      </c>
      <c r="H205" s="6" t="n">
        <v>38.51</v>
      </c>
      <c r="I205" s="6" t="n">
        <v>-539.14</v>
      </c>
      <c r="J205" s="6" t="n">
        <v>0</v>
      </c>
      <c r="K205" s="6" t="n">
        <v>-0.32</v>
      </c>
      <c r="L205" s="6" t="n">
        <v>0</v>
      </c>
      <c r="M205" s="6" t="s">
        <f>=I205+J205+K205+L205</f>
      </c>
      <c r="N205" s="6"/>
      <c r="O205" s="16"/>
    </row>
    <row collapsed="false" customFormat="false" customHeight="false" hidden="false" ht="12.1" outlineLevel="0" r="206">
      <c r="A206" s="20" t="n">
        <v>44391.915844907</v>
      </c>
      <c r="B206" s="16" t="s">
        <v>33</v>
      </c>
      <c r="C206" s="16" t="s">
        <v>34</v>
      </c>
      <c r="D206" s="16" t="s">
        <v>312</v>
      </c>
      <c r="E206" s="16" t="s">
        <v>18</v>
      </c>
      <c r="F206" s="16" t="s">
        <v>20</v>
      </c>
      <c r="G206" s="7" t="n">
        <v>13</v>
      </c>
      <c r="H206" s="6" t="n">
        <v>38.51</v>
      </c>
      <c r="I206" s="6" t="n">
        <v>-500.63</v>
      </c>
      <c r="J206" s="6" t="n">
        <v>0</v>
      </c>
      <c r="K206" s="6" t="n">
        <v>-0.3</v>
      </c>
      <c r="L206" s="6" t="n">
        <v>0</v>
      </c>
      <c r="M206" s="6" t="s">
        <f>=I206+J206+K206+L206</f>
      </c>
      <c r="N206" s="6"/>
      <c r="O206" s="16"/>
    </row>
    <row collapsed="false" customFormat="false" customHeight="false" hidden="false" ht="12.1" outlineLevel="0" r="207">
      <c r="A207" s="20" t="n">
        <v>44391.915844907</v>
      </c>
      <c r="B207" s="16" t="s">
        <v>33</v>
      </c>
      <c r="C207" s="16" t="s">
        <v>34</v>
      </c>
      <c r="D207" s="16" t="s">
        <v>312</v>
      </c>
      <c r="E207" s="16" t="s">
        <v>18</v>
      </c>
      <c r="F207" s="16" t="s">
        <v>20</v>
      </c>
      <c r="G207" s="7" t="n">
        <v>13</v>
      </c>
      <c r="H207" s="6" t="n">
        <v>38.51</v>
      </c>
      <c r="I207" s="6" t="n">
        <v>-500.63</v>
      </c>
      <c r="J207" s="6" t="n">
        <v>0</v>
      </c>
      <c r="K207" s="6" t="n">
        <v>-0.3</v>
      </c>
      <c r="L207" s="6" t="n">
        <v>0</v>
      </c>
      <c r="M207" s="6" t="s">
        <f>=I207+J207+K207+L207</f>
      </c>
      <c r="N207" s="6"/>
      <c r="O207" s="16"/>
    </row>
    <row collapsed="false" customFormat="false" customHeight="false" hidden="false" ht="12.1" outlineLevel="0" r="208">
      <c r="A208" s="21" t="n">
        <v>44413</v>
      </c>
      <c r="B208" s="22" t="s">
        <v>367</v>
      </c>
      <c r="C208" s="22" t="s">
        <v>399</v>
      </c>
      <c r="D208" s="22" t="s">
        <v>367</v>
      </c>
      <c r="E208" s="22" t="s">
        <v>367</v>
      </c>
      <c r="F208" s="22" t="s">
        <v>20</v>
      </c>
      <c r="G208" s="23" t="n">
        <v>1</v>
      </c>
      <c r="H208" s="24" t="n">
        <v>11.34</v>
      </c>
      <c r="I208" s="24" t="n">
        <v>11.34</v>
      </c>
      <c r="J208" s="24" t="n">
        <v>0</v>
      </c>
      <c r="K208" s="24" t="n">
        <v>0</v>
      </c>
      <c r="L208" s="24" t="n">
        <v>0</v>
      </c>
      <c r="M208" s="6" t="s">
        <f>=I208+J208+K208+L208</f>
      </c>
      <c r="N208" s="24"/>
      <c r="O208" s="22"/>
    </row>
    <row collapsed="false" customFormat="false" customHeight="false" hidden="false" ht="12.1" outlineLevel="0" r="209">
      <c r="A209" s="21" t="n">
        <v>44431</v>
      </c>
      <c r="B209" s="22" t="s">
        <v>367</v>
      </c>
      <c r="C209" s="22" t="s">
        <v>395</v>
      </c>
      <c r="D209" s="22" t="s">
        <v>367</v>
      </c>
      <c r="E209" s="22" t="s">
        <v>367</v>
      </c>
      <c r="F209" s="22" t="s">
        <v>20</v>
      </c>
      <c r="G209" s="23" t="n">
        <v>1</v>
      </c>
      <c r="H209" s="24" t="n">
        <v>13.25</v>
      </c>
      <c r="I209" s="24" t="n">
        <v>13.25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4"/>
      <c r="O209" s="22"/>
    </row>
    <row collapsed="false" customFormat="false" customHeight="false" hidden="false" ht="12.1" outlineLevel="0" r="210">
      <c r="A210" s="21" t="n">
        <v>44433</v>
      </c>
      <c r="B210" s="22" t="s">
        <v>355</v>
      </c>
      <c r="C210" s="22" t="s">
        <v>84</v>
      </c>
      <c r="D210" s="22" t="s">
        <v>355</v>
      </c>
      <c r="E210" s="22" t="s">
        <v>355</v>
      </c>
      <c r="F210" s="22" t="s">
        <v>20</v>
      </c>
      <c r="G210" s="23" t="n">
        <v>1</v>
      </c>
      <c r="H210" s="24" t="n">
        <v>1075</v>
      </c>
      <c r="I210" s="24" t="n">
        <v>1075</v>
      </c>
      <c r="J210" s="24" t="n">
        <v>0</v>
      </c>
      <c r="K210" s="24" t="n">
        <v>0</v>
      </c>
      <c r="L210" s="24" t="n">
        <v>0</v>
      </c>
      <c r="M210" s="6" t="s">
        <f>=I210+J210+K210+L210</f>
      </c>
      <c r="N210" s="24"/>
      <c r="O210" s="22"/>
    </row>
    <row collapsed="false" customFormat="false" customHeight="false" hidden="false" ht="12.1" outlineLevel="0" r="211">
      <c r="A211" s="21" t="n">
        <v>44454</v>
      </c>
      <c r="B211" s="22" t="s">
        <v>367</v>
      </c>
      <c r="C211" s="22" t="s">
        <v>390</v>
      </c>
      <c r="D211" s="22" t="s">
        <v>367</v>
      </c>
      <c r="E211" s="22" t="s">
        <v>367</v>
      </c>
      <c r="F211" s="22" t="s">
        <v>20</v>
      </c>
      <c r="G211" s="23" t="n">
        <v>1</v>
      </c>
      <c r="H211" s="24" t="n">
        <v>2.75</v>
      </c>
      <c r="I211" s="24" t="n">
        <v>2.75</v>
      </c>
      <c r="J211" s="24" t="n">
        <v>0</v>
      </c>
      <c r="K211" s="24" t="n">
        <v>0</v>
      </c>
      <c r="L211" s="24" t="n">
        <v>0</v>
      </c>
      <c r="M211" s="6" t="s">
        <f>=I211+J211+K211+L211</f>
      </c>
      <c r="N211" s="24"/>
      <c r="O211" s="22"/>
    </row>
    <row collapsed="false" customFormat="false" customHeight="false" hidden="false" ht="12.1" outlineLevel="0" r="212">
      <c r="A212" s="25" t="n">
        <v>44459.623310185</v>
      </c>
      <c r="B212" s="26" t="s">
        <v>328</v>
      </c>
      <c r="C212" s="26" t="s">
        <v>385</v>
      </c>
      <c r="D212" s="26" t="s">
        <v>329</v>
      </c>
      <c r="E212" s="26" t="s">
        <v>18</v>
      </c>
      <c r="F212" s="26" t="s">
        <v>20</v>
      </c>
      <c r="G212" s="27" t="n">
        <v>-86</v>
      </c>
      <c r="H212" s="28" t="n">
        <v>143.71</v>
      </c>
      <c r="I212" s="28" t="n">
        <v>12359.06</v>
      </c>
      <c r="J212" s="28" t="n">
        <v>0</v>
      </c>
      <c r="K212" s="28" t="n">
        <v>-7.42</v>
      </c>
      <c r="L212" s="28" t="n">
        <v>0</v>
      </c>
      <c r="M212" s="6" t="s">
        <f>=I212+J212+K212+L212</f>
      </c>
      <c r="N212" s="28"/>
      <c r="O212" s="26"/>
    </row>
    <row collapsed="false" customFormat="false" customHeight="false" hidden="false" ht="12.1" outlineLevel="0" r="213">
      <c r="A213" s="20" t="n">
        <v>44460.618159722</v>
      </c>
      <c r="B213" s="16" t="s">
        <v>25</v>
      </c>
      <c r="C213" s="16" t="s">
        <v>26</v>
      </c>
      <c r="D213" s="16" t="s">
        <v>312</v>
      </c>
      <c r="E213" s="16" t="s">
        <v>18</v>
      </c>
      <c r="F213" s="16" t="s">
        <v>20</v>
      </c>
      <c r="G213" s="7" t="n">
        <v>82</v>
      </c>
      <c r="H213" s="6" t="n">
        <v>54.35</v>
      </c>
      <c r="I213" s="6" t="n">
        <v>-4456.7</v>
      </c>
      <c r="J213" s="6" t="n">
        <v>0</v>
      </c>
      <c r="K213" s="6" t="n">
        <v>-2.68</v>
      </c>
      <c r="L213" s="6" t="n">
        <v>0</v>
      </c>
      <c r="M213" s="6" t="s">
        <f>=I213+J213+K213+L213</f>
      </c>
      <c r="N213" s="6"/>
      <c r="O213" s="16"/>
    </row>
    <row collapsed="false" customFormat="false" customHeight="false" hidden="false" ht="12.1" outlineLevel="0" r="214">
      <c r="A214" s="20" t="n">
        <v>44460.618159722</v>
      </c>
      <c r="B214" s="16" t="s">
        <v>25</v>
      </c>
      <c r="C214" s="16" t="s">
        <v>26</v>
      </c>
      <c r="D214" s="16" t="s">
        <v>312</v>
      </c>
      <c r="E214" s="16" t="s">
        <v>18</v>
      </c>
      <c r="F214" s="16" t="s">
        <v>20</v>
      </c>
      <c r="G214" s="7" t="n">
        <v>3</v>
      </c>
      <c r="H214" s="6" t="n">
        <v>54.35</v>
      </c>
      <c r="I214" s="6" t="n">
        <v>-163.05</v>
      </c>
      <c r="J214" s="6" t="n">
        <v>0</v>
      </c>
      <c r="K214" s="6" t="n">
        <v>-0.1</v>
      </c>
      <c r="L214" s="6" t="n">
        <v>0</v>
      </c>
      <c r="M214" s="6" t="s">
        <f>=I214+J214+K214+L214</f>
      </c>
      <c r="N214" s="6"/>
      <c r="O214" s="16"/>
    </row>
    <row collapsed="false" customFormat="false" customHeight="false" hidden="false" ht="12.1" outlineLevel="0" r="215">
      <c r="A215" s="20" t="n">
        <v>44467.654583333</v>
      </c>
      <c r="B215" s="16" t="s">
        <v>30</v>
      </c>
      <c r="C215" s="16" t="s">
        <v>31</v>
      </c>
      <c r="D215" s="16" t="s">
        <v>312</v>
      </c>
      <c r="E215" s="16" t="s">
        <v>18</v>
      </c>
      <c r="F215" s="16" t="s">
        <v>20</v>
      </c>
      <c r="G215" s="7" t="n">
        <v>22</v>
      </c>
      <c r="H215" s="6" t="n">
        <v>225.49</v>
      </c>
      <c r="I215" s="6" t="n">
        <v>-4960.78</v>
      </c>
      <c r="J215" s="6" t="n">
        <v>0</v>
      </c>
      <c r="K215" s="6" t="n">
        <v>-2.98</v>
      </c>
      <c r="L215" s="6" t="n">
        <v>0</v>
      </c>
      <c r="M215" s="6" t="s">
        <f>=I215+J215+K215+L215</f>
      </c>
      <c r="N215" s="6"/>
      <c r="O215" s="16"/>
    </row>
    <row collapsed="false" customFormat="false" customHeight="false" hidden="false" ht="12.1" outlineLevel="0" r="216">
      <c r="A216" s="20" t="n">
        <v>44467.654583333</v>
      </c>
      <c r="B216" s="16" t="s">
        <v>30</v>
      </c>
      <c r="C216" s="16" t="s">
        <v>31</v>
      </c>
      <c r="D216" s="16" t="s">
        <v>312</v>
      </c>
      <c r="E216" s="16" t="s">
        <v>18</v>
      </c>
      <c r="F216" s="16" t="s">
        <v>20</v>
      </c>
      <c r="G216" s="7" t="n">
        <v>5</v>
      </c>
      <c r="H216" s="6" t="n">
        <v>225.49</v>
      </c>
      <c r="I216" s="6" t="n">
        <v>-1127.45</v>
      </c>
      <c r="J216" s="6" t="n">
        <v>0</v>
      </c>
      <c r="K216" s="6" t="n">
        <v>-0.67</v>
      </c>
      <c r="L216" s="6" t="n">
        <v>0</v>
      </c>
      <c r="M216" s="6" t="s">
        <f>=I216+J216+K216+L216</f>
      </c>
      <c r="N216" s="6"/>
      <c r="O216" s="16"/>
    </row>
    <row collapsed="false" customFormat="false" customHeight="false" hidden="false" ht="12.1" outlineLevel="0" r="217">
      <c r="A217" s="21" t="n">
        <v>44468</v>
      </c>
      <c r="B217" s="22" t="s">
        <v>367</v>
      </c>
      <c r="C217" s="22" t="s">
        <v>400</v>
      </c>
      <c r="D217" s="22" t="s">
        <v>367</v>
      </c>
      <c r="E217" s="22" t="s">
        <v>367</v>
      </c>
      <c r="F217" s="22" t="s">
        <v>20</v>
      </c>
      <c r="G217" s="23" t="n">
        <v>1</v>
      </c>
      <c r="H217" s="24" t="n">
        <v>18.52</v>
      </c>
      <c r="I217" s="24" t="n">
        <v>18.52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4"/>
      <c r="O217" s="22"/>
    </row>
    <row collapsed="false" customFormat="false" customHeight="false" hidden="false" ht="12.1" outlineLevel="0" r="218">
      <c r="A218" s="21" t="n">
        <v>44473</v>
      </c>
      <c r="B218" s="22" t="s">
        <v>367</v>
      </c>
      <c r="C218" s="22" t="s">
        <v>401</v>
      </c>
      <c r="D218" s="22" t="s">
        <v>367</v>
      </c>
      <c r="E218" s="22" t="s">
        <v>367</v>
      </c>
      <c r="F218" s="22" t="s">
        <v>20</v>
      </c>
      <c r="G218" s="23" t="n">
        <v>1</v>
      </c>
      <c r="H218" s="24" t="n">
        <v>8.4</v>
      </c>
      <c r="I218" s="24" t="n">
        <v>8.4</v>
      </c>
      <c r="J218" s="24" t="n">
        <v>0</v>
      </c>
      <c r="K218" s="24" t="n">
        <v>0</v>
      </c>
      <c r="L218" s="24" t="n">
        <v>0</v>
      </c>
      <c r="M218" s="6" t="s">
        <f>=I218+J218+K218+L218</f>
      </c>
      <c r="N218" s="24"/>
      <c r="O218" s="22"/>
    </row>
    <row collapsed="false" customFormat="false" customHeight="false" hidden="false" ht="12.1" outlineLevel="0" r="219">
      <c r="A219" s="21" t="n">
        <v>44474</v>
      </c>
      <c r="B219" s="22" t="s">
        <v>367</v>
      </c>
      <c r="C219" s="22" t="s">
        <v>402</v>
      </c>
      <c r="D219" s="22" t="s">
        <v>367</v>
      </c>
      <c r="E219" s="22" t="s">
        <v>367</v>
      </c>
      <c r="F219" s="22" t="s">
        <v>20</v>
      </c>
      <c r="G219" s="23" t="n">
        <v>1</v>
      </c>
      <c r="H219" s="24" t="n">
        <v>14.4</v>
      </c>
      <c r="I219" s="24" t="n">
        <v>14.4</v>
      </c>
      <c r="J219" s="24" t="n">
        <v>0</v>
      </c>
      <c r="K219" s="24" t="n">
        <v>0</v>
      </c>
      <c r="L219" s="24" t="n">
        <v>0</v>
      </c>
      <c r="M219" s="6" t="s">
        <f>=I219+J219+K219+L219</f>
      </c>
      <c r="N219" s="24"/>
      <c r="O219" s="22"/>
    </row>
    <row collapsed="false" customFormat="false" customHeight="false" hidden="false" ht="12.1" outlineLevel="0" r="220">
      <c r="A220" s="21" t="n">
        <v>44476</v>
      </c>
      <c r="B220" s="22" t="s">
        <v>367</v>
      </c>
      <c r="C220" s="22" t="s">
        <v>393</v>
      </c>
      <c r="D220" s="22" t="s">
        <v>367</v>
      </c>
      <c r="E220" s="22" t="s">
        <v>367</v>
      </c>
      <c r="F220" s="22" t="s">
        <v>20</v>
      </c>
      <c r="G220" s="23" t="n">
        <v>1</v>
      </c>
      <c r="H220" s="24" t="n">
        <v>13.23</v>
      </c>
      <c r="I220" s="24" t="n">
        <v>13.23</v>
      </c>
      <c r="J220" s="24" t="n">
        <v>0</v>
      </c>
      <c r="K220" s="24" t="n">
        <v>0</v>
      </c>
      <c r="L220" s="24" t="n">
        <v>0</v>
      </c>
      <c r="M220" s="6" t="s">
        <f>=I220+J220+K220+L220</f>
      </c>
      <c r="N220" s="24"/>
      <c r="O220" s="22"/>
    </row>
    <row collapsed="false" customFormat="false" customHeight="false" hidden="false" ht="12.1" outlineLevel="0" r="221">
      <c r="A221" s="21" t="n">
        <v>44481</v>
      </c>
      <c r="B221" s="22" t="s">
        <v>367</v>
      </c>
      <c r="C221" s="22" t="s">
        <v>403</v>
      </c>
      <c r="D221" s="22" t="s">
        <v>367</v>
      </c>
      <c r="E221" s="22" t="s">
        <v>367</v>
      </c>
      <c r="F221" s="22" t="s">
        <v>20</v>
      </c>
      <c r="G221" s="23" t="n">
        <v>1</v>
      </c>
      <c r="H221" s="24" t="n">
        <v>8.22</v>
      </c>
      <c r="I221" s="24" t="n">
        <v>8.22</v>
      </c>
      <c r="J221" s="24" t="n">
        <v>0</v>
      </c>
      <c r="K221" s="24" t="n">
        <v>0</v>
      </c>
      <c r="L221" s="24" t="n">
        <v>0</v>
      </c>
      <c r="M221" s="6" t="s">
        <f>=I221+J221+K221+L221</f>
      </c>
      <c r="N221" s="24"/>
      <c r="O221" s="22"/>
    </row>
    <row collapsed="false" customFormat="false" customHeight="false" hidden="false" ht="12.1" outlineLevel="0" r="222">
      <c r="A222" s="21" t="n">
        <v>44487</v>
      </c>
      <c r="B222" s="22" t="s">
        <v>355</v>
      </c>
      <c r="C222" s="22" t="s">
        <v>84</v>
      </c>
      <c r="D222" s="22" t="s">
        <v>355</v>
      </c>
      <c r="E222" s="22" t="s">
        <v>355</v>
      </c>
      <c r="F222" s="22" t="s">
        <v>47</v>
      </c>
      <c r="G222" s="23" t="n">
        <v>1</v>
      </c>
      <c r="H222" s="24" t="n">
        <v>535500</v>
      </c>
      <c r="I222" s="24" t="n">
        <v>535500</v>
      </c>
      <c r="J222" s="24" t="n">
        <v>0</v>
      </c>
      <c r="K222" s="24" t="n">
        <v>0</v>
      </c>
      <c r="L222" s="24" t="n">
        <v>0</v>
      </c>
      <c r="M222" s="24"/>
      <c r="N222" s="6" t="s">
        <f>=I222+J222+K222+L222</f>
      </c>
      <c r="O222" s="22"/>
    </row>
    <row collapsed="false" customFormat="false" customHeight="false" hidden="false" ht="12.1" outlineLevel="0" r="223">
      <c r="A223" s="20" t="n">
        <v>44487.451342593</v>
      </c>
      <c r="B223" s="16" t="s">
        <v>45</v>
      </c>
      <c r="C223" s="16" t="s">
        <v>404</v>
      </c>
      <c r="D223" s="16" t="s">
        <v>312</v>
      </c>
      <c r="E223" s="16" t="s">
        <v>18</v>
      </c>
      <c r="F223" s="16" t="s">
        <v>47</v>
      </c>
      <c r="G223" s="7" t="n">
        <v>180</v>
      </c>
      <c r="H223" s="6" t="n">
        <v>362.03</v>
      </c>
      <c r="I223" s="6" t="n">
        <v>-65165.4</v>
      </c>
      <c r="J223" s="6" t="n">
        <v>0</v>
      </c>
      <c r="K223" s="6" t="n">
        <v>-39.1</v>
      </c>
      <c r="L223" s="6" t="n">
        <v>0</v>
      </c>
      <c r="M223" s="6"/>
      <c r="N223" s="6" t="s">
        <f>=I223+J223+K223+L223</f>
      </c>
      <c r="O223" s="16"/>
    </row>
    <row collapsed="false" customFormat="false" customHeight="false" hidden="false" ht="12.1" outlineLevel="0" r="224">
      <c r="A224" s="20" t="n">
        <v>44487.451342593</v>
      </c>
      <c r="B224" s="16" t="s">
        <v>45</v>
      </c>
      <c r="C224" s="16" t="s">
        <v>404</v>
      </c>
      <c r="D224" s="16" t="s">
        <v>312</v>
      </c>
      <c r="E224" s="16" t="s">
        <v>18</v>
      </c>
      <c r="F224" s="16" t="s">
        <v>47</v>
      </c>
      <c r="G224" s="7" t="n">
        <v>290</v>
      </c>
      <c r="H224" s="6" t="n">
        <v>362.04</v>
      </c>
      <c r="I224" s="6" t="n">
        <v>-104991.6</v>
      </c>
      <c r="J224" s="6" t="n">
        <v>0</v>
      </c>
      <c r="K224" s="6" t="n">
        <v>-63</v>
      </c>
      <c r="L224" s="6" t="n">
        <v>0</v>
      </c>
      <c r="M224" s="6"/>
      <c r="N224" s="6" t="s">
        <f>=I224+J224+K224+L224</f>
      </c>
      <c r="O224" s="16"/>
    </row>
    <row collapsed="false" customFormat="false" customHeight="false" hidden="false" ht="12.1" outlineLevel="0" r="225">
      <c r="A225" s="20" t="n">
        <v>44487.451342593</v>
      </c>
      <c r="B225" s="16" t="s">
        <v>45</v>
      </c>
      <c r="C225" s="16" t="s">
        <v>404</v>
      </c>
      <c r="D225" s="16" t="s">
        <v>312</v>
      </c>
      <c r="E225" s="16" t="s">
        <v>18</v>
      </c>
      <c r="F225" s="16" t="s">
        <v>47</v>
      </c>
      <c r="G225" s="7" t="n">
        <v>90</v>
      </c>
      <c r="H225" s="6" t="n">
        <v>362.03</v>
      </c>
      <c r="I225" s="6" t="n">
        <v>-32582.7</v>
      </c>
      <c r="J225" s="6" t="n">
        <v>0</v>
      </c>
      <c r="K225" s="6" t="n">
        <v>-19.54</v>
      </c>
      <c r="L225" s="6" t="n">
        <v>0</v>
      </c>
      <c r="M225" s="6"/>
      <c r="N225" s="6" t="s">
        <f>=I225+J225+K225+L225</f>
      </c>
      <c r="O225" s="16"/>
    </row>
    <row collapsed="false" customFormat="false" customHeight="false" hidden="false" ht="12.1" outlineLevel="0" r="226">
      <c r="A226" s="20" t="n">
        <v>44487.451342593</v>
      </c>
      <c r="B226" s="16" t="s">
        <v>45</v>
      </c>
      <c r="C226" s="16" t="s">
        <v>404</v>
      </c>
      <c r="D226" s="16" t="s">
        <v>312</v>
      </c>
      <c r="E226" s="16" t="s">
        <v>18</v>
      </c>
      <c r="F226" s="16" t="s">
        <v>47</v>
      </c>
      <c r="G226" s="7" t="n">
        <v>650</v>
      </c>
      <c r="H226" s="6" t="n">
        <v>362.05</v>
      </c>
      <c r="I226" s="6" t="n">
        <v>-235332.5</v>
      </c>
      <c r="J226" s="6" t="n">
        <v>0</v>
      </c>
      <c r="K226" s="6" t="n">
        <v>-141.2</v>
      </c>
      <c r="L226" s="6" t="n">
        <v>0</v>
      </c>
      <c r="M226" s="6"/>
      <c r="N226" s="6" t="s">
        <f>=I226+J226+K226+L226</f>
      </c>
      <c r="O226" s="16"/>
    </row>
    <row collapsed="false" customFormat="false" customHeight="false" hidden="false" ht="12.1" outlineLevel="0" r="227">
      <c r="A227" s="20" t="n">
        <v>44487.451342593</v>
      </c>
      <c r="B227" s="16" t="s">
        <v>45</v>
      </c>
      <c r="C227" s="16" t="s">
        <v>404</v>
      </c>
      <c r="D227" s="16" t="s">
        <v>312</v>
      </c>
      <c r="E227" s="16" t="s">
        <v>18</v>
      </c>
      <c r="F227" s="16" t="s">
        <v>47</v>
      </c>
      <c r="G227" s="7" t="n">
        <v>270</v>
      </c>
      <c r="H227" s="6" t="n">
        <v>362.06</v>
      </c>
      <c r="I227" s="6" t="n">
        <v>-97756.2</v>
      </c>
      <c r="J227" s="6" t="n">
        <v>0</v>
      </c>
      <c r="K227" s="6" t="n">
        <v>-58.65</v>
      </c>
      <c r="L227" s="6" t="n">
        <v>0</v>
      </c>
      <c r="M227" s="6"/>
      <c r="N227" s="6" t="s">
        <f>=I227+J227+K227+L227</f>
      </c>
      <c r="O227" s="16"/>
    </row>
    <row collapsed="false" customFormat="false" customHeight="false" hidden="false" ht="12.1" outlineLevel="0" r="228">
      <c r="A228" s="21" t="n">
        <v>44488</v>
      </c>
      <c r="B228" s="22" t="s">
        <v>355</v>
      </c>
      <c r="C228" s="22" t="s">
        <v>84</v>
      </c>
      <c r="D228" s="22" t="s">
        <v>355</v>
      </c>
      <c r="E228" s="22" t="s">
        <v>355</v>
      </c>
      <c r="F228" s="22" t="s">
        <v>20</v>
      </c>
      <c r="G228" s="23" t="n">
        <v>1</v>
      </c>
      <c r="H228" s="24" t="n">
        <v>1075</v>
      </c>
      <c r="I228" s="24" t="n">
        <v>1075</v>
      </c>
      <c r="J228" s="24" t="n">
        <v>0</v>
      </c>
      <c r="K228" s="24" t="n">
        <v>0</v>
      </c>
      <c r="L228" s="24" t="n">
        <v>0</v>
      </c>
      <c r="M228" s="6" t="s">
        <f>=I228+J228+K228+L228</f>
      </c>
      <c r="N228" s="24"/>
      <c r="O228" s="22"/>
    </row>
    <row collapsed="false" customFormat="false" customHeight="false" hidden="false" ht="12.1" outlineLevel="0" r="229">
      <c r="A229" s="20" t="n">
        <v>44488.516099537</v>
      </c>
      <c r="B229" s="16" t="s">
        <v>58</v>
      </c>
      <c r="C229" s="16" t="s">
        <v>59</v>
      </c>
      <c r="D229" s="16" t="s">
        <v>312</v>
      </c>
      <c r="E229" s="16" t="s">
        <v>18</v>
      </c>
      <c r="F229" s="16" t="s">
        <v>20</v>
      </c>
      <c r="G229" s="7" t="n">
        <v>1</v>
      </c>
      <c r="H229" s="6" t="n">
        <v>239.95</v>
      </c>
      <c r="I229" s="6" t="n">
        <v>-239.95</v>
      </c>
      <c r="J229" s="6" t="n">
        <v>0</v>
      </c>
      <c r="K229" s="6" t="n">
        <v>-0.14</v>
      </c>
      <c r="L229" s="6" t="n">
        <v>0</v>
      </c>
      <c r="M229" s="6" t="s">
        <f>=I229+J229+K229+L229</f>
      </c>
      <c r="N229" s="6"/>
      <c r="O229" s="16"/>
    </row>
    <row collapsed="false" customFormat="false" customHeight="false" hidden="false" ht="12.1" outlineLevel="0" r="230">
      <c r="A230" s="20" t="n">
        <v>44488.516099537</v>
      </c>
      <c r="B230" s="16" t="s">
        <v>58</v>
      </c>
      <c r="C230" s="16" t="s">
        <v>59</v>
      </c>
      <c r="D230" s="16" t="s">
        <v>312</v>
      </c>
      <c r="E230" s="16" t="s">
        <v>18</v>
      </c>
      <c r="F230" s="16" t="s">
        <v>20</v>
      </c>
      <c r="G230" s="7" t="n">
        <v>2</v>
      </c>
      <c r="H230" s="6" t="n">
        <v>239.95</v>
      </c>
      <c r="I230" s="6" t="n">
        <v>-479.9</v>
      </c>
      <c r="J230" s="6" t="n">
        <v>0</v>
      </c>
      <c r="K230" s="6" t="n">
        <v>-0.29</v>
      </c>
      <c r="L230" s="6" t="n">
        <v>0</v>
      </c>
      <c r="M230" s="6" t="s">
        <f>=I230+J230+K230+L230</f>
      </c>
      <c r="N230" s="6"/>
      <c r="O230" s="16"/>
    </row>
    <row collapsed="false" customFormat="false" customHeight="false" hidden="false" ht="12.1" outlineLevel="0" r="231">
      <c r="A231" s="20" t="n">
        <v>44488.516770833</v>
      </c>
      <c r="B231" s="16" t="s">
        <v>55</v>
      </c>
      <c r="C231" s="16" t="s">
        <v>56</v>
      </c>
      <c r="D231" s="16" t="s">
        <v>312</v>
      </c>
      <c r="E231" s="16" t="s">
        <v>18</v>
      </c>
      <c r="F231" s="16" t="s">
        <v>20</v>
      </c>
      <c r="G231" s="7" t="n">
        <v>1</v>
      </c>
      <c r="H231" s="6" t="n">
        <v>102.76</v>
      </c>
      <c r="I231" s="6" t="n">
        <v>-102.76</v>
      </c>
      <c r="J231" s="6" t="n">
        <v>0</v>
      </c>
      <c r="K231" s="6" t="n">
        <v>-0.06</v>
      </c>
      <c r="L231" s="6" t="n">
        <v>0</v>
      </c>
      <c r="M231" s="6" t="s">
        <f>=I231+J231+K231+L231</f>
      </c>
      <c r="N231" s="6"/>
      <c r="O231" s="16"/>
    </row>
    <row collapsed="false" customFormat="false" customHeight="false" hidden="false" ht="12.1" outlineLevel="0" r="232">
      <c r="A232" s="20" t="n">
        <v>44488.516770833</v>
      </c>
      <c r="B232" s="16" t="s">
        <v>55</v>
      </c>
      <c r="C232" s="16" t="s">
        <v>56</v>
      </c>
      <c r="D232" s="16" t="s">
        <v>312</v>
      </c>
      <c r="E232" s="16" t="s">
        <v>18</v>
      </c>
      <c r="F232" s="16" t="s">
        <v>20</v>
      </c>
      <c r="G232" s="7" t="n">
        <v>4</v>
      </c>
      <c r="H232" s="6" t="n">
        <v>102.76</v>
      </c>
      <c r="I232" s="6" t="n">
        <v>-411.04</v>
      </c>
      <c r="J232" s="6" t="n">
        <v>0</v>
      </c>
      <c r="K232" s="6" t="n">
        <v>-0.25</v>
      </c>
      <c r="L232" s="6" t="n">
        <v>0</v>
      </c>
      <c r="M232" s="6" t="s">
        <f>=I232+J232+K232+L232</f>
      </c>
      <c r="N232" s="6"/>
      <c r="O232" s="16"/>
    </row>
    <row collapsed="false" customFormat="false" customHeight="false" hidden="false" ht="12.1" outlineLevel="0" r="233">
      <c r="A233" s="20" t="n">
        <v>44488.517164352</v>
      </c>
      <c r="B233" s="16" t="s">
        <v>55</v>
      </c>
      <c r="C233" s="16" t="s">
        <v>56</v>
      </c>
      <c r="D233" s="16" t="s">
        <v>312</v>
      </c>
      <c r="E233" s="16" t="s">
        <v>18</v>
      </c>
      <c r="F233" s="16" t="s">
        <v>20</v>
      </c>
      <c r="G233" s="7" t="n">
        <v>1</v>
      </c>
      <c r="H233" s="6" t="n">
        <v>102.76</v>
      </c>
      <c r="I233" s="6" t="n">
        <v>-102.76</v>
      </c>
      <c r="J233" s="6" t="n">
        <v>0</v>
      </c>
      <c r="K233" s="6" t="n">
        <v>-0.06</v>
      </c>
      <c r="L233" s="6" t="n">
        <v>0</v>
      </c>
      <c r="M233" s="6" t="s">
        <f>=I233+J233+K233+L233</f>
      </c>
      <c r="N233" s="6"/>
      <c r="O233" s="16"/>
    </row>
    <row collapsed="false" customFormat="false" customHeight="false" hidden="false" ht="12.1" outlineLevel="0" r="234">
      <c r="A234" s="20" t="n">
        <v>44488.517418981</v>
      </c>
      <c r="B234" s="16" t="s">
        <v>53</v>
      </c>
      <c r="C234" s="16" t="s">
        <v>54</v>
      </c>
      <c r="D234" s="16" t="s">
        <v>312</v>
      </c>
      <c r="E234" s="16" t="s">
        <v>18</v>
      </c>
      <c r="F234" s="16" t="s">
        <v>20</v>
      </c>
      <c r="G234" s="7" t="n">
        <v>16</v>
      </c>
      <c r="H234" s="6" t="n">
        <v>66.04</v>
      </c>
      <c r="I234" s="6" t="n">
        <v>-1056.64</v>
      </c>
      <c r="J234" s="6" t="n">
        <v>0</v>
      </c>
      <c r="K234" s="6" t="n">
        <v>-0.64</v>
      </c>
      <c r="L234" s="6" t="n">
        <v>0</v>
      </c>
      <c r="M234" s="6" t="s">
        <f>=I234+J234+K234+L234</f>
      </c>
      <c r="N234" s="6"/>
      <c r="O234" s="16"/>
    </row>
    <row collapsed="false" customFormat="false" customHeight="false" hidden="false" ht="12.1" outlineLevel="0" r="235">
      <c r="A235" s="20" t="n">
        <v>44488.518055556</v>
      </c>
      <c r="B235" s="16" t="s">
        <v>61</v>
      </c>
      <c r="C235" s="16" t="s">
        <v>62</v>
      </c>
      <c r="D235" s="16" t="s">
        <v>312</v>
      </c>
      <c r="E235" s="16" t="s">
        <v>18</v>
      </c>
      <c r="F235" s="16" t="s">
        <v>20</v>
      </c>
      <c r="G235" s="7" t="n">
        <v>20</v>
      </c>
      <c r="H235" s="6" t="n">
        <v>42</v>
      </c>
      <c r="I235" s="6" t="n">
        <v>-840</v>
      </c>
      <c r="J235" s="6" t="n">
        <v>0</v>
      </c>
      <c r="K235" s="6" t="n">
        <v>-0.5</v>
      </c>
      <c r="L235" s="6" t="n">
        <v>0</v>
      </c>
      <c r="M235" s="6" t="s">
        <f>=I235+J235+K235+L235</f>
      </c>
      <c r="N235" s="6"/>
      <c r="O235" s="16"/>
    </row>
    <row collapsed="false" customFormat="false" customHeight="false" hidden="false" ht="12.1" outlineLevel="0" r="236">
      <c r="A236" s="20" t="n">
        <v>44488.51912037</v>
      </c>
      <c r="B236" s="16" t="s">
        <v>55</v>
      </c>
      <c r="C236" s="16" t="s">
        <v>56</v>
      </c>
      <c r="D236" s="16" t="s">
        <v>312</v>
      </c>
      <c r="E236" s="16" t="s">
        <v>18</v>
      </c>
      <c r="F236" s="16" t="s">
        <v>20</v>
      </c>
      <c r="G236" s="7" t="n">
        <v>4</v>
      </c>
      <c r="H236" s="6" t="n">
        <v>102.76</v>
      </c>
      <c r="I236" s="6" t="n">
        <v>-411.04</v>
      </c>
      <c r="J236" s="6" t="n">
        <v>0</v>
      </c>
      <c r="K236" s="6" t="n">
        <v>-0.25</v>
      </c>
      <c r="L236" s="6" t="n">
        <v>0</v>
      </c>
      <c r="M236" s="6" t="s">
        <f>=I236+J236+K236+L236</f>
      </c>
      <c r="N236" s="6"/>
      <c r="O236" s="16"/>
    </row>
    <row collapsed="false" customFormat="false" customHeight="false" hidden="false" ht="12.1" outlineLevel="0" r="237">
      <c r="A237" s="20" t="n">
        <v>44488.520810185</v>
      </c>
      <c r="B237" s="16" t="s">
        <v>58</v>
      </c>
      <c r="C237" s="16" t="s">
        <v>59</v>
      </c>
      <c r="D237" s="16" t="s">
        <v>312</v>
      </c>
      <c r="E237" s="16" t="s">
        <v>18</v>
      </c>
      <c r="F237" s="16" t="s">
        <v>20</v>
      </c>
      <c r="G237" s="7" t="n">
        <v>1</v>
      </c>
      <c r="H237" s="6" t="n">
        <v>239.95</v>
      </c>
      <c r="I237" s="6" t="n">
        <v>-239.95</v>
      </c>
      <c r="J237" s="6" t="n">
        <v>0</v>
      </c>
      <c r="K237" s="6" t="n">
        <v>-0.14</v>
      </c>
      <c r="L237" s="6" t="n">
        <v>0</v>
      </c>
      <c r="M237" s="6" t="s">
        <f>=I237+J237+K237+L237</f>
      </c>
      <c r="N237" s="6"/>
      <c r="O237" s="16"/>
    </row>
    <row collapsed="false" customFormat="false" customHeight="false" hidden="false" ht="12.1" outlineLevel="0" r="238">
      <c r="A238" s="21" t="n">
        <v>44508</v>
      </c>
      <c r="B238" s="22" t="s">
        <v>367</v>
      </c>
      <c r="C238" s="22" t="s">
        <v>405</v>
      </c>
      <c r="D238" s="22" t="s">
        <v>367</v>
      </c>
      <c r="E238" s="22" t="s">
        <v>367</v>
      </c>
      <c r="F238" s="22" t="s">
        <v>20</v>
      </c>
      <c r="G238" s="23" t="n">
        <v>1</v>
      </c>
      <c r="H238" s="24" t="n">
        <v>12.6</v>
      </c>
      <c r="I238" s="24" t="n">
        <v>12.6</v>
      </c>
      <c r="J238" s="24" t="n">
        <v>0</v>
      </c>
      <c r="K238" s="24" t="n">
        <v>0</v>
      </c>
      <c r="L238" s="24" t="n">
        <v>0</v>
      </c>
      <c r="M238" s="6" t="s">
        <f>=I238+J238+K238+L238</f>
      </c>
      <c r="N238" s="24"/>
      <c r="O238" s="22"/>
    </row>
    <row collapsed="false" customFormat="false" customHeight="false" hidden="false" ht="12.1" outlineLevel="0" r="239">
      <c r="A239" s="21" t="n">
        <v>44508</v>
      </c>
      <c r="B239" s="22" t="s">
        <v>355</v>
      </c>
      <c r="C239" s="22" t="s">
        <v>96</v>
      </c>
      <c r="D239" s="22" t="s">
        <v>355</v>
      </c>
      <c r="E239" s="22" t="s">
        <v>355</v>
      </c>
      <c r="F239" s="22" t="s">
        <v>47</v>
      </c>
      <c r="G239" s="23" t="n">
        <v>1</v>
      </c>
      <c r="H239" s="24" t="n">
        <v>1500</v>
      </c>
      <c r="I239" s="24" t="n">
        <v>1500</v>
      </c>
      <c r="J239" s="24" t="n">
        <v>0</v>
      </c>
      <c r="K239" s="24" t="n">
        <v>0</v>
      </c>
      <c r="L239" s="24" t="n">
        <v>0</v>
      </c>
      <c r="M239" s="24"/>
      <c r="N239" s="6" t="s">
        <f>=I239+J239+K239+L239</f>
      </c>
      <c r="O239" s="22"/>
    </row>
    <row collapsed="false" customFormat="false" customHeight="false" hidden="false" ht="12.1" outlineLevel="0" r="240">
      <c r="A240" s="21" t="n">
        <v>44508</v>
      </c>
      <c r="B240" s="22" t="s">
        <v>355</v>
      </c>
      <c r="C240" s="22" t="s">
        <v>84</v>
      </c>
      <c r="D240" s="22" t="s">
        <v>355</v>
      </c>
      <c r="E240" s="22" t="s">
        <v>355</v>
      </c>
      <c r="F240" s="22" t="s">
        <v>47</v>
      </c>
      <c r="G240" s="23" t="n">
        <v>1</v>
      </c>
      <c r="H240" s="24" t="n">
        <v>169500</v>
      </c>
      <c r="I240" s="24" t="n">
        <v>169500</v>
      </c>
      <c r="J240" s="24" t="n">
        <v>0</v>
      </c>
      <c r="K240" s="24" t="n">
        <v>0</v>
      </c>
      <c r="L240" s="24" t="n">
        <v>0</v>
      </c>
      <c r="M240" s="24"/>
      <c r="N240" s="6" t="s">
        <f>=I240+J240+K240+L240</f>
      </c>
      <c r="O240" s="22"/>
    </row>
    <row collapsed="false" customFormat="false" customHeight="false" hidden="false" ht="12.1" outlineLevel="0" r="241">
      <c r="A241" s="37" t="n">
        <v>44508</v>
      </c>
      <c r="B241" s="38" t="s">
        <v>398</v>
      </c>
      <c r="C241" s="38" t="s">
        <v>133</v>
      </c>
      <c r="D241" s="38" t="s">
        <v>398</v>
      </c>
      <c r="E241" s="38" t="s">
        <v>398</v>
      </c>
      <c r="F241" s="38" t="s">
        <v>47</v>
      </c>
      <c r="G241" s="39" t="n">
        <v>1</v>
      </c>
      <c r="H241" s="40" t="n">
        <v>-172274</v>
      </c>
      <c r="I241" s="40" t="n">
        <v>-172274</v>
      </c>
      <c r="J241" s="40" t="n">
        <v>0</v>
      </c>
      <c r="K241" s="40" t="n">
        <v>0</v>
      </c>
      <c r="L241" s="40" t="n">
        <v>0</v>
      </c>
      <c r="M241" s="40"/>
      <c r="N241" s="6" t="s">
        <f>=I241+J241+K241+L241</f>
      </c>
      <c r="O241" s="38"/>
    </row>
    <row collapsed="false" customFormat="false" customHeight="false" hidden="false" ht="12.1" outlineLevel="0" r="242">
      <c r="A242" s="25" t="n">
        <v>45997.956273148</v>
      </c>
      <c r="B242" s="26" t="s">
        <v>377</v>
      </c>
      <c r="C242" s="26" t="s">
        <v>406</v>
      </c>
      <c r="D242" s="26" t="s">
        <v>349</v>
      </c>
      <c r="E242" s="26" t="s">
        <v>379</v>
      </c>
      <c r="F242" s="26" t="s">
        <v>20</v>
      </c>
      <c r="G242" s="27" t="n">
        <v>32239</v>
      </c>
      <c r="H242" s="28" t="n">
        <v>1</v>
      </c>
      <c r="I242" s="2"/>
      <c r="J242" s="2"/>
      <c r="K242" s="2"/>
      <c r="L242" s="2"/>
      <c r="M242" s="6" t="n">
        <v>32239</v>
      </c>
      <c r="N242" s="2"/>
      <c r="O242" s="2"/>
    </row>
    <row collapsed="false" customFormat="false" customHeight="false" hidden="false" ht="12.1" outlineLevel="0"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 t="s">
        <v>407</v>
      </c>
      <c r="M243" s="5" t="s">
        <f>=SUM(M2:M242)</f>
      </c>
      <c r="N243" s="5" t="s">
        <f>=SUM(N2:N242)</f>
      </c>
      <c r="O243" s="4"/>
    </row>
  </sheetData>
  <autoFilter ref="A1:O24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0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77</v>
      </c>
      <c r="B1" s="42" t="s">
        <v>408</v>
      </c>
      <c r="C1" s="42" t="s">
        <v>0</v>
      </c>
      <c r="D1" s="42" t="s">
        <v>2</v>
      </c>
      <c r="E1" s="42" t="s">
        <v>409</v>
      </c>
      <c r="F1" s="42" t="s">
        <v>3</v>
      </c>
      <c r="G1" s="42" t="s">
        <v>410</v>
      </c>
      <c r="H1" s="42" t="s">
        <v>411</v>
      </c>
      <c r="I1" s="42" t="s">
        <v>412</v>
      </c>
      <c r="J1" s="42" t="s">
        <v>413</v>
      </c>
      <c r="K1" s="42" t="s">
        <v>414</v>
      </c>
      <c r="L1" s="42" t="s">
        <v>415</v>
      </c>
      <c r="M1" s="42" t="s">
        <v>416</v>
      </c>
      <c r="N1" s="42" t="s">
        <v>417</v>
      </c>
    </row>
    <row collapsed="false" customFormat="false" customHeight="false" hidden="false" ht="12.1" outlineLevel="0" r="2">
      <c r="A2" s="41" t="n">
        <v>44173</v>
      </c>
      <c r="B2" s="16" t="s">
        <v>418</v>
      </c>
      <c r="C2" s="16" t="s">
        <v>318</v>
      </c>
      <c r="D2" s="16" t="s">
        <v>419</v>
      </c>
      <c r="E2" s="7" t="n">
        <v>205</v>
      </c>
      <c r="F2" s="16" t="s">
        <v>47</v>
      </c>
      <c r="G2" s="6" t="n">
        <v>37.34</v>
      </c>
      <c r="H2" s="6" t="n">
        <v>1165.8</v>
      </c>
      <c r="I2" s="6" t="n">
        <v>1156.69</v>
      </c>
      <c r="J2" s="6" t="n">
        <v>995</v>
      </c>
      <c r="K2" s="6" t="n">
        <v>7654.7</v>
      </c>
      <c r="L2" s="6" t="n">
        <v>6659.7</v>
      </c>
      <c r="M2" s="6" t="n">
        <v>2.81</v>
      </c>
      <c r="N2" s="6" t="n">
        <v>2.79</v>
      </c>
    </row>
    <row collapsed="false" customFormat="false" customHeight="false" hidden="false" ht="12.1" outlineLevel="0" r="3">
      <c r="A3" s="41" t="n">
        <v>44183</v>
      </c>
      <c r="B3" s="16" t="s">
        <v>418</v>
      </c>
      <c r="C3" s="16" t="s">
        <v>320</v>
      </c>
      <c r="D3" s="16" t="s">
        <v>420</v>
      </c>
      <c r="E3" s="7" t="n">
        <v>1</v>
      </c>
      <c r="F3" s="16" t="s">
        <v>47</v>
      </c>
      <c r="G3" s="6" t="n">
        <v>46</v>
      </c>
      <c r="H3" s="6" t="n">
        <v>5140</v>
      </c>
      <c r="I3" s="6" t="n">
        <v>5057.03</v>
      </c>
      <c r="J3" s="6" t="n">
        <v>6</v>
      </c>
      <c r="K3" s="6" t="n">
        <v>46</v>
      </c>
      <c r="L3" s="6" t="n">
        <v>40</v>
      </c>
      <c r="M3" s="6" t="n">
        <v>0.79</v>
      </c>
      <c r="N3" s="6" t="n">
        <v>0.78</v>
      </c>
    </row>
    <row collapsed="false" customFormat="false" customHeight="false" hidden="false" ht="12.1" outlineLevel="0" r="4">
      <c r="A4" s="41" t="n">
        <v>44183</v>
      </c>
      <c r="B4" s="16" t="s">
        <v>418</v>
      </c>
      <c r="C4" s="16" t="s">
        <v>315</v>
      </c>
      <c r="D4" s="16" t="s">
        <v>421</v>
      </c>
      <c r="E4" s="7" t="n">
        <v>12</v>
      </c>
      <c r="F4" s="16" t="s">
        <v>47</v>
      </c>
      <c r="G4" s="6" t="n">
        <v>73.645</v>
      </c>
      <c r="H4" s="6" t="n">
        <v>2740</v>
      </c>
      <c r="I4" s="6" t="n">
        <v>2734.64</v>
      </c>
      <c r="J4" s="6" t="n">
        <v>115</v>
      </c>
      <c r="K4" s="6" t="n">
        <v>883.74</v>
      </c>
      <c r="L4" s="6" t="n">
        <v>768.74</v>
      </c>
      <c r="M4" s="6" t="n">
        <v>2.34</v>
      </c>
      <c r="N4" s="6" t="n">
        <v>2.34</v>
      </c>
    </row>
    <row collapsed="false" customFormat="false" customHeight="false" hidden="false" ht="12.1" outlineLevel="0" r="5">
      <c r="A5" s="41" t="n">
        <v>44194</v>
      </c>
      <c r="B5" s="16" t="s">
        <v>418</v>
      </c>
      <c r="C5" s="16" t="s">
        <v>325</v>
      </c>
      <c r="D5" s="16" t="s">
        <v>422</v>
      </c>
      <c r="E5" s="7" t="n">
        <v>320</v>
      </c>
      <c r="F5" s="16" t="s">
        <v>47</v>
      </c>
      <c r="G5" s="6" t="n">
        <v>5</v>
      </c>
      <c r="H5" s="6" t="n">
        <v>317.15</v>
      </c>
      <c r="I5" s="6" t="n">
        <v>316.49</v>
      </c>
      <c r="J5" s="6" t="n">
        <v>208</v>
      </c>
      <c r="K5" s="6" t="n">
        <v>1600</v>
      </c>
      <c r="L5" s="6" t="n">
        <v>1392</v>
      </c>
      <c r="M5" s="6" t="n">
        <v>1.37</v>
      </c>
      <c r="N5" s="6" t="n">
        <v>1.37</v>
      </c>
    </row>
    <row collapsed="false" customFormat="false" customHeight="false" hidden="false" ht="12.1" outlineLevel="0" r="6">
      <c r="A6" s="41" t="n">
        <v>44194</v>
      </c>
      <c r="B6" s="16" t="s">
        <v>418</v>
      </c>
      <c r="C6" s="16" t="s">
        <v>323</v>
      </c>
      <c r="D6" s="16" t="s">
        <v>423</v>
      </c>
      <c r="E6" s="7" t="n">
        <v>1040</v>
      </c>
      <c r="F6" s="16" t="s">
        <v>47</v>
      </c>
      <c r="G6" s="6" t="n">
        <v>6.43</v>
      </c>
      <c r="H6" s="6" t="n">
        <v>209.8</v>
      </c>
      <c r="I6" s="6" t="n">
        <v>212.1</v>
      </c>
      <c r="J6" s="6" t="n">
        <v>869</v>
      </c>
      <c r="K6" s="6" t="n">
        <v>6687.2</v>
      </c>
      <c r="L6" s="6" t="n">
        <v>5818.2</v>
      </c>
      <c r="M6" s="6" t="n">
        <v>2.64</v>
      </c>
      <c r="N6" s="6" t="n">
        <v>2.67</v>
      </c>
    </row>
    <row collapsed="false" customFormat="false" customHeight="false" hidden="false" ht="12.1" outlineLevel="0" r="7">
      <c r="A7" s="41" t="n">
        <v>44210</v>
      </c>
      <c r="B7" s="16" t="s">
        <v>418</v>
      </c>
      <c r="C7" s="16" t="s">
        <v>324</v>
      </c>
      <c r="D7" s="16" t="s">
        <v>424</v>
      </c>
      <c r="E7" s="7" t="n">
        <v>20230</v>
      </c>
      <c r="F7" s="16" t="s">
        <v>47</v>
      </c>
      <c r="G7" s="6" t="n">
        <v>2.391</v>
      </c>
      <c r="H7" s="6" t="n">
        <v>56.945</v>
      </c>
      <c r="I7" s="6" t="n">
        <v>55.93</v>
      </c>
      <c r="J7" s="6" t="n">
        <v>6288</v>
      </c>
      <c r="K7" s="6" t="n">
        <v>48369.93</v>
      </c>
      <c r="L7" s="6" t="n">
        <v>42081.93</v>
      </c>
      <c r="M7" s="6" t="n">
        <v>3.72</v>
      </c>
      <c r="N7" s="6" t="n">
        <v>3.65</v>
      </c>
    </row>
    <row collapsed="false" customFormat="false" customHeight="false" hidden="false" ht="12.1" outlineLevel="0" r="8">
      <c r="A8" s="41" t="n">
        <v>44232</v>
      </c>
      <c r="B8" s="16" t="s">
        <v>418</v>
      </c>
      <c r="C8" s="16" t="s">
        <v>328</v>
      </c>
      <c r="D8" s="16" t="s">
        <v>385</v>
      </c>
      <c r="E8" s="7" t="n">
        <v>86</v>
      </c>
      <c r="F8" s="16" t="s">
        <v>20</v>
      </c>
      <c r="G8" s="6" t="n">
        <v>15.5245</v>
      </c>
      <c r="H8" s="6" t="n">
        <v>137.185</v>
      </c>
      <c r="I8" s="6" t="n">
        <v>10823.6</v>
      </c>
      <c r="J8" s="6" t="n">
        <v>5.29</v>
      </c>
      <c r="K8" s="6" t="n">
        <v>1335.1076</v>
      </c>
      <c r="L8" s="6" t="n">
        <v>934.5</v>
      </c>
      <c r="M8" s="6" t="n">
        <v>0.1</v>
      </c>
      <c r="N8" s="6" t="n">
        <v>0.1</v>
      </c>
    </row>
    <row collapsed="false" customFormat="false" customHeight="false" hidden="false" ht="12.1" outlineLevel="0" r="9">
      <c r="A9" s="41" t="n">
        <v>44244</v>
      </c>
      <c r="B9" s="16" t="s">
        <v>418</v>
      </c>
      <c r="C9" s="16" t="s">
        <v>42</v>
      </c>
      <c r="D9" s="16" t="s">
        <v>43</v>
      </c>
      <c r="E9" s="7" t="n">
        <v>7</v>
      </c>
      <c r="F9" s="16" t="s">
        <v>20</v>
      </c>
      <c r="G9" s="6" t="n">
        <v>41.0421</v>
      </c>
      <c r="H9" s="6" t="n">
        <v>243.14</v>
      </c>
      <c r="I9" s="6" t="n">
        <v>17904.9</v>
      </c>
      <c r="J9" s="6" t="n">
        <v>1.18</v>
      </c>
      <c r="K9" s="6" t="n">
        <v>287.2948</v>
      </c>
      <c r="L9" s="6" t="n">
        <v>200.81</v>
      </c>
      <c r="M9" s="6" t="n">
        <v>0.16</v>
      </c>
      <c r="N9" s="6" t="n">
        <v>0.16</v>
      </c>
    </row>
    <row collapsed="false" customFormat="false" customHeight="false" hidden="false" ht="12.1" outlineLevel="0" r="10">
      <c r="A10" s="41" t="n">
        <v>44256</v>
      </c>
      <c r="B10" s="16" t="s">
        <v>418</v>
      </c>
      <c r="C10" s="16" t="s">
        <v>39</v>
      </c>
      <c r="D10" s="16" t="s">
        <v>40</v>
      </c>
      <c r="E10" s="7" t="n">
        <v>2</v>
      </c>
      <c r="F10" s="16" t="s">
        <v>20</v>
      </c>
      <c r="G10" s="6" t="n">
        <v>93.0466</v>
      </c>
      <c r="H10" s="6" t="n">
        <v>319.48</v>
      </c>
      <c r="I10" s="6" t="n">
        <v>21388.48</v>
      </c>
      <c r="J10" s="6" t="n">
        <v>0.75</v>
      </c>
      <c r="K10" s="6" t="n">
        <v>186.0933</v>
      </c>
      <c r="L10" s="6" t="n">
        <v>130.27</v>
      </c>
      <c r="M10" s="6" t="n">
        <v>0.3</v>
      </c>
      <c r="N10" s="6" t="n">
        <v>0.27</v>
      </c>
    </row>
    <row collapsed="false" customFormat="false" customHeight="false" hidden="false" ht="12.1" outlineLevel="0" r="11">
      <c r="A11" s="41" t="n">
        <v>44259</v>
      </c>
      <c r="B11" s="16" t="s">
        <v>418</v>
      </c>
      <c r="C11" s="16" t="s">
        <v>33</v>
      </c>
      <c r="D11" s="16" t="s">
        <v>34</v>
      </c>
      <c r="E11" s="7" t="n">
        <v>68</v>
      </c>
      <c r="F11" s="16" t="s">
        <v>20</v>
      </c>
      <c r="G11" s="6" t="n">
        <v>13.2334</v>
      </c>
      <c r="H11" s="6" t="n">
        <v>36.24</v>
      </c>
      <c r="I11" s="6" t="n">
        <v>2223.52</v>
      </c>
      <c r="J11" s="6" t="n">
        <v>3.67</v>
      </c>
      <c r="K11" s="6" t="n">
        <v>899.8689</v>
      </c>
      <c r="L11" s="6" t="n">
        <v>630.06</v>
      </c>
      <c r="M11" s="6" t="n">
        <v>0.42</v>
      </c>
      <c r="N11" s="6" t="n">
        <v>0.35</v>
      </c>
    </row>
    <row collapsed="false" customFormat="false" customHeight="false" hidden="false" ht="12.1" outlineLevel="0" r="12">
      <c r="A12" s="41" t="n">
        <v>44267</v>
      </c>
      <c r="B12" s="16" t="s">
        <v>418</v>
      </c>
      <c r="C12" s="16" t="s">
        <v>25</v>
      </c>
      <c r="D12" s="16" t="s">
        <v>26</v>
      </c>
      <c r="E12" s="7" t="n">
        <v>45</v>
      </c>
      <c r="F12" s="16" t="s">
        <v>20</v>
      </c>
      <c r="G12" s="6" t="n">
        <v>30.8698</v>
      </c>
      <c r="H12" s="6" t="n">
        <v>50.46</v>
      </c>
      <c r="I12" s="6" t="n">
        <v>3571.61</v>
      </c>
      <c r="J12" s="6" t="n">
        <v>5.67</v>
      </c>
      <c r="K12" s="6" t="n">
        <v>1389.1424</v>
      </c>
      <c r="L12" s="6" t="n">
        <v>972.4</v>
      </c>
      <c r="M12" s="6" t="n">
        <v>0.61</v>
      </c>
      <c r="N12" s="6" t="n">
        <v>0.58</v>
      </c>
    </row>
    <row collapsed="false" customFormat="false" customHeight="false" hidden="false" ht="12.1" outlineLevel="0" r="13">
      <c r="A13" s="41" t="n">
        <v>44323</v>
      </c>
      <c r="B13" s="16" t="s">
        <v>418</v>
      </c>
      <c r="C13" s="16" t="s">
        <v>64</v>
      </c>
      <c r="D13" s="16" t="s">
        <v>65</v>
      </c>
      <c r="E13" s="7" t="n">
        <v>32</v>
      </c>
      <c r="F13" s="16" t="s">
        <v>47</v>
      </c>
      <c r="G13" s="6" t="n">
        <v>66.3</v>
      </c>
      <c r="H13" s="6" t="n">
        <v>1662.3</v>
      </c>
      <c r="I13" s="6" t="n">
        <v>1548.03</v>
      </c>
      <c r="J13" s="6" t="n">
        <v>276</v>
      </c>
      <c r="K13" s="6" t="n">
        <v>2121.6</v>
      </c>
      <c r="L13" s="6" t="n">
        <v>1845.6</v>
      </c>
      <c r="M13" s="6" t="n">
        <v>3.73</v>
      </c>
      <c r="N13" s="6" t="n">
        <v>3.47</v>
      </c>
    </row>
    <row collapsed="false" customFormat="false" customHeight="false" hidden="false" ht="12.1" outlineLevel="0" r="14">
      <c r="A14" s="41" t="n">
        <v>44323</v>
      </c>
      <c r="B14" s="16" t="s">
        <v>418</v>
      </c>
      <c r="C14" s="16" t="s">
        <v>328</v>
      </c>
      <c r="D14" s="16" t="s">
        <v>385</v>
      </c>
      <c r="E14" s="7" t="n">
        <v>86</v>
      </c>
      <c r="F14" s="16" t="s">
        <v>20</v>
      </c>
      <c r="G14" s="6" t="n">
        <v>16.4069</v>
      </c>
      <c r="H14" s="6" t="n">
        <v>129.74</v>
      </c>
      <c r="I14" s="6" t="n">
        <v>10823.6</v>
      </c>
      <c r="J14" s="6" t="n">
        <v>5.68</v>
      </c>
      <c r="K14" s="6" t="n">
        <v>1410.9968</v>
      </c>
      <c r="L14" s="6" t="n">
        <v>987.4</v>
      </c>
      <c r="M14" s="6" t="n">
        <v>0.11</v>
      </c>
      <c r="N14" s="6" t="n">
        <v>0.12</v>
      </c>
    </row>
    <row collapsed="false" customFormat="false" customHeight="false" hidden="false" ht="12.1" outlineLevel="0" r="15">
      <c r="A15" s="41" t="n">
        <v>44335</v>
      </c>
      <c r="B15" s="16" t="s">
        <v>418</v>
      </c>
      <c r="C15" s="16" t="s">
        <v>42</v>
      </c>
      <c r="D15" s="16" t="s">
        <v>43</v>
      </c>
      <c r="E15" s="7" t="n">
        <v>7</v>
      </c>
      <c r="F15" s="16" t="s">
        <v>20</v>
      </c>
      <c r="G15" s="6" t="n">
        <v>41.2716</v>
      </c>
      <c r="H15" s="6" t="n">
        <v>243.08</v>
      </c>
      <c r="I15" s="6" t="n">
        <v>17904.9</v>
      </c>
      <c r="J15" s="6" t="n">
        <v>1.18</v>
      </c>
      <c r="K15" s="6" t="n">
        <v>288.9009</v>
      </c>
      <c r="L15" s="6" t="n">
        <v>201.94</v>
      </c>
      <c r="M15" s="6" t="n">
        <v>0.16</v>
      </c>
      <c r="N15" s="6" t="n">
        <v>0.16</v>
      </c>
    </row>
    <row collapsed="false" customFormat="false" customHeight="false" hidden="false" ht="12.1" outlineLevel="0" r="16">
      <c r="A16" s="41" t="n">
        <v>44348</v>
      </c>
      <c r="B16" s="16" t="s">
        <v>418</v>
      </c>
      <c r="C16" s="16" t="s">
        <v>50</v>
      </c>
      <c r="D16" s="16" t="s">
        <v>51</v>
      </c>
      <c r="E16" s="7" t="n">
        <v>13</v>
      </c>
      <c r="F16" s="16" t="s">
        <v>47</v>
      </c>
      <c r="G16" s="6" t="n">
        <v>1021.22</v>
      </c>
      <c r="H16" s="6" t="n">
        <v>26750</v>
      </c>
      <c r="I16" s="6" t="n">
        <v>24660.48</v>
      </c>
      <c r="J16" s="6" t="n">
        <v>1726</v>
      </c>
      <c r="K16" s="6" t="n">
        <v>13275.86</v>
      </c>
      <c r="L16" s="6" t="n">
        <v>11549.86</v>
      </c>
      <c r="M16" s="6" t="n">
        <v>3.6</v>
      </c>
      <c r="N16" s="6" t="n">
        <v>3.32</v>
      </c>
    </row>
    <row collapsed="false" customFormat="false" customHeight="false" hidden="false" ht="12.1" outlineLevel="0" r="17">
      <c r="A17" s="41" t="n">
        <v>44344</v>
      </c>
      <c r="B17" s="16" t="s">
        <v>418</v>
      </c>
      <c r="C17" s="16" t="s">
        <v>39</v>
      </c>
      <c r="D17" s="16" t="s">
        <v>40</v>
      </c>
      <c r="E17" s="7" t="n">
        <v>2</v>
      </c>
      <c r="F17" s="16" t="s">
        <v>20</v>
      </c>
      <c r="G17" s="6" t="n">
        <v>91.8225</v>
      </c>
      <c r="H17" s="6" t="n">
        <v>370.12</v>
      </c>
      <c r="I17" s="6" t="n">
        <v>21388.48</v>
      </c>
      <c r="J17" s="6" t="n">
        <v>0.75</v>
      </c>
      <c r="K17" s="6" t="n">
        <v>183.645</v>
      </c>
      <c r="L17" s="6" t="n">
        <v>128.55</v>
      </c>
      <c r="M17" s="6" t="n">
        <v>0.3</v>
      </c>
      <c r="N17" s="6" t="n">
        <v>0.24</v>
      </c>
    </row>
    <row collapsed="false" customFormat="false" customHeight="false" hidden="false" ht="12.1" outlineLevel="0" r="18">
      <c r="A18" s="41" t="n">
        <v>44350</v>
      </c>
      <c r="B18" s="16" t="s">
        <v>418</v>
      </c>
      <c r="C18" s="16" t="s">
        <v>33</v>
      </c>
      <c r="D18" s="16" t="s">
        <v>34</v>
      </c>
      <c r="E18" s="7" t="n">
        <v>68</v>
      </c>
      <c r="F18" s="16" t="s">
        <v>20</v>
      </c>
      <c r="G18" s="6" t="n">
        <v>13.2296</v>
      </c>
      <c r="H18" s="6" t="n">
        <v>42.94</v>
      </c>
      <c r="I18" s="6" t="n">
        <v>2223.52</v>
      </c>
      <c r="J18" s="6" t="n">
        <v>3.67</v>
      </c>
      <c r="K18" s="6" t="n">
        <v>899.6143</v>
      </c>
      <c r="L18" s="6" t="n">
        <v>629.88</v>
      </c>
      <c r="M18" s="6" t="n">
        <v>0.42</v>
      </c>
      <c r="N18" s="6" t="n">
        <v>0.29</v>
      </c>
    </row>
    <row collapsed="false" customFormat="false" customHeight="false" hidden="false" ht="12.1" outlineLevel="0" r="19">
      <c r="A19" s="41" t="n">
        <v>44361</v>
      </c>
      <c r="B19" s="16" t="s">
        <v>418</v>
      </c>
      <c r="C19" s="16" t="s">
        <v>25</v>
      </c>
      <c r="D19" s="16" t="s">
        <v>26</v>
      </c>
      <c r="E19" s="7" t="n">
        <v>45</v>
      </c>
      <c r="F19" s="16" t="s">
        <v>20</v>
      </c>
      <c r="G19" s="6" t="n">
        <v>30.1055</v>
      </c>
      <c r="H19" s="6" t="n">
        <v>56.16</v>
      </c>
      <c r="I19" s="6" t="n">
        <v>3571.61</v>
      </c>
      <c r="J19" s="6" t="n">
        <v>5.67</v>
      </c>
      <c r="K19" s="6" t="n">
        <v>1354.7463</v>
      </c>
      <c r="L19" s="6" t="n">
        <v>948.32</v>
      </c>
      <c r="M19" s="6" t="n">
        <v>0.59</v>
      </c>
      <c r="N19" s="6" t="n">
        <v>0.52</v>
      </c>
    </row>
    <row collapsed="false" customFormat="false" customHeight="false" hidden="false" ht="12.1" outlineLevel="0" r="20">
      <c r="A20" s="41" t="n">
        <v>44379</v>
      </c>
      <c r="B20" s="16" t="s">
        <v>418</v>
      </c>
      <c r="C20" s="16" t="s">
        <v>36</v>
      </c>
      <c r="D20" s="16" t="s">
        <v>37</v>
      </c>
      <c r="E20" s="7" t="n">
        <v>18</v>
      </c>
      <c r="F20" s="16" t="s">
        <v>20</v>
      </c>
      <c r="G20" s="6" t="n">
        <v>65.6177</v>
      </c>
      <c r="H20" s="6" t="n">
        <v>156.18</v>
      </c>
      <c r="I20" s="6" t="n">
        <v>11068.66</v>
      </c>
      <c r="J20" s="6" t="n">
        <v>4.86</v>
      </c>
      <c r="K20" s="6" t="n">
        <v>1181.1193</v>
      </c>
      <c r="L20" s="6" t="n">
        <v>826.78</v>
      </c>
      <c r="M20" s="6" t="n">
        <v>0.41</v>
      </c>
      <c r="N20" s="6" t="n">
        <v>0.4</v>
      </c>
    </row>
    <row collapsed="false" customFormat="false" customHeight="false" hidden="false" ht="12.1" outlineLevel="0" r="21">
      <c r="A21" s="41" t="n">
        <v>44417</v>
      </c>
      <c r="B21" s="16" t="s">
        <v>418</v>
      </c>
      <c r="C21" s="16" t="s">
        <v>328</v>
      </c>
      <c r="D21" s="16" t="s">
        <v>385</v>
      </c>
      <c r="E21" s="7" t="n">
        <v>86</v>
      </c>
      <c r="F21" s="16" t="s">
        <v>20</v>
      </c>
      <c r="G21" s="6" t="n">
        <v>16.0887</v>
      </c>
      <c r="H21" s="6" t="n">
        <v>146.14</v>
      </c>
      <c r="I21" s="6" t="n">
        <v>10823.6</v>
      </c>
      <c r="J21" s="6" t="n">
        <v>5.68</v>
      </c>
      <c r="K21" s="6" t="n">
        <v>1383.6272</v>
      </c>
      <c r="L21" s="6" t="n">
        <v>968.25</v>
      </c>
      <c r="M21" s="6" t="n">
        <v>0.1</v>
      </c>
      <c r="N21" s="6" t="n">
        <v>0.11</v>
      </c>
    </row>
    <row collapsed="false" customFormat="false" customHeight="false" hidden="false" ht="12.1" outlineLevel="0" r="22">
      <c r="A22" s="41" t="n">
        <v>44427</v>
      </c>
      <c r="B22" s="16" t="s">
        <v>418</v>
      </c>
      <c r="C22" s="16" t="s">
        <v>42</v>
      </c>
      <c r="D22" s="16" t="s">
        <v>43</v>
      </c>
      <c r="E22" s="7" t="n">
        <v>7</v>
      </c>
      <c r="F22" s="16" t="s">
        <v>20</v>
      </c>
      <c r="G22" s="6" t="n">
        <v>41.1394</v>
      </c>
      <c r="H22" s="6" t="n">
        <v>290.73</v>
      </c>
      <c r="I22" s="6" t="n">
        <v>17904.9</v>
      </c>
      <c r="J22" s="6" t="n">
        <v>1.18</v>
      </c>
      <c r="K22" s="6" t="n">
        <v>287.9761</v>
      </c>
      <c r="L22" s="6" t="n">
        <v>201.29</v>
      </c>
      <c r="M22" s="6" t="n">
        <v>0.16</v>
      </c>
      <c r="N22" s="6" t="n">
        <v>0.13</v>
      </c>
    </row>
    <row collapsed="false" customFormat="false" customHeight="false" hidden="false" ht="12.1" outlineLevel="0" r="23">
      <c r="A23" s="41" t="n">
        <v>44439</v>
      </c>
      <c r="B23" s="16" t="s">
        <v>418</v>
      </c>
      <c r="C23" s="16" t="s">
        <v>39</v>
      </c>
      <c r="D23" s="16" t="s">
        <v>40</v>
      </c>
      <c r="E23" s="7" t="n">
        <v>6</v>
      </c>
      <c r="F23" s="16" t="s">
        <v>20</v>
      </c>
      <c r="G23" s="6" t="n">
        <v>147.1488</v>
      </c>
      <c r="H23" s="6" t="n">
        <v>419.69</v>
      </c>
      <c r="I23" s="6" t="n">
        <v>24716.35</v>
      </c>
      <c r="J23" s="6" t="n">
        <v>3.6</v>
      </c>
      <c r="K23" s="6" t="n">
        <v>882.8928</v>
      </c>
      <c r="L23" s="6" t="n">
        <v>618.02</v>
      </c>
      <c r="M23" s="6" t="n">
        <v>0.42</v>
      </c>
      <c r="N23" s="6" t="n">
        <v>0.33</v>
      </c>
    </row>
    <row collapsed="false" customFormat="false" customHeight="false" hidden="false" ht="12.1" outlineLevel="0" r="24">
      <c r="A24" s="41" t="n">
        <v>44441</v>
      </c>
      <c r="B24" s="16" t="s">
        <v>418</v>
      </c>
      <c r="C24" s="16" t="s">
        <v>33</v>
      </c>
      <c r="D24" s="16" t="s">
        <v>34</v>
      </c>
      <c r="E24" s="7" t="n">
        <v>126</v>
      </c>
      <c r="F24" s="16" t="s">
        <v>20</v>
      </c>
      <c r="G24" s="6" t="n">
        <v>15.3702</v>
      </c>
      <c r="H24" s="6" t="n">
        <v>41.75</v>
      </c>
      <c r="I24" s="6" t="n">
        <v>2533.65</v>
      </c>
      <c r="J24" s="6" t="n">
        <v>7.94</v>
      </c>
      <c r="K24" s="6" t="n">
        <v>1936.6392</v>
      </c>
      <c r="L24" s="6" t="n">
        <v>1355.5</v>
      </c>
      <c r="M24" s="6" t="n">
        <v>0.42</v>
      </c>
      <c r="N24" s="6" t="n">
        <v>0.35</v>
      </c>
    </row>
    <row collapsed="false" customFormat="false" customHeight="false" hidden="false" ht="12.1" outlineLevel="0" r="25">
      <c r="A25" s="41" t="n">
        <v>44449</v>
      </c>
      <c r="B25" s="16" t="s">
        <v>418</v>
      </c>
      <c r="C25" s="16" t="s">
        <v>64</v>
      </c>
      <c r="D25" s="16" t="s">
        <v>65</v>
      </c>
      <c r="E25" s="7" t="n">
        <v>32</v>
      </c>
      <c r="F25" s="16" t="s">
        <v>47</v>
      </c>
      <c r="G25" s="6" t="n">
        <v>33.2</v>
      </c>
      <c r="H25" s="6" t="n">
        <v>1394</v>
      </c>
      <c r="I25" s="6" t="n">
        <v>1548.03</v>
      </c>
      <c r="J25" s="6" t="n">
        <v>138</v>
      </c>
      <c r="K25" s="6" t="n">
        <v>1062.4</v>
      </c>
      <c r="L25" s="6" t="n">
        <v>924.4</v>
      </c>
      <c r="M25" s="6" t="n">
        <v>1.87</v>
      </c>
      <c r="N25" s="6" t="n">
        <v>2.07</v>
      </c>
    </row>
    <row collapsed="false" customFormat="false" customHeight="false" hidden="false" ht="12.1" outlineLevel="0" r="26">
      <c r="A26" s="41" t="n">
        <v>44454</v>
      </c>
      <c r="B26" s="16" t="s">
        <v>418</v>
      </c>
      <c r="C26" s="16" t="s">
        <v>25</v>
      </c>
      <c r="D26" s="16" t="s">
        <v>26</v>
      </c>
      <c r="E26" s="7" t="n">
        <v>45</v>
      </c>
      <c r="F26" s="16" t="s">
        <v>20</v>
      </c>
      <c r="G26" s="6" t="n">
        <v>30.5412</v>
      </c>
      <c r="H26" s="6" t="n">
        <v>56.07</v>
      </c>
      <c r="I26" s="6" t="n">
        <v>3571.61</v>
      </c>
      <c r="J26" s="6" t="n">
        <v>5.67</v>
      </c>
      <c r="K26" s="6" t="n">
        <v>1374.3532</v>
      </c>
      <c r="L26" s="6" t="n">
        <v>962.05</v>
      </c>
      <c r="M26" s="6" t="n">
        <v>0.6</v>
      </c>
      <c r="N26" s="6" t="n">
        <v>0.52</v>
      </c>
    </row>
    <row collapsed="false" customFormat="false" customHeight="false" hidden="false" ht="12.1" outlineLevel="0" r="27">
      <c r="A27" s="41" t="n">
        <v>44463</v>
      </c>
      <c r="B27" s="16" t="s">
        <v>418</v>
      </c>
      <c r="C27" s="16" t="s">
        <v>66</v>
      </c>
      <c r="D27" s="16" t="s">
        <v>67</v>
      </c>
      <c r="E27" s="7" t="n">
        <v>52</v>
      </c>
      <c r="F27" s="16" t="s">
        <v>47</v>
      </c>
      <c r="G27" s="6" t="n">
        <v>11.5</v>
      </c>
      <c r="H27" s="6" t="n">
        <v>643.1</v>
      </c>
      <c r="I27" s="6" t="n">
        <v>727.1</v>
      </c>
      <c r="J27" s="6" t="n">
        <v>78</v>
      </c>
      <c r="K27" s="6" t="n">
        <v>598</v>
      </c>
      <c r="L27" s="6" t="n">
        <v>520</v>
      </c>
      <c r="M27" s="6" t="n">
        <v>1.38</v>
      </c>
      <c r="N27" s="6" t="n">
        <v>1.55</v>
      </c>
    </row>
    <row collapsed="false" customFormat="false" customHeight="false" hidden="false" ht="12.1" outlineLevel="0" r="28">
      <c r="A28" s="41" t="n">
        <v>44473</v>
      </c>
      <c r="B28" s="16" t="s">
        <v>418</v>
      </c>
      <c r="C28" s="16" t="s">
        <v>36</v>
      </c>
      <c r="D28" s="16" t="s">
        <v>37</v>
      </c>
      <c r="E28" s="7" t="n">
        <v>18</v>
      </c>
      <c r="F28" s="16" t="s">
        <v>20</v>
      </c>
      <c r="G28" s="6" t="n">
        <v>72.9215</v>
      </c>
      <c r="H28" s="6" t="n">
        <v>167.13</v>
      </c>
      <c r="I28" s="6" t="n">
        <v>11068.66</v>
      </c>
      <c r="J28" s="6" t="n">
        <v>5.4</v>
      </c>
      <c r="K28" s="6" t="n">
        <v>1312.587</v>
      </c>
      <c r="L28" s="6" t="n">
        <v>918.81</v>
      </c>
      <c r="M28" s="6" t="n">
        <v>0.46</v>
      </c>
      <c r="N28" s="6" t="n">
        <v>0.42</v>
      </c>
    </row>
    <row collapsed="false" customFormat="false" customHeight="false" hidden="false" ht="12.1" outlineLevel="0" r="29">
      <c r="A29" s="41" t="n">
        <v>44508</v>
      </c>
      <c r="B29" s="16" t="s">
        <v>418</v>
      </c>
      <c r="C29" s="16" t="s">
        <v>53</v>
      </c>
      <c r="D29" s="16" t="s">
        <v>54</v>
      </c>
      <c r="E29" s="7" t="n">
        <v>16</v>
      </c>
      <c r="F29" s="16" t="s">
        <v>20</v>
      </c>
      <c r="G29" s="6" t="n">
        <v>71.4876</v>
      </c>
      <c r="H29" s="6" t="n">
        <v>59.4</v>
      </c>
      <c r="I29" s="6" t="n">
        <v>4703.01</v>
      </c>
      <c r="J29" s="6" t="n">
        <v>4.8</v>
      </c>
      <c r="K29" s="6" t="n">
        <v>1143.8016</v>
      </c>
      <c r="L29" s="6" t="n">
        <v>800.66</v>
      </c>
      <c r="M29" s="6" t="n">
        <v>1.06</v>
      </c>
      <c r="N29" s="6" t="n">
        <v>1.18</v>
      </c>
    </row>
    <row collapsed="false" customFormat="false" customHeight="false" hidden="false" ht="12.1" outlineLevel="0" r="30">
      <c r="A30" s="41" t="n">
        <v>44509</v>
      </c>
      <c r="B30" s="16" t="s">
        <v>418</v>
      </c>
      <c r="C30" s="16" t="s">
        <v>53</v>
      </c>
      <c r="D30" s="16" t="s">
        <v>54</v>
      </c>
      <c r="E30" s="7" t="n">
        <v>16</v>
      </c>
      <c r="F30" s="16" t="s">
        <v>20</v>
      </c>
      <c r="G30" s="6" t="n">
        <v>71.3975</v>
      </c>
      <c r="H30" s="6" t="n">
        <v>60.8</v>
      </c>
      <c r="I30" s="6" t="n">
        <v>4703.01</v>
      </c>
      <c r="J30" s="6" t="n">
        <v>4.8</v>
      </c>
      <c r="K30" s="6" t="n">
        <v>1142.36</v>
      </c>
      <c r="L30" s="6" t="n">
        <v>799.65</v>
      </c>
      <c r="M30" s="6" t="n">
        <v>1.06</v>
      </c>
      <c r="N30" s="6" t="n">
        <v>1.15</v>
      </c>
    </row>
    <row collapsed="false" customFormat="false" customHeight="false" hidden="false" ht="12.1" outlineLevel="0" r="31">
      <c r="A31" s="41" t="n">
        <v>44518</v>
      </c>
      <c r="B31" s="16" t="s">
        <v>418</v>
      </c>
      <c r="C31" s="16" t="s">
        <v>42</v>
      </c>
      <c r="D31" s="16" t="s">
        <v>43</v>
      </c>
      <c r="E31" s="7" t="n">
        <v>7</v>
      </c>
      <c r="F31" s="16" t="s">
        <v>20</v>
      </c>
      <c r="G31" s="6" t="n">
        <v>45.1501</v>
      </c>
      <c r="H31" s="6" t="n">
        <v>339.12</v>
      </c>
      <c r="I31" s="6" t="n">
        <v>17904.9</v>
      </c>
      <c r="J31" s="6" t="n">
        <v>1.3</v>
      </c>
      <c r="K31" s="6" t="n">
        <v>316.051</v>
      </c>
      <c r="L31" s="6" t="n">
        <v>221.38</v>
      </c>
      <c r="M31" s="6" t="n">
        <v>0.18</v>
      </c>
      <c r="N31" s="6" t="n">
        <v>0.13</v>
      </c>
    </row>
    <row collapsed="false" customFormat="false" customHeight="false" hidden="false" ht="12.1" outlineLevel="0" r="32">
      <c r="A32" s="41" t="n">
        <v>44529</v>
      </c>
      <c r="B32" s="16" t="s">
        <v>418</v>
      </c>
      <c r="C32" s="16" t="s">
        <v>25</v>
      </c>
      <c r="D32" s="16" t="s">
        <v>26</v>
      </c>
      <c r="E32" s="7" t="n">
        <v>130</v>
      </c>
      <c r="F32" s="16" t="s">
        <v>20</v>
      </c>
      <c r="G32" s="6" t="n">
        <v>31.7467</v>
      </c>
      <c r="H32" s="6" t="n">
        <v>53.73</v>
      </c>
      <c r="I32" s="6" t="n">
        <v>3843.84</v>
      </c>
      <c r="J32" s="6" t="n">
        <v>16.38</v>
      </c>
      <c r="K32" s="6" t="n">
        <v>4127.0666</v>
      </c>
      <c r="L32" s="6" t="n">
        <v>2888.95</v>
      </c>
      <c r="M32" s="6" t="n">
        <v>0.58</v>
      </c>
      <c r="N32" s="6" t="n">
        <v>0.55</v>
      </c>
    </row>
    <row collapsed="false" customFormat="false" customHeight="false" hidden="false" ht="12.1" outlineLevel="0" r="33">
      <c r="A33" s="41" t="n">
        <v>44531</v>
      </c>
      <c r="B33" s="16" t="s">
        <v>418</v>
      </c>
      <c r="C33" s="16" t="s">
        <v>61</v>
      </c>
      <c r="D33" s="16" t="s">
        <v>62</v>
      </c>
      <c r="E33" s="7" t="n">
        <v>20</v>
      </c>
      <c r="F33" s="16" t="s">
        <v>20</v>
      </c>
      <c r="G33" s="6" t="n">
        <v>5.6169</v>
      </c>
      <c r="H33" s="6" t="n">
        <v>34.145</v>
      </c>
      <c r="I33" s="6" t="n">
        <v>2990.98</v>
      </c>
      <c r="J33" s="6" t="n">
        <v>0.45</v>
      </c>
      <c r="K33" s="6" t="n">
        <v>112.3389</v>
      </c>
      <c r="L33" s="6" t="n">
        <v>78.64</v>
      </c>
      <c r="M33" s="6" t="n">
        <v>0.13</v>
      </c>
      <c r="N33" s="6" t="n">
        <v>0.15</v>
      </c>
    </row>
    <row collapsed="false" customFormat="false" customHeight="false" hidden="false" ht="12.1" outlineLevel="0" r="34">
      <c r="A34" s="41" t="n">
        <v>44531</v>
      </c>
      <c r="B34" s="16" t="s">
        <v>418</v>
      </c>
      <c r="C34" s="16" t="s">
        <v>39</v>
      </c>
      <c r="D34" s="16" t="s">
        <v>40</v>
      </c>
      <c r="E34" s="7" t="n">
        <v>6</v>
      </c>
      <c r="F34" s="16" t="s">
        <v>20</v>
      </c>
      <c r="G34" s="6" t="n">
        <v>149.7852</v>
      </c>
      <c r="H34" s="6" t="n">
        <v>378.99</v>
      </c>
      <c r="I34" s="6" t="n">
        <v>24716.35</v>
      </c>
      <c r="J34" s="6" t="n">
        <v>3.6</v>
      </c>
      <c r="K34" s="6" t="n">
        <v>898.7112</v>
      </c>
      <c r="L34" s="6" t="n">
        <v>629.1</v>
      </c>
      <c r="M34" s="6" t="n">
        <v>0.42</v>
      </c>
      <c r="N34" s="6" t="n">
        <v>0.37</v>
      </c>
    </row>
    <row collapsed="false" customFormat="false" customHeight="false" hidden="false" ht="12.1" outlineLevel="0" r="35">
      <c r="A35" s="41" t="n">
        <v>44531</v>
      </c>
      <c r="B35" s="16" t="s">
        <v>418</v>
      </c>
      <c r="C35" s="16" t="s">
        <v>33</v>
      </c>
      <c r="D35" s="16" t="s">
        <v>34</v>
      </c>
      <c r="E35" s="7" t="n">
        <v>126</v>
      </c>
      <c r="F35" s="16" t="s">
        <v>20</v>
      </c>
      <c r="G35" s="6" t="n">
        <v>15.7274</v>
      </c>
      <c r="H35" s="6" t="n">
        <v>44.257</v>
      </c>
      <c r="I35" s="6" t="n">
        <v>2533.65</v>
      </c>
      <c r="J35" s="6" t="n">
        <v>7.94</v>
      </c>
      <c r="K35" s="6" t="n">
        <v>1981.6582</v>
      </c>
      <c r="L35" s="6" t="n">
        <v>1387.01</v>
      </c>
      <c r="M35" s="6" t="n">
        <v>0.43</v>
      </c>
      <c r="N35" s="6" t="n">
        <v>0.33</v>
      </c>
    </row>
    <row collapsed="false" customFormat="false" customHeight="false" hidden="false" ht="12.1" outlineLevel="0" r="36">
      <c r="A36" s="41" t="n">
        <v>44543</v>
      </c>
      <c r="B36" s="16" t="s">
        <v>418</v>
      </c>
      <c r="C36" s="16" t="s">
        <v>30</v>
      </c>
      <c r="D36" s="16" t="s">
        <v>31</v>
      </c>
      <c r="E36" s="7" t="n">
        <v>27</v>
      </c>
      <c r="F36" s="16" t="s">
        <v>20</v>
      </c>
      <c r="G36" s="6" t="n">
        <v>55.2044</v>
      </c>
      <c r="H36" s="6" t="n">
        <v>246.28</v>
      </c>
      <c r="I36" s="6" t="n">
        <v>16394.22</v>
      </c>
      <c r="J36" s="6" t="n">
        <v>6.08</v>
      </c>
      <c r="K36" s="6" t="n">
        <v>1490.5195</v>
      </c>
      <c r="L36" s="6" t="n">
        <v>1043</v>
      </c>
      <c r="M36" s="6" t="n">
        <v>0.24</v>
      </c>
      <c r="N36" s="6" t="n">
        <v>0.21</v>
      </c>
    </row>
    <row collapsed="false" customFormat="false" customHeight="false" hidden="false" ht="12.1" outlineLevel="0" r="37">
      <c r="A37" s="41" t="n">
        <v>44546</v>
      </c>
      <c r="B37" s="16" t="s">
        <v>418</v>
      </c>
      <c r="C37" s="16" t="s">
        <v>58</v>
      </c>
      <c r="D37" s="16" t="s">
        <v>59</v>
      </c>
      <c r="E37" s="7" t="n">
        <v>4</v>
      </c>
      <c r="F37" s="16" t="s">
        <v>20</v>
      </c>
      <c r="G37" s="6" t="n">
        <v>28.8019</v>
      </c>
      <c r="H37" s="6" t="n">
        <v>239.4</v>
      </c>
      <c r="I37" s="6" t="n">
        <v>17087.72</v>
      </c>
      <c r="J37" s="6" t="n">
        <v>0.47</v>
      </c>
      <c r="K37" s="6" t="n">
        <v>115.2076</v>
      </c>
      <c r="L37" s="6" t="n">
        <v>80.5</v>
      </c>
      <c r="M37" s="6" t="n">
        <v>0.12</v>
      </c>
      <c r="N37" s="6" t="n">
        <v>0.11</v>
      </c>
    </row>
    <row collapsed="false" customFormat="false" customHeight="false" hidden="false" ht="12.1" outlineLevel="0" r="38">
      <c r="A38" s="41" t="n">
        <v>44560</v>
      </c>
      <c r="B38" s="16" t="s">
        <v>418</v>
      </c>
      <c r="C38" s="16" t="s">
        <v>55</v>
      </c>
      <c r="D38" s="16" t="s">
        <v>56</v>
      </c>
      <c r="E38" s="7" t="n">
        <v>10</v>
      </c>
      <c r="F38" s="16" t="s">
        <v>20</v>
      </c>
      <c r="G38" s="6" t="n">
        <v>36.8257</v>
      </c>
      <c r="H38" s="6" t="n">
        <v>114.39</v>
      </c>
      <c r="I38" s="6" t="n">
        <v>7317.99</v>
      </c>
      <c r="J38" s="6" t="n">
        <v>1.5</v>
      </c>
      <c r="K38" s="6" t="n">
        <v>368.257</v>
      </c>
      <c r="L38" s="6" t="n">
        <v>257.78</v>
      </c>
      <c r="M38" s="6" t="n">
        <v>0.35</v>
      </c>
      <c r="N38" s="6" t="n">
        <v>0.31</v>
      </c>
    </row>
    <row collapsed="false" customFormat="false" customHeight="false" hidden="false" ht="12.1" outlineLevel="0" r="39">
      <c r="A39" s="41" t="n">
        <v>44566</v>
      </c>
      <c r="B39" s="16" t="s">
        <v>418</v>
      </c>
      <c r="C39" s="16" t="s">
        <v>36</v>
      </c>
      <c r="D39" s="16" t="s">
        <v>37</v>
      </c>
      <c r="E39" s="7" t="n">
        <v>18</v>
      </c>
      <c r="F39" s="16" t="s">
        <v>20</v>
      </c>
      <c r="G39" s="6" t="n">
        <v>74.2926</v>
      </c>
      <c r="H39" s="6" t="n">
        <v>166.83</v>
      </c>
      <c r="I39" s="6" t="n">
        <v>11068.66</v>
      </c>
      <c r="J39" s="6" t="n">
        <v>5.4</v>
      </c>
      <c r="K39" s="6" t="n">
        <v>1337.2668</v>
      </c>
      <c r="L39" s="6" t="n">
        <v>936.09</v>
      </c>
      <c r="M39" s="6" t="n">
        <v>0.47</v>
      </c>
      <c r="N39" s="6" t="n">
        <v>0.42</v>
      </c>
    </row>
    <row collapsed="false" customFormat="false" customHeight="false" hidden="false" ht="12.1" outlineLevel="0" r="40">
      <c r="A40" s="41" t="n">
        <v>44575</v>
      </c>
      <c r="B40" s="16" t="s">
        <v>418</v>
      </c>
      <c r="C40" s="16" t="s">
        <v>50</v>
      </c>
      <c r="D40" s="16" t="s">
        <v>51</v>
      </c>
      <c r="E40" s="7" t="n">
        <v>13</v>
      </c>
      <c r="F40" s="16" t="s">
        <v>47</v>
      </c>
      <c r="G40" s="6" t="n">
        <v>1523.17</v>
      </c>
      <c r="H40" s="6" t="n">
        <v>22648</v>
      </c>
      <c r="I40" s="6" t="n">
        <v>24660.48</v>
      </c>
      <c r="J40" s="6" t="n">
        <v>2574</v>
      </c>
      <c r="K40" s="6" t="n">
        <v>19801.21</v>
      </c>
      <c r="L40" s="6" t="n">
        <v>17227.21</v>
      </c>
      <c r="M40" s="6" t="n">
        <v>5.37</v>
      </c>
      <c r="N40" s="6" t="n">
        <v>5.85</v>
      </c>
    </row>
    <row collapsed="false" customFormat="false" customHeight="false" hidden="false" ht="12.1" outlineLevel="0" r="41">
      <c r="A41" s="41" t="n">
        <v>44606</v>
      </c>
      <c r="B41" s="16" t="s">
        <v>418</v>
      </c>
      <c r="C41" s="16" t="s">
        <v>53</v>
      </c>
      <c r="D41" s="16" t="s">
        <v>54</v>
      </c>
      <c r="E41" s="7" t="n">
        <v>16</v>
      </c>
      <c r="F41" s="16" t="s">
        <v>20</v>
      </c>
      <c r="G41" s="6" t="n">
        <v>74.9867</v>
      </c>
      <c r="H41" s="6" t="n">
        <v>67.17</v>
      </c>
      <c r="I41" s="6" t="n">
        <v>4703.01</v>
      </c>
      <c r="J41" s="6" t="n">
        <v>4.8</v>
      </c>
      <c r="K41" s="6" t="n">
        <v>1199.7872</v>
      </c>
      <c r="L41" s="6" t="n">
        <v>839.85</v>
      </c>
      <c r="M41" s="6" t="n">
        <v>1.12</v>
      </c>
      <c r="N41" s="6" t="n">
        <v>1.04</v>
      </c>
    </row>
    <row collapsed="false" customFormat="false" customHeight="false" hidden="false" ht="12.1" outlineLevel="0" r="42">
      <c r="A42" s="41" t="n">
        <v>44608</v>
      </c>
      <c r="B42" s="16" t="s">
        <v>418</v>
      </c>
      <c r="C42" s="16" t="s">
        <v>42</v>
      </c>
      <c r="D42" s="16" t="s">
        <v>43</v>
      </c>
      <c r="E42" s="7" t="n">
        <v>7</v>
      </c>
      <c r="F42" s="16" t="s">
        <v>20</v>
      </c>
      <c r="G42" s="6" t="n">
        <v>47.2229</v>
      </c>
      <c r="H42" s="6" t="n">
        <v>300.47</v>
      </c>
      <c r="I42" s="6" t="n">
        <v>17904.9</v>
      </c>
      <c r="J42" s="6" t="n">
        <v>1.3</v>
      </c>
      <c r="K42" s="6" t="n">
        <v>330.5604</v>
      </c>
      <c r="L42" s="6" t="n">
        <v>231.54</v>
      </c>
      <c r="M42" s="6" t="n">
        <v>0.18</v>
      </c>
      <c r="N42" s="6" t="n">
        <v>0.14</v>
      </c>
    </row>
    <row collapsed="false" customFormat="false" customHeight="false" hidden="false" ht="12.1" outlineLevel="0" r="43">
      <c r="A43" s="41" t="n">
        <v>44620</v>
      </c>
      <c r="B43" s="16" t="s">
        <v>418</v>
      </c>
      <c r="C43" s="16" t="s">
        <v>39</v>
      </c>
      <c r="D43" s="16" t="s">
        <v>40</v>
      </c>
      <c r="E43" s="7" t="n">
        <v>6</v>
      </c>
      <c r="F43" s="16" t="s">
        <v>20</v>
      </c>
      <c r="G43" s="6" t="n">
        <v>167.097</v>
      </c>
      <c r="H43" s="6" t="n">
        <v>350.12</v>
      </c>
      <c r="I43" s="6" t="n">
        <v>24716.35</v>
      </c>
      <c r="J43" s="6" t="n">
        <v>3.6</v>
      </c>
      <c r="K43" s="6" t="n">
        <v>1002.582</v>
      </c>
      <c r="L43" s="6" t="n">
        <v>701.81</v>
      </c>
      <c r="M43" s="6" t="n">
        <v>0.47</v>
      </c>
      <c r="N43" s="6" t="n">
        <v>0.4</v>
      </c>
    </row>
    <row collapsed="false" customFormat="false" customHeight="false" hidden="false" ht="12.1" outlineLevel="0" r="44">
      <c r="A44" s="41" t="n">
        <v>44621</v>
      </c>
      <c r="B44" s="16" t="s">
        <v>418</v>
      </c>
      <c r="C44" s="16" t="s">
        <v>39</v>
      </c>
      <c r="D44" s="16" t="s">
        <v>40</v>
      </c>
      <c r="E44" s="7" t="n">
        <v>6</v>
      </c>
      <c r="F44" s="16" t="s">
        <v>20</v>
      </c>
      <c r="G44" s="6" t="n">
        <v>187.1178</v>
      </c>
      <c r="H44" s="6" t="n">
        <v>339.29</v>
      </c>
      <c r="I44" s="6" t="n">
        <v>24716.35</v>
      </c>
      <c r="J44" s="6" t="n">
        <v>3.6</v>
      </c>
      <c r="K44" s="6" t="n">
        <v>1122.7068</v>
      </c>
      <c r="L44" s="6" t="n">
        <v>785.89</v>
      </c>
      <c r="M44" s="6" t="n">
        <v>0.53</v>
      </c>
      <c r="N44" s="6" t="n">
        <v>0.41</v>
      </c>
    </row>
    <row collapsed="false" customFormat="false" customHeight="false" hidden="false" ht="12.1" outlineLevel="0" r="45">
      <c r="A45" s="41" t="n">
        <v>44622</v>
      </c>
      <c r="B45" s="16" t="s">
        <v>418</v>
      </c>
      <c r="C45" s="16" t="s">
        <v>61</v>
      </c>
      <c r="D45" s="16" t="s">
        <v>62</v>
      </c>
      <c r="E45" s="7" t="n">
        <v>20</v>
      </c>
      <c r="F45" s="16" t="s">
        <v>20</v>
      </c>
      <c r="G45" s="6" t="n">
        <v>10.3214</v>
      </c>
      <c r="H45" s="6" t="n">
        <v>51.7575</v>
      </c>
      <c r="I45" s="6" t="n">
        <v>2990.98</v>
      </c>
      <c r="J45" s="6" t="n">
        <v>0.68</v>
      </c>
      <c r="K45" s="6" t="n">
        <v>206.4278</v>
      </c>
      <c r="L45" s="6" t="n">
        <v>144.04</v>
      </c>
      <c r="M45" s="6" t="n">
        <v>0.24</v>
      </c>
      <c r="N45" s="6" t="n">
        <v>0.15</v>
      </c>
    </row>
    <row collapsed="false" customFormat="false" customHeight="false" hidden="false" ht="12.1" outlineLevel="0" r="46">
      <c r="A46" s="41" t="n">
        <v>44623</v>
      </c>
      <c r="B46" s="16" t="s">
        <v>418</v>
      </c>
      <c r="C46" s="16" t="s">
        <v>33</v>
      </c>
      <c r="D46" s="16" t="s">
        <v>34</v>
      </c>
      <c r="E46" s="7" t="n">
        <v>126</v>
      </c>
      <c r="F46" s="16" t="s">
        <v>20</v>
      </c>
      <c r="G46" s="6" t="n">
        <v>21.6822</v>
      </c>
      <c r="H46" s="6" t="n">
        <v>42.95</v>
      </c>
      <c r="I46" s="6" t="n">
        <v>2533.65</v>
      </c>
      <c r="J46" s="6" t="n">
        <v>7.94</v>
      </c>
      <c r="K46" s="6" t="n">
        <v>2731.9606</v>
      </c>
      <c r="L46" s="6" t="n">
        <v>1912.17</v>
      </c>
      <c r="M46" s="6" t="n">
        <v>0.6</v>
      </c>
      <c r="N46" s="6" t="n">
        <v>0.34</v>
      </c>
    </row>
    <row collapsed="false" customFormat="false" customHeight="false" hidden="false" ht="12.1" outlineLevel="0" r="47">
      <c r="A47" s="41" t="n">
        <v>44624</v>
      </c>
      <c r="B47" s="16" t="s">
        <v>418</v>
      </c>
      <c r="C47" s="16" t="s">
        <v>30</v>
      </c>
      <c r="D47" s="16" t="s">
        <v>31</v>
      </c>
      <c r="E47" s="7" t="n">
        <v>27</v>
      </c>
      <c r="F47" s="16" t="s">
        <v>20</v>
      </c>
      <c r="G47" s="6" t="n">
        <v>83.8173</v>
      </c>
      <c r="H47" s="6" t="n">
        <v>221.31</v>
      </c>
      <c r="I47" s="6" t="n">
        <v>16394.22</v>
      </c>
      <c r="J47" s="6" t="n">
        <v>6.08</v>
      </c>
      <c r="K47" s="6" t="n">
        <v>2263.0671</v>
      </c>
      <c r="L47" s="6" t="n">
        <v>1583.59</v>
      </c>
      <c r="M47" s="6" t="n">
        <v>0.36</v>
      </c>
      <c r="N47" s="6" t="n">
        <v>0.24</v>
      </c>
    </row>
    <row collapsed="false" customFormat="false" customHeight="false" hidden="false" ht="12.1" outlineLevel="0" r="48">
      <c r="A48" s="41" t="n">
        <v>44634</v>
      </c>
      <c r="B48" s="16" t="s">
        <v>418</v>
      </c>
      <c r="C48" s="16" t="s">
        <v>25</v>
      </c>
      <c r="D48" s="16" t="s">
        <v>26</v>
      </c>
      <c r="E48" s="7" t="n">
        <v>130</v>
      </c>
      <c r="F48" s="16" t="s">
        <v>20</v>
      </c>
      <c r="G48" s="6" t="n">
        <v>51.3707</v>
      </c>
      <c r="H48" s="6" t="n">
        <v>57.92</v>
      </c>
      <c r="I48" s="6" t="n">
        <v>3843.84</v>
      </c>
      <c r="J48" s="6" t="n">
        <v>17.16</v>
      </c>
      <c r="K48" s="6" t="n">
        <v>6678.1972</v>
      </c>
      <c r="L48" s="6" t="n">
        <v>4674.74</v>
      </c>
      <c r="M48" s="6" t="n">
        <v>0.94</v>
      </c>
      <c r="N48" s="6" t="n">
        <v>0.53</v>
      </c>
    </row>
    <row collapsed="false" customFormat="false" customHeight="false" hidden="false" ht="12.1" outlineLevel="0" r="49">
      <c r="A49" s="41" t="n">
        <v>44637</v>
      </c>
      <c r="B49" s="16" t="s">
        <v>418</v>
      </c>
      <c r="C49" s="16" t="s">
        <v>58</v>
      </c>
      <c r="D49" s="16" t="s">
        <v>59</v>
      </c>
      <c r="E49" s="7" t="n">
        <v>4</v>
      </c>
      <c r="F49" s="16" t="s">
        <v>20</v>
      </c>
      <c r="G49" s="6" t="n">
        <v>42.6806</v>
      </c>
      <c r="H49" s="6" t="n">
        <v>191.25</v>
      </c>
      <c r="I49" s="6" t="n">
        <v>17087.72</v>
      </c>
      <c r="J49" s="6" t="n">
        <v>0.47</v>
      </c>
      <c r="K49" s="6" t="n">
        <v>170.7223</v>
      </c>
      <c r="L49" s="6" t="n">
        <v>119.94</v>
      </c>
      <c r="M49" s="6" t="n">
        <v>0.18</v>
      </c>
      <c r="N49" s="6" t="n">
        <v>0.15</v>
      </c>
    </row>
    <row collapsed="false" customFormat="false" customHeight="false" hidden="false" ht="12.1" outlineLevel="0" r="50">
      <c r="A50" s="41" t="n">
        <v>44650</v>
      </c>
      <c r="B50" s="16" t="s">
        <v>418</v>
      </c>
      <c r="C50" s="16" t="s">
        <v>55</v>
      </c>
      <c r="D50" s="16" t="s">
        <v>56</v>
      </c>
      <c r="E50" s="7" t="n">
        <v>10</v>
      </c>
      <c r="F50" s="16" t="s">
        <v>20</v>
      </c>
      <c r="G50" s="6" t="n">
        <v>43.1422</v>
      </c>
      <c r="H50" s="6" t="n">
        <v>150.5</v>
      </c>
      <c r="I50" s="6" t="n">
        <v>7317.99</v>
      </c>
      <c r="J50" s="6" t="n">
        <v>1.5</v>
      </c>
      <c r="K50" s="6" t="n">
        <v>431.4215</v>
      </c>
      <c r="L50" s="6" t="n">
        <v>302</v>
      </c>
      <c r="M50" s="6" t="n">
        <v>0.41</v>
      </c>
      <c r="N50" s="6" t="n">
        <v>0.23</v>
      </c>
    </row>
    <row collapsed="false" customFormat="false" customHeight="false" hidden="false" ht="12.1" outlineLevel="0" r="51">
      <c r="A51" s="41" t="n">
        <v>44656</v>
      </c>
      <c r="B51" s="16" t="s">
        <v>418</v>
      </c>
      <c r="C51" s="16" t="s">
        <v>36</v>
      </c>
      <c r="D51" s="16" t="s">
        <v>37</v>
      </c>
      <c r="E51" s="7" t="n">
        <v>18</v>
      </c>
      <c r="F51" s="16" t="s">
        <v>20</v>
      </c>
      <c r="G51" s="6" t="n">
        <v>83.5932</v>
      </c>
      <c r="H51" s="6" t="n">
        <v>135.91</v>
      </c>
      <c r="I51" s="6" t="n">
        <v>11068.66</v>
      </c>
      <c r="J51" s="6" t="n">
        <v>5.4</v>
      </c>
      <c r="K51" s="6" t="n">
        <v>1504.6776</v>
      </c>
      <c r="L51" s="6" t="n">
        <v>1053.27</v>
      </c>
      <c r="M51" s="6" t="n">
        <v>0.53</v>
      </c>
      <c r="N51" s="6" t="n">
        <v>0.52</v>
      </c>
    </row>
    <row collapsed="false" customFormat="false" customHeight="false" hidden="false" ht="12.1" outlineLevel="0" r="52">
      <c r="A52" s="41" t="n">
        <v>44697</v>
      </c>
      <c r="B52" s="16" t="s">
        <v>418</v>
      </c>
      <c r="C52" s="16" t="s">
        <v>53</v>
      </c>
      <c r="D52" s="16" t="s">
        <v>54</v>
      </c>
      <c r="E52" s="7" t="n">
        <v>16</v>
      </c>
      <c r="F52" s="16" t="s">
        <v>20</v>
      </c>
      <c r="G52" s="6" t="n">
        <v>79.7249</v>
      </c>
      <c r="H52" s="6" t="n">
        <v>55.06</v>
      </c>
      <c r="I52" s="6" t="n">
        <v>4703.01</v>
      </c>
      <c r="J52" s="6" t="n">
        <v>6</v>
      </c>
      <c r="K52" s="6" t="n">
        <v>1275.598</v>
      </c>
      <c r="L52" s="6" t="n">
        <v>892.92</v>
      </c>
      <c r="M52" s="6" t="n">
        <v>1.19</v>
      </c>
      <c r="N52" s="6" t="n">
        <v>1.59</v>
      </c>
    </row>
    <row collapsed="false" customFormat="false" customHeight="false" hidden="false" ht="12.1" outlineLevel="0" r="53">
      <c r="A53" s="41" t="n">
        <v>44699</v>
      </c>
      <c r="B53" s="16" t="s">
        <v>418</v>
      </c>
      <c r="C53" s="16" t="s">
        <v>42</v>
      </c>
      <c r="D53" s="16" t="s">
        <v>43</v>
      </c>
      <c r="E53" s="7" t="n">
        <v>7</v>
      </c>
      <c r="F53" s="16" t="s">
        <v>20</v>
      </c>
      <c r="G53" s="6" t="n">
        <v>39.3965</v>
      </c>
      <c r="H53" s="6" t="n">
        <v>266.82</v>
      </c>
      <c r="I53" s="6" t="n">
        <v>17904.9</v>
      </c>
      <c r="J53" s="6" t="n">
        <v>1.3</v>
      </c>
      <c r="K53" s="6" t="n">
        <v>275.7758</v>
      </c>
      <c r="L53" s="6" t="n">
        <v>193.17</v>
      </c>
      <c r="M53" s="6" t="n">
        <v>0.15</v>
      </c>
      <c r="N53" s="6" t="n">
        <v>0.16</v>
      </c>
    </row>
    <row collapsed="false" customFormat="false" customHeight="false" hidden="false" ht="12.1" outlineLevel="0" r="54">
      <c r="A54" s="41" t="n">
        <v>44708</v>
      </c>
      <c r="B54" s="16" t="s">
        <v>418</v>
      </c>
      <c r="C54" s="16" t="s">
        <v>66</v>
      </c>
      <c r="D54" s="16" t="s">
        <v>67</v>
      </c>
      <c r="E54" s="7" t="n">
        <v>52</v>
      </c>
      <c r="F54" s="16" t="s">
        <v>47</v>
      </c>
      <c r="G54" s="6" t="n">
        <v>6.8</v>
      </c>
      <c r="H54" s="6" t="n">
        <v>340.4</v>
      </c>
      <c r="I54" s="6" t="n">
        <v>727.1</v>
      </c>
      <c r="J54" s="6" t="n">
        <v>46</v>
      </c>
      <c r="K54" s="6" t="n">
        <v>353.6</v>
      </c>
      <c r="L54" s="6" t="n">
        <v>307.6</v>
      </c>
      <c r="M54" s="6" t="n">
        <v>0.81</v>
      </c>
      <c r="N54" s="6" t="n">
        <v>1.74</v>
      </c>
    </row>
    <row collapsed="false" customFormat="false" customHeight="false" hidden="false" ht="12.1" outlineLevel="0" r="55">
      <c r="A55" s="41" t="n">
        <v>44712</v>
      </c>
      <c r="B55" s="16" t="s">
        <v>418</v>
      </c>
      <c r="C55" s="16" t="s">
        <v>39</v>
      </c>
      <c r="D55" s="16" t="s">
        <v>40</v>
      </c>
      <c r="E55" s="7" t="n">
        <v>6</v>
      </c>
      <c r="F55" s="16" t="s">
        <v>20</v>
      </c>
      <c r="G55" s="6" t="n">
        <v>126.195</v>
      </c>
      <c r="H55" s="6" t="n">
        <v>328.58</v>
      </c>
      <c r="I55" s="6" t="n">
        <v>24716.35</v>
      </c>
      <c r="J55" s="6" t="n">
        <v>3.6</v>
      </c>
      <c r="K55" s="6" t="n">
        <v>757.17</v>
      </c>
      <c r="L55" s="6" t="n">
        <v>530.02</v>
      </c>
      <c r="M55" s="6" t="n">
        <v>0.36</v>
      </c>
      <c r="N55" s="6" t="n">
        <v>0.43</v>
      </c>
    </row>
    <row collapsed="false" customFormat="false" customHeight="false" hidden="false" ht="12.1" outlineLevel="0" r="56">
      <c r="A56" s="41" t="n">
        <v>44714</v>
      </c>
      <c r="B56" s="16" t="s">
        <v>418</v>
      </c>
      <c r="C56" s="16" t="s">
        <v>33</v>
      </c>
      <c r="D56" s="16" t="s">
        <v>34</v>
      </c>
      <c r="E56" s="7" t="n">
        <v>126</v>
      </c>
      <c r="F56" s="16" t="s">
        <v>20</v>
      </c>
      <c r="G56" s="6" t="n">
        <v>12.9094</v>
      </c>
      <c r="H56" s="6" t="n">
        <v>36.67</v>
      </c>
      <c r="I56" s="6" t="n">
        <v>2533.65</v>
      </c>
      <c r="J56" s="6" t="n">
        <v>7.94</v>
      </c>
      <c r="K56" s="6" t="n">
        <v>1626.5835</v>
      </c>
      <c r="L56" s="6" t="n">
        <v>1138.49</v>
      </c>
      <c r="M56" s="6" t="n">
        <v>0.36</v>
      </c>
      <c r="N56" s="6" t="n">
        <v>0.4</v>
      </c>
    </row>
    <row collapsed="false" customFormat="false" customHeight="false" hidden="false" ht="12.1" outlineLevel="0" r="57">
      <c r="A57" s="41" t="n">
        <v>44721</v>
      </c>
      <c r="B57" s="16" t="s">
        <v>418</v>
      </c>
      <c r="C57" s="16" t="s">
        <v>58</v>
      </c>
      <c r="D57" s="16" t="s">
        <v>59</v>
      </c>
      <c r="E57" s="7" t="n">
        <v>4</v>
      </c>
      <c r="F57" s="16" t="s">
        <v>20</v>
      </c>
      <c r="G57" s="6" t="n">
        <v>23.7901</v>
      </c>
      <c r="H57" s="6" t="n">
        <v>253.62</v>
      </c>
      <c r="I57" s="6" t="n">
        <v>17087.72</v>
      </c>
      <c r="J57" s="6" t="n">
        <v>0.47</v>
      </c>
      <c r="K57" s="6" t="n">
        <v>95.1606</v>
      </c>
      <c r="L57" s="6" t="n">
        <v>66.85</v>
      </c>
      <c r="M57" s="6" t="n">
        <v>0.1</v>
      </c>
      <c r="N57" s="6" t="n">
        <v>0.11</v>
      </c>
    </row>
    <row collapsed="false" customFormat="false" customHeight="false" hidden="false" ht="12.1" outlineLevel="0" r="58">
      <c r="A58" s="41" t="n">
        <v>44726</v>
      </c>
      <c r="B58" s="16" t="s">
        <v>418</v>
      </c>
      <c r="C58" s="16" t="s">
        <v>50</v>
      </c>
      <c r="D58" s="16" t="s">
        <v>51</v>
      </c>
      <c r="E58" s="7" t="n">
        <v>13</v>
      </c>
      <c r="F58" s="16" t="s">
        <v>47</v>
      </c>
      <c r="G58" s="6" t="n">
        <v>1166.22</v>
      </c>
      <c r="H58" s="6" t="n">
        <v>19102</v>
      </c>
      <c r="I58" s="6" t="n">
        <v>24660.48</v>
      </c>
      <c r="J58" s="6" t="n">
        <v>1971</v>
      </c>
      <c r="K58" s="6" t="n">
        <v>15160.86</v>
      </c>
      <c r="L58" s="6" t="n">
        <v>13189.86</v>
      </c>
      <c r="M58" s="6" t="n">
        <v>4.11</v>
      </c>
      <c r="N58" s="6" t="n">
        <v>5.31</v>
      </c>
    </row>
    <row collapsed="false" customFormat="false" customHeight="false" hidden="false" ht="12.1" outlineLevel="0" r="59">
      <c r="A59" s="41" t="n">
        <v>44726</v>
      </c>
      <c r="B59" s="16" t="s">
        <v>418</v>
      </c>
      <c r="C59" s="16" t="s">
        <v>25</v>
      </c>
      <c r="D59" s="16" t="s">
        <v>26</v>
      </c>
      <c r="E59" s="7" t="n">
        <v>130</v>
      </c>
      <c r="F59" s="16" t="s">
        <v>20</v>
      </c>
      <c r="G59" s="6" t="n">
        <v>25.4223</v>
      </c>
      <c r="H59" s="6" t="n">
        <v>61.34</v>
      </c>
      <c r="I59" s="6" t="n">
        <v>3843.84</v>
      </c>
      <c r="J59" s="6" t="n">
        <v>17.16</v>
      </c>
      <c r="K59" s="6" t="n">
        <v>3304.9016</v>
      </c>
      <c r="L59" s="6" t="n">
        <v>2313.43</v>
      </c>
      <c r="M59" s="6" t="n">
        <v>0.46</v>
      </c>
      <c r="N59" s="6" t="n">
        <v>0.5</v>
      </c>
    </row>
    <row collapsed="false" customFormat="false" customHeight="false" hidden="false" ht="12.1" outlineLevel="0" r="60">
      <c r="A60" s="41" t="n">
        <v>44736</v>
      </c>
      <c r="B60" s="16" t="s">
        <v>418</v>
      </c>
      <c r="C60" s="16" t="s">
        <v>30</v>
      </c>
      <c r="D60" s="16" t="s">
        <v>31</v>
      </c>
      <c r="E60" s="7" t="n">
        <v>27</v>
      </c>
      <c r="F60" s="16" t="s">
        <v>20</v>
      </c>
      <c r="G60" s="6" t="n">
        <v>61.3615</v>
      </c>
      <c r="H60" s="6" t="n">
        <v>228.13</v>
      </c>
      <c r="I60" s="6" t="n">
        <v>16394.22</v>
      </c>
      <c r="J60" s="6" t="n">
        <v>9.32</v>
      </c>
      <c r="K60" s="6" t="n">
        <v>1656.7597</v>
      </c>
      <c r="L60" s="6" t="n">
        <v>1159.46</v>
      </c>
      <c r="M60" s="6" t="n">
        <v>0.26</v>
      </c>
      <c r="N60" s="6" t="n">
        <v>0.35</v>
      </c>
    </row>
    <row collapsed="false" customFormat="false" customHeight="false" hidden="false" ht="12.1" outlineLevel="0" r="61">
      <c r="A61" s="41" t="n">
        <v>44741</v>
      </c>
      <c r="B61" s="16" t="s">
        <v>418</v>
      </c>
      <c r="C61" s="16" t="s">
        <v>55</v>
      </c>
      <c r="D61" s="16" t="s">
        <v>56</v>
      </c>
      <c r="E61" s="7" t="n">
        <v>10</v>
      </c>
      <c r="F61" s="16" t="s">
        <v>20</v>
      </c>
      <c r="G61" s="6" t="n">
        <v>26.485</v>
      </c>
      <c r="H61" s="6" t="n">
        <v>107.97</v>
      </c>
      <c r="I61" s="6" t="n">
        <v>7317.99</v>
      </c>
      <c r="J61" s="6" t="n">
        <v>1.5</v>
      </c>
      <c r="K61" s="6" t="n">
        <v>264.8495</v>
      </c>
      <c r="L61" s="6" t="n">
        <v>185.39</v>
      </c>
      <c r="M61" s="6" t="n">
        <v>0.25</v>
      </c>
      <c r="N61" s="6" t="n">
        <v>0.32</v>
      </c>
    </row>
    <row collapsed="false" customFormat="false" customHeight="false" hidden="false" ht="12.1" outlineLevel="0" r="62">
      <c r="A62" s="41" t="n">
        <v>44747</v>
      </c>
      <c r="B62" s="16" t="s">
        <v>418</v>
      </c>
      <c r="C62" s="16" t="s">
        <v>36</v>
      </c>
      <c r="D62" s="16" t="s">
        <v>37</v>
      </c>
      <c r="E62" s="7" t="n">
        <v>18</v>
      </c>
      <c r="F62" s="16" t="s">
        <v>20</v>
      </c>
      <c r="G62" s="6" t="n">
        <v>55.0858</v>
      </c>
      <c r="H62" s="6" t="n">
        <v>114.05</v>
      </c>
      <c r="I62" s="6" t="n">
        <v>11068.66</v>
      </c>
      <c r="J62" s="6" t="n">
        <v>5.4</v>
      </c>
      <c r="K62" s="6" t="n">
        <v>991.5444</v>
      </c>
      <c r="L62" s="6" t="n">
        <v>694.08</v>
      </c>
      <c r="M62" s="6" t="n">
        <v>0.35</v>
      </c>
      <c r="N62" s="6" t="n">
        <v>0.61</v>
      </c>
    </row>
    <row collapsed="false" customFormat="false" customHeight="false" hidden="false" ht="12.1" outlineLevel="0" r="63">
      <c r="A63" s="41" t="n">
        <v>44783</v>
      </c>
      <c r="B63" s="16" t="s">
        <v>418</v>
      </c>
      <c r="C63" s="16" t="s">
        <v>53</v>
      </c>
      <c r="D63" s="16" t="s">
        <v>54</v>
      </c>
      <c r="E63" s="7" t="n">
        <v>16</v>
      </c>
      <c r="F63" s="16" t="s">
        <v>20</v>
      </c>
      <c r="G63" s="6" t="n">
        <v>45.2861</v>
      </c>
      <c r="H63" s="6" t="n">
        <v>47.83</v>
      </c>
      <c r="I63" s="6" t="n">
        <v>4703.01</v>
      </c>
      <c r="J63" s="6" t="n">
        <v>3.6</v>
      </c>
      <c r="K63" s="6" t="n">
        <v>724.5768</v>
      </c>
      <c r="L63" s="6" t="n">
        <v>507.2</v>
      </c>
      <c r="M63" s="6" t="n">
        <v>0.67</v>
      </c>
      <c r="N63" s="6" t="n">
        <v>1.1</v>
      </c>
    </row>
    <row collapsed="false" customFormat="false" customHeight="false" hidden="false" ht="12.1" outlineLevel="0" r="64">
      <c r="A64" s="41" t="n">
        <v>44790</v>
      </c>
      <c r="B64" s="16" t="s">
        <v>418</v>
      </c>
      <c r="C64" s="16" t="s">
        <v>42</v>
      </c>
      <c r="D64" s="16" t="s">
        <v>43</v>
      </c>
      <c r="E64" s="7" t="n">
        <v>7</v>
      </c>
      <c r="F64" s="16" t="s">
        <v>20</v>
      </c>
      <c r="G64" s="6" t="n">
        <v>38.0833</v>
      </c>
      <c r="H64" s="6" t="n">
        <v>292.71</v>
      </c>
      <c r="I64" s="6" t="n">
        <v>17904.9</v>
      </c>
      <c r="J64" s="6" t="n">
        <v>1.3</v>
      </c>
      <c r="K64" s="6" t="n">
        <v>266.5832</v>
      </c>
      <c r="L64" s="6" t="n">
        <v>186.73</v>
      </c>
      <c r="M64" s="6" t="n">
        <v>0.15</v>
      </c>
      <c r="N64" s="6" t="n">
        <v>0.15</v>
      </c>
    </row>
    <row collapsed="false" customFormat="false" customHeight="false" hidden="false" ht="12.1" outlineLevel="0" r="65">
      <c r="A65" s="41" t="n">
        <v>44804</v>
      </c>
      <c r="B65" s="16" t="s">
        <v>418</v>
      </c>
      <c r="C65" s="16" t="s">
        <v>33</v>
      </c>
      <c r="D65" s="16" t="s">
        <v>34</v>
      </c>
      <c r="E65" s="7" t="n">
        <v>126</v>
      </c>
      <c r="F65" s="16" t="s">
        <v>20</v>
      </c>
      <c r="G65" s="6" t="n">
        <v>13.2809</v>
      </c>
      <c r="H65" s="6" t="n">
        <v>34.09</v>
      </c>
      <c r="I65" s="6" t="n">
        <v>2533.65</v>
      </c>
      <c r="J65" s="6" t="n">
        <v>8.32</v>
      </c>
      <c r="K65" s="6" t="n">
        <v>1673.3926</v>
      </c>
      <c r="L65" s="6" t="n">
        <v>1171.13</v>
      </c>
      <c r="M65" s="6" t="n">
        <v>0.37</v>
      </c>
      <c r="N65" s="6" t="n">
        <v>0.45</v>
      </c>
    </row>
    <row collapsed="false" customFormat="false" customHeight="false" hidden="false" ht="12.1" outlineLevel="0" r="66">
      <c r="A66" s="41" t="n">
        <v>44804</v>
      </c>
      <c r="B66" s="16" t="s">
        <v>418</v>
      </c>
      <c r="C66" s="16" t="s">
        <v>39</v>
      </c>
      <c r="D66" s="16" t="s">
        <v>40</v>
      </c>
      <c r="E66" s="7" t="n">
        <v>6</v>
      </c>
      <c r="F66" s="16" t="s">
        <v>20</v>
      </c>
      <c r="G66" s="6" t="n">
        <v>150.9193</v>
      </c>
      <c r="H66" s="6" t="n">
        <v>333.63</v>
      </c>
      <c r="I66" s="6" t="n">
        <v>24716.35</v>
      </c>
      <c r="J66" s="6" t="n">
        <v>4.5</v>
      </c>
      <c r="K66" s="6" t="n">
        <v>905.5155</v>
      </c>
      <c r="L66" s="6" t="n">
        <v>633.86</v>
      </c>
      <c r="M66" s="6" t="n">
        <v>0.43</v>
      </c>
      <c r="N66" s="6" t="n">
        <v>0.52</v>
      </c>
    </row>
    <row collapsed="false" customFormat="false" customHeight="false" hidden="false" ht="12.1" outlineLevel="0" r="67">
      <c r="A67" s="41" t="n">
        <v>44805</v>
      </c>
      <c r="B67" s="16" t="s">
        <v>418</v>
      </c>
      <c r="C67" s="16" t="s">
        <v>30</v>
      </c>
      <c r="D67" s="16" t="s">
        <v>31</v>
      </c>
      <c r="E67" s="7" t="n">
        <v>27</v>
      </c>
      <c r="F67" s="16" t="s">
        <v>20</v>
      </c>
      <c r="G67" s="6" t="n">
        <v>69.2744</v>
      </c>
      <c r="H67" s="6" t="n">
        <v>210.81</v>
      </c>
      <c r="I67" s="6" t="n">
        <v>16394.22</v>
      </c>
      <c r="J67" s="6" t="n">
        <v>9.32</v>
      </c>
      <c r="K67" s="6" t="n">
        <v>1870.4085</v>
      </c>
      <c r="L67" s="6" t="n">
        <v>1308.98</v>
      </c>
      <c r="M67" s="6" t="n">
        <v>0.3</v>
      </c>
      <c r="N67" s="6" t="n">
        <v>0.38</v>
      </c>
    </row>
    <row collapsed="false" customFormat="false" customHeight="false" hidden="false" ht="12.1" outlineLevel="0" r="68">
      <c r="A68" s="41" t="n">
        <v>44819</v>
      </c>
      <c r="B68" s="16" t="s">
        <v>418</v>
      </c>
      <c r="C68" s="16" t="s">
        <v>58</v>
      </c>
      <c r="D68" s="16" t="s">
        <v>59</v>
      </c>
      <c r="E68" s="7" t="n">
        <v>4</v>
      </c>
      <c r="F68" s="16" t="s">
        <v>20</v>
      </c>
      <c r="G68" s="6" t="n">
        <v>23.6112</v>
      </c>
      <c r="H68" s="6" t="n">
        <v>307.05</v>
      </c>
      <c r="I68" s="6" t="n">
        <v>17087.72</v>
      </c>
      <c r="J68" s="6" t="n">
        <v>0.47</v>
      </c>
      <c r="K68" s="6" t="n">
        <v>94.4447</v>
      </c>
      <c r="L68" s="6" t="n">
        <v>66.35</v>
      </c>
      <c r="M68" s="6" t="n">
        <v>0.1</v>
      </c>
      <c r="N68" s="6" t="n">
        <v>0.09</v>
      </c>
    </row>
    <row collapsed="false" customFormat="false" customHeight="false" hidden="false" ht="12.1" outlineLevel="0" r="69">
      <c r="A69" s="41" t="n">
        <v>44819</v>
      </c>
      <c r="B69" s="16" t="s">
        <v>418</v>
      </c>
      <c r="C69" s="16" t="s">
        <v>25</v>
      </c>
      <c r="D69" s="16" t="s">
        <v>26</v>
      </c>
      <c r="E69" s="7" t="n">
        <v>130</v>
      </c>
      <c r="F69" s="16" t="s">
        <v>20</v>
      </c>
      <c r="G69" s="6" t="n">
        <v>26.301</v>
      </c>
      <c r="H69" s="6" t="n">
        <v>60.79</v>
      </c>
      <c r="I69" s="6" t="n">
        <v>3843.84</v>
      </c>
      <c r="J69" s="6" t="n">
        <v>17.16</v>
      </c>
      <c r="K69" s="6" t="n">
        <v>3419.1357</v>
      </c>
      <c r="L69" s="6" t="n">
        <v>2393.4</v>
      </c>
      <c r="M69" s="6" t="n">
        <v>0.48</v>
      </c>
      <c r="N69" s="6" t="n">
        <v>0.51</v>
      </c>
    </row>
    <row collapsed="false" customFormat="false" customHeight="false" hidden="false" ht="12.1" outlineLevel="0" r="70">
      <c r="A70" s="41" t="n">
        <v>44833</v>
      </c>
      <c r="B70" s="16" t="s">
        <v>418</v>
      </c>
      <c r="C70" s="16" t="s">
        <v>55</v>
      </c>
      <c r="D70" s="16" t="s">
        <v>56</v>
      </c>
      <c r="E70" s="7" t="n">
        <v>10</v>
      </c>
      <c r="F70" s="16" t="s">
        <v>20</v>
      </c>
      <c r="G70" s="6" t="n">
        <v>29.2243</v>
      </c>
      <c r="H70" s="6" t="n">
        <v>106.92</v>
      </c>
      <c r="I70" s="6" t="n">
        <v>7317.99</v>
      </c>
      <c r="J70" s="6" t="n">
        <v>1.5</v>
      </c>
      <c r="K70" s="6" t="n">
        <v>292.2425</v>
      </c>
      <c r="L70" s="6" t="n">
        <v>204.57</v>
      </c>
      <c r="M70" s="6" t="n">
        <v>0.28</v>
      </c>
      <c r="N70" s="6" t="n">
        <v>0.33</v>
      </c>
    </row>
    <row collapsed="false" customFormat="false" customHeight="false" hidden="false" ht="12.1" outlineLevel="0" r="71">
      <c r="A71" s="41" t="n">
        <v>44839</v>
      </c>
      <c r="B71" s="16" t="s">
        <v>418</v>
      </c>
      <c r="C71" s="16" t="s">
        <v>36</v>
      </c>
      <c r="D71" s="16" t="s">
        <v>37</v>
      </c>
      <c r="E71" s="7" t="n">
        <v>18</v>
      </c>
      <c r="F71" s="16" t="s">
        <v>20</v>
      </c>
      <c r="G71" s="6" t="n">
        <v>58.7913</v>
      </c>
      <c r="H71" s="6" t="n">
        <v>112.77</v>
      </c>
      <c r="I71" s="6" t="n">
        <v>11068.66</v>
      </c>
      <c r="J71" s="6" t="n">
        <v>5.4</v>
      </c>
      <c r="K71" s="6" t="n">
        <v>1058.2434</v>
      </c>
      <c r="L71" s="6" t="n">
        <v>740.77</v>
      </c>
      <c r="M71" s="6" t="n">
        <v>0.37</v>
      </c>
      <c r="N71" s="6" t="n">
        <v>0.62</v>
      </c>
    </row>
    <row collapsed="false" customFormat="false" customHeight="false" hidden="false" ht="12.1" outlineLevel="0" r="72">
      <c r="A72" s="41" t="n">
        <v>44845</v>
      </c>
      <c r="B72" s="16" t="s">
        <v>418</v>
      </c>
      <c r="C72" s="16" t="s">
        <v>45</v>
      </c>
      <c r="D72" s="16" t="s">
        <v>46</v>
      </c>
      <c r="E72" s="7" t="n">
        <v>1480</v>
      </c>
      <c r="F72" s="16" t="s">
        <v>47</v>
      </c>
      <c r="G72" s="6" t="n">
        <v>51.03</v>
      </c>
      <c r="H72" s="6" t="n">
        <v>162.89</v>
      </c>
      <c r="I72" s="6" t="n">
        <v>362.26</v>
      </c>
      <c r="J72" s="6" t="n">
        <v>9818</v>
      </c>
      <c r="K72" s="6" t="n">
        <v>75524.4</v>
      </c>
      <c r="L72" s="6" t="n">
        <v>65706.4</v>
      </c>
      <c r="M72" s="6" t="n">
        <v>12.26</v>
      </c>
      <c r="N72" s="6" t="n">
        <v>27.26</v>
      </c>
    </row>
    <row collapsed="false" customFormat="false" customHeight="false" hidden="false" ht="12.1" outlineLevel="0" r="73">
      <c r="A73" s="41" t="n">
        <v>44873</v>
      </c>
      <c r="B73" s="16" t="s">
        <v>418</v>
      </c>
      <c r="C73" s="16" t="s">
        <v>53</v>
      </c>
      <c r="D73" s="16" t="s">
        <v>54</v>
      </c>
      <c r="E73" s="7" t="n">
        <v>16</v>
      </c>
      <c r="F73" s="16" t="s">
        <v>20</v>
      </c>
      <c r="G73" s="6" t="n">
        <v>30.6184</v>
      </c>
      <c r="H73" s="6" t="n">
        <v>53.04</v>
      </c>
      <c r="I73" s="6" t="n">
        <v>4703.01</v>
      </c>
      <c r="J73" s="6" t="n">
        <v>2.4</v>
      </c>
      <c r="K73" s="6" t="n">
        <v>489.8936</v>
      </c>
      <c r="L73" s="6" t="n">
        <v>342.93</v>
      </c>
      <c r="M73" s="6" t="n">
        <v>0.46</v>
      </c>
      <c r="N73" s="6" t="n">
        <v>0.66</v>
      </c>
    </row>
    <row collapsed="false" customFormat="false" customHeight="false" hidden="false" ht="12.1" outlineLevel="0" r="74">
      <c r="A74" s="41" t="n">
        <v>44881</v>
      </c>
      <c r="B74" s="16" t="s">
        <v>418</v>
      </c>
      <c r="C74" s="16" t="s">
        <v>42</v>
      </c>
      <c r="D74" s="16" t="s">
        <v>43</v>
      </c>
      <c r="E74" s="7" t="n">
        <v>7</v>
      </c>
      <c r="F74" s="16" t="s">
        <v>20</v>
      </c>
      <c r="G74" s="6" t="n">
        <v>41.0119</v>
      </c>
      <c r="H74" s="6" t="n">
        <v>241.97</v>
      </c>
      <c r="I74" s="6" t="n">
        <v>17904.9</v>
      </c>
      <c r="J74" s="6" t="n">
        <v>1.43</v>
      </c>
      <c r="K74" s="6" t="n">
        <v>287.0832</v>
      </c>
      <c r="L74" s="6" t="n">
        <v>200.84</v>
      </c>
      <c r="M74" s="6" t="n">
        <v>0.16</v>
      </c>
      <c r="N74" s="6" t="n">
        <v>0.2</v>
      </c>
    </row>
    <row collapsed="false" customFormat="false" customHeight="false" hidden="false" ht="12.1" outlineLevel="0" r="75">
      <c r="A75" s="41" t="n">
        <v>44895</v>
      </c>
      <c r="B75" s="16" t="s">
        <v>418</v>
      </c>
      <c r="C75" s="16" t="s">
        <v>39</v>
      </c>
      <c r="D75" s="16" t="s">
        <v>40</v>
      </c>
      <c r="E75" s="7" t="n">
        <v>6</v>
      </c>
      <c r="F75" s="16" t="s">
        <v>20</v>
      </c>
      <c r="G75" s="6" t="n">
        <v>152.6855</v>
      </c>
      <c r="H75" s="6" t="n">
        <v>383.71</v>
      </c>
      <c r="I75" s="6" t="n">
        <v>24716.35</v>
      </c>
      <c r="J75" s="6" t="n">
        <v>4.5</v>
      </c>
      <c r="K75" s="6" t="n">
        <v>916.113</v>
      </c>
      <c r="L75" s="6" t="n">
        <v>641.28</v>
      </c>
      <c r="M75" s="6" t="n">
        <v>0.43</v>
      </c>
      <c r="N75" s="6" t="n">
        <v>0.46</v>
      </c>
    </row>
    <row collapsed="false" customFormat="false" customHeight="false" hidden="false" ht="12.1" outlineLevel="0" r="76">
      <c r="A76" s="41" t="n">
        <v>44895</v>
      </c>
      <c r="B76" s="16" t="s">
        <v>418</v>
      </c>
      <c r="C76" s="16" t="s">
        <v>33</v>
      </c>
      <c r="D76" s="16" t="s">
        <v>34</v>
      </c>
      <c r="E76" s="7" t="n">
        <v>126</v>
      </c>
      <c r="F76" s="16" t="s">
        <v>20</v>
      </c>
      <c r="G76" s="6" t="n">
        <v>13.4363</v>
      </c>
      <c r="H76" s="6" t="n">
        <v>37</v>
      </c>
      <c r="I76" s="6" t="n">
        <v>2533.65</v>
      </c>
      <c r="J76" s="6" t="n">
        <v>8.32</v>
      </c>
      <c r="K76" s="6" t="n">
        <v>1692.9768</v>
      </c>
      <c r="L76" s="6" t="n">
        <v>1184.84</v>
      </c>
      <c r="M76" s="6" t="n">
        <v>0.37</v>
      </c>
      <c r="N76" s="6" t="n">
        <v>0.42</v>
      </c>
    </row>
    <row collapsed="false" customFormat="false" customHeight="false" hidden="false" ht="12.1" outlineLevel="0" r="77">
      <c r="A77" s="41" t="n">
        <v>44895</v>
      </c>
      <c r="B77" s="16" t="s">
        <v>418</v>
      </c>
      <c r="C77" s="16" t="s">
        <v>61</v>
      </c>
      <c r="D77" s="16" t="s">
        <v>62</v>
      </c>
      <c r="E77" s="7" t="n">
        <v>20</v>
      </c>
      <c r="F77" s="16" t="s">
        <v>20</v>
      </c>
      <c r="G77" s="6" t="n">
        <v>9.1611</v>
      </c>
      <c r="H77" s="6" t="n">
        <v>50.73</v>
      </c>
      <c r="I77" s="6" t="n">
        <v>2990.98</v>
      </c>
      <c r="J77" s="6" t="n">
        <v>0.9</v>
      </c>
      <c r="K77" s="6" t="n">
        <v>183.2226</v>
      </c>
      <c r="L77" s="6" t="n">
        <v>128.26</v>
      </c>
      <c r="M77" s="6" t="n">
        <v>0.21</v>
      </c>
      <c r="N77" s="6" t="n">
        <v>0.21</v>
      </c>
    </row>
    <row collapsed="false" customFormat="false" customHeight="false" hidden="false" ht="12.1" outlineLevel="0" r="78">
      <c r="A78" s="41" t="n">
        <v>44895</v>
      </c>
      <c r="B78" s="16" t="s">
        <v>418</v>
      </c>
      <c r="C78" s="16" t="s">
        <v>25</v>
      </c>
      <c r="D78" s="16" t="s">
        <v>26</v>
      </c>
      <c r="E78" s="7" t="n">
        <v>130</v>
      </c>
      <c r="F78" s="16" t="s">
        <v>20</v>
      </c>
      <c r="G78" s="6" t="n">
        <v>26.8726</v>
      </c>
      <c r="H78" s="6" t="n">
        <v>62.48</v>
      </c>
      <c r="I78" s="6" t="n">
        <v>3843.84</v>
      </c>
      <c r="J78" s="6" t="n">
        <v>17.16</v>
      </c>
      <c r="K78" s="6" t="n">
        <v>3493.4442</v>
      </c>
      <c r="L78" s="6" t="n">
        <v>2445.41</v>
      </c>
      <c r="M78" s="6" t="n">
        <v>0.49</v>
      </c>
      <c r="N78" s="6" t="n">
        <v>0.49</v>
      </c>
    </row>
    <row collapsed="false" customFormat="false" customHeight="false" hidden="false" ht="12.1" outlineLevel="0" r="79">
      <c r="A79" s="41" t="n">
        <v>44896</v>
      </c>
      <c r="B79" s="16" t="s">
        <v>418</v>
      </c>
      <c r="C79" s="16" t="s">
        <v>33</v>
      </c>
      <c r="D79" s="16" t="s">
        <v>34</v>
      </c>
      <c r="E79" s="7" t="n">
        <v>126</v>
      </c>
      <c r="F79" s="16" t="s">
        <v>20</v>
      </c>
      <c r="G79" s="6" t="n">
        <v>13.3937</v>
      </c>
      <c r="H79" s="6" t="n">
        <v>37.85</v>
      </c>
      <c r="I79" s="6" t="n">
        <v>2533.65</v>
      </c>
      <c r="J79" s="6" t="n">
        <v>8.32</v>
      </c>
      <c r="K79" s="6" t="n">
        <v>1687.6019</v>
      </c>
      <c r="L79" s="6" t="n">
        <v>1181.08</v>
      </c>
      <c r="M79" s="6" t="n">
        <v>0.37</v>
      </c>
      <c r="N79" s="6" t="n">
        <v>0.41</v>
      </c>
    </row>
    <row collapsed="false" customFormat="false" customHeight="false" hidden="false" ht="12.1" outlineLevel="0" r="80">
      <c r="A80" s="41" t="n">
        <v>44904</v>
      </c>
      <c r="B80" s="16" t="s">
        <v>418</v>
      </c>
      <c r="C80" s="16" t="s">
        <v>30</v>
      </c>
      <c r="D80" s="16" t="s">
        <v>31</v>
      </c>
      <c r="E80" s="7" t="n">
        <v>27</v>
      </c>
      <c r="F80" s="16" t="s">
        <v>20</v>
      </c>
      <c r="G80" s="6" t="n">
        <v>71.958</v>
      </c>
      <c r="H80" s="6" t="n">
        <v>171.91</v>
      </c>
      <c r="I80" s="6" t="n">
        <v>16394.22</v>
      </c>
      <c r="J80" s="6" t="n">
        <v>9.32</v>
      </c>
      <c r="K80" s="6" t="n">
        <v>1942.8668</v>
      </c>
      <c r="L80" s="6" t="n">
        <v>1359.69</v>
      </c>
      <c r="M80" s="6" t="n">
        <v>0.31</v>
      </c>
      <c r="N80" s="6" t="n">
        <v>0.47</v>
      </c>
    </row>
    <row collapsed="false" customFormat="false" customHeight="false" hidden="false" ht="12.1" outlineLevel="0" r="81">
      <c r="A81" s="41" t="n">
        <v>44910</v>
      </c>
      <c r="B81" s="16" t="s">
        <v>418</v>
      </c>
      <c r="C81" s="16" t="s">
        <v>58</v>
      </c>
      <c r="D81" s="16" t="s">
        <v>59</v>
      </c>
      <c r="E81" s="7" t="n">
        <v>4</v>
      </c>
      <c r="F81" s="16" t="s">
        <v>20</v>
      </c>
      <c r="G81" s="6" t="n">
        <v>25.0268</v>
      </c>
      <c r="H81" s="6" t="n">
        <v>247.86</v>
      </c>
      <c r="I81" s="6" t="n">
        <v>17087.72</v>
      </c>
      <c r="J81" s="6" t="n">
        <v>0.47</v>
      </c>
      <c r="K81" s="6" t="n">
        <v>100.1072</v>
      </c>
      <c r="L81" s="6" t="n">
        <v>70.33</v>
      </c>
      <c r="M81" s="6" t="n">
        <v>0.1</v>
      </c>
      <c r="N81" s="6" t="n">
        <v>0.11</v>
      </c>
    </row>
    <row collapsed="false" customFormat="false" customHeight="false" hidden="false" ht="12.1" outlineLevel="0" r="82">
      <c r="A82" s="41" t="n">
        <v>44924</v>
      </c>
      <c r="B82" s="16" t="s">
        <v>418</v>
      </c>
      <c r="C82" s="16" t="s">
        <v>55</v>
      </c>
      <c r="D82" s="16" t="s">
        <v>56</v>
      </c>
      <c r="E82" s="7" t="n">
        <v>10</v>
      </c>
      <c r="F82" s="16" t="s">
        <v>20</v>
      </c>
      <c r="G82" s="6" t="n">
        <v>36.3763</v>
      </c>
      <c r="H82" s="6" t="n">
        <v>134.19</v>
      </c>
      <c r="I82" s="6" t="n">
        <v>7317.99</v>
      </c>
      <c r="J82" s="6" t="n">
        <v>1.53</v>
      </c>
      <c r="K82" s="6" t="n">
        <v>363.7631</v>
      </c>
      <c r="L82" s="6" t="n">
        <v>254.63</v>
      </c>
      <c r="M82" s="6" t="n">
        <v>0.35</v>
      </c>
      <c r="N82" s="6" t="n">
        <v>0.27</v>
      </c>
    </row>
    <row collapsed="false" customFormat="false" customHeight="false" hidden="false" ht="12.1" outlineLevel="0" r="83">
      <c r="A83" s="41" t="n">
        <v>44931</v>
      </c>
      <c r="B83" s="16" t="s">
        <v>418</v>
      </c>
      <c r="C83" s="16" t="s">
        <v>36</v>
      </c>
      <c r="D83" s="16" t="s">
        <v>37</v>
      </c>
      <c r="E83" s="7" t="n">
        <v>18</v>
      </c>
      <c r="F83" s="16" t="s">
        <v>20</v>
      </c>
      <c r="G83" s="6" t="n">
        <v>70.3375</v>
      </c>
      <c r="H83" s="6" t="n">
        <v>136.38</v>
      </c>
      <c r="I83" s="6" t="n">
        <v>11068.66</v>
      </c>
      <c r="J83" s="6" t="n">
        <v>5.4</v>
      </c>
      <c r="K83" s="6" t="n">
        <v>1266.075</v>
      </c>
      <c r="L83" s="6" t="n">
        <v>886.25</v>
      </c>
      <c r="M83" s="6" t="n">
        <v>0.44</v>
      </c>
      <c r="N83" s="6" t="n">
        <v>0.51</v>
      </c>
    </row>
    <row collapsed="false" customFormat="false" customHeight="false" hidden="false" ht="12.1" outlineLevel="0" r="84">
      <c r="A84" s="41" t="n">
        <v>44970</v>
      </c>
      <c r="B84" s="16" t="s">
        <v>418</v>
      </c>
      <c r="C84" s="16" t="s">
        <v>53</v>
      </c>
      <c r="D84" s="16" t="s">
        <v>54</v>
      </c>
      <c r="E84" s="7" t="n">
        <v>16</v>
      </c>
      <c r="F84" s="16" t="s">
        <v>20</v>
      </c>
      <c r="G84" s="6" t="n">
        <v>72.7923</v>
      </c>
      <c r="H84" s="6" t="n">
        <v>73.59</v>
      </c>
      <c r="I84" s="6" t="n">
        <v>4703.01</v>
      </c>
      <c r="J84" s="6" t="n">
        <v>4.8</v>
      </c>
      <c r="K84" s="6" t="n">
        <v>1164.6768</v>
      </c>
      <c r="L84" s="6" t="n">
        <v>815.27</v>
      </c>
      <c r="M84" s="6" t="n">
        <v>1.08</v>
      </c>
      <c r="N84" s="6" t="n">
        <v>0.95</v>
      </c>
    </row>
    <row collapsed="false" customFormat="false" customHeight="false" hidden="false" ht="12.1" outlineLevel="0" r="85">
      <c r="A85" s="41" t="n">
        <v>44972</v>
      </c>
      <c r="B85" s="16" t="s">
        <v>418</v>
      </c>
      <c r="C85" s="16" t="s">
        <v>42</v>
      </c>
      <c r="D85" s="16" t="s">
        <v>43</v>
      </c>
      <c r="E85" s="7" t="n">
        <v>7</v>
      </c>
      <c r="F85" s="16" t="s">
        <v>20</v>
      </c>
      <c r="G85" s="6" t="n">
        <v>50.2279</v>
      </c>
      <c r="H85" s="6" t="n">
        <v>272.17</v>
      </c>
      <c r="I85" s="6" t="n">
        <v>17904.9</v>
      </c>
      <c r="J85" s="6" t="n">
        <v>1.43</v>
      </c>
      <c r="K85" s="6" t="n">
        <v>351.595</v>
      </c>
      <c r="L85" s="6" t="n">
        <v>245.97</v>
      </c>
      <c r="M85" s="6" t="n">
        <v>0.2</v>
      </c>
      <c r="N85" s="6" t="n">
        <v>0.17</v>
      </c>
    </row>
    <row collapsed="false" customFormat="false" customHeight="false" hidden="false" ht="12.1" outlineLevel="0" r="86">
      <c r="A86" s="41" t="n">
        <v>44986</v>
      </c>
      <c r="B86" s="16" t="s">
        <v>418</v>
      </c>
      <c r="C86" s="16" t="s">
        <v>39</v>
      </c>
      <c r="D86" s="16" t="s">
        <v>40</v>
      </c>
      <c r="E86" s="7" t="n">
        <v>6</v>
      </c>
      <c r="F86" s="16" t="s">
        <v>20</v>
      </c>
      <c r="G86" s="6" t="n">
        <v>187.233</v>
      </c>
      <c r="H86" s="6" t="n">
        <v>351.65</v>
      </c>
      <c r="I86" s="6" t="n">
        <v>24716.35</v>
      </c>
      <c r="J86" s="6" t="n">
        <v>4.5</v>
      </c>
      <c r="K86" s="6" t="n">
        <v>1123.398</v>
      </c>
      <c r="L86" s="6" t="n">
        <v>786.38</v>
      </c>
      <c r="M86" s="6" t="n">
        <v>0.53</v>
      </c>
      <c r="N86" s="6" t="n">
        <v>0.5</v>
      </c>
    </row>
    <row collapsed="false" customFormat="false" customHeight="false" hidden="false" ht="12.1" outlineLevel="0" r="87">
      <c r="A87" s="41" t="n">
        <v>44987</v>
      </c>
      <c r="B87" s="16" t="s">
        <v>418</v>
      </c>
      <c r="C87" s="16" t="s">
        <v>33</v>
      </c>
      <c r="D87" s="16" t="s">
        <v>34</v>
      </c>
      <c r="E87" s="7" t="n">
        <v>126</v>
      </c>
      <c r="F87" s="16" t="s">
        <v>20</v>
      </c>
      <c r="G87" s="6" t="n">
        <v>16.5553</v>
      </c>
      <c r="H87" s="6" t="n">
        <v>34.14</v>
      </c>
      <c r="I87" s="6" t="n">
        <v>2533.65</v>
      </c>
      <c r="J87" s="6" t="n">
        <v>8.32</v>
      </c>
      <c r="K87" s="6" t="n">
        <v>2085.966</v>
      </c>
      <c r="L87" s="6" t="n">
        <v>1459.88</v>
      </c>
      <c r="M87" s="6" t="n">
        <v>0.46</v>
      </c>
      <c r="N87" s="6" t="n">
        <v>0.45</v>
      </c>
    </row>
    <row collapsed="false" customFormat="false" customHeight="false" hidden="false" ht="12.1" outlineLevel="0" r="88">
      <c r="A88" s="41" t="n">
        <v>44995</v>
      </c>
      <c r="B88" s="16" t="s">
        <v>418</v>
      </c>
      <c r="C88" s="16" t="s">
        <v>30</v>
      </c>
      <c r="D88" s="16" t="s">
        <v>31</v>
      </c>
      <c r="E88" s="7" t="n">
        <v>27</v>
      </c>
      <c r="F88" s="16" t="s">
        <v>20</v>
      </c>
      <c r="G88" s="6" t="n">
        <v>87.2882</v>
      </c>
      <c r="H88" s="6" t="n">
        <v>207.83</v>
      </c>
      <c r="I88" s="6" t="n">
        <v>16394.22</v>
      </c>
      <c r="J88" s="6" t="n">
        <v>9.32</v>
      </c>
      <c r="K88" s="6" t="n">
        <v>2356.7819</v>
      </c>
      <c r="L88" s="6" t="n">
        <v>1649.37</v>
      </c>
      <c r="M88" s="6" t="n">
        <v>0.37</v>
      </c>
      <c r="N88" s="6" t="n">
        <v>0.39</v>
      </c>
    </row>
    <row collapsed="false" customFormat="false" customHeight="false" hidden="false" ht="12.1" outlineLevel="0" r="89">
      <c r="A89" s="41" t="n">
        <v>44999</v>
      </c>
      <c r="B89" s="16" t="s">
        <v>418</v>
      </c>
      <c r="C89" s="16" t="s">
        <v>61</v>
      </c>
      <c r="D89" s="16" t="s">
        <v>62</v>
      </c>
      <c r="E89" s="7" t="n">
        <v>20</v>
      </c>
      <c r="F89" s="16" t="s">
        <v>20</v>
      </c>
      <c r="G89" s="6" t="n">
        <v>18.8652</v>
      </c>
      <c r="H89" s="6" t="n">
        <v>47.58</v>
      </c>
      <c r="I89" s="6" t="n">
        <v>2990.98</v>
      </c>
      <c r="J89" s="6" t="n">
        <v>1.5</v>
      </c>
      <c r="K89" s="6" t="n">
        <v>377.3045</v>
      </c>
      <c r="L89" s="6" t="n">
        <v>264.11</v>
      </c>
      <c r="M89" s="6" t="n">
        <v>0.44</v>
      </c>
      <c r="N89" s="6" t="n">
        <v>0.37</v>
      </c>
    </row>
    <row collapsed="false" customFormat="false" customHeight="false" hidden="false" ht="12.1" outlineLevel="0" r="90">
      <c r="A90" s="41" t="n">
        <v>45001</v>
      </c>
      <c r="B90" s="16" t="s">
        <v>418</v>
      </c>
      <c r="C90" s="16" t="s">
        <v>58</v>
      </c>
      <c r="D90" s="16" t="s">
        <v>59</v>
      </c>
      <c r="E90" s="7" t="n">
        <v>4</v>
      </c>
      <c r="F90" s="16" t="s">
        <v>20</v>
      </c>
      <c r="G90" s="6" t="n">
        <v>30.2983</v>
      </c>
      <c r="H90" s="6" t="n">
        <v>214.4</v>
      </c>
      <c r="I90" s="6" t="n">
        <v>17087.72</v>
      </c>
      <c r="J90" s="6" t="n">
        <v>0.48</v>
      </c>
      <c r="K90" s="6" t="n">
        <v>121.1931</v>
      </c>
      <c r="L90" s="6" t="n">
        <v>84.84</v>
      </c>
      <c r="M90" s="6" t="n">
        <v>0.12</v>
      </c>
      <c r="N90" s="6" t="n">
        <v>0.13</v>
      </c>
    </row>
    <row collapsed="false" customFormat="false" customHeight="false" hidden="false" ht="12.1" outlineLevel="0" r="91">
      <c r="A91" s="41" t="n">
        <v>45015</v>
      </c>
      <c r="B91" s="16" t="s">
        <v>418</v>
      </c>
      <c r="C91" s="16" t="s">
        <v>55</v>
      </c>
      <c r="D91" s="16" t="s">
        <v>56</v>
      </c>
      <c r="E91" s="7" t="n">
        <v>10</v>
      </c>
      <c r="F91" s="16" t="s">
        <v>20</v>
      </c>
      <c r="G91" s="6" t="n">
        <v>39.2588</v>
      </c>
      <c r="H91" s="6" t="n">
        <v>149.92</v>
      </c>
      <c r="I91" s="6" t="n">
        <v>7317.99</v>
      </c>
      <c r="J91" s="6" t="n">
        <v>1.53</v>
      </c>
      <c r="K91" s="6" t="n">
        <v>392.5883</v>
      </c>
      <c r="L91" s="6" t="n">
        <v>274.81</v>
      </c>
      <c r="M91" s="6" t="n">
        <v>0.38</v>
      </c>
      <c r="N91" s="6" t="n">
        <v>0.24</v>
      </c>
    </row>
    <row collapsed="false" customFormat="false" customHeight="false" hidden="false" ht="12.1" outlineLevel="0" r="92">
      <c r="A92" s="41" t="n">
        <v>45019</v>
      </c>
      <c r="B92" s="16" t="s">
        <v>418</v>
      </c>
      <c r="C92" s="16" t="s">
        <v>25</v>
      </c>
      <c r="D92" s="16" t="s">
        <v>26</v>
      </c>
      <c r="E92" s="7" t="n">
        <v>130</v>
      </c>
      <c r="F92" s="16" t="s">
        <v>20</v>
      </c>
      <c r="G92" s="6" t="n">
        <v>35.5687</v>
      </c>
      <c r="H92" s="6" t="n">
        <v>62.03</v>
      </c>
      <c r="I92" s="6" t="n">
        <v>3843.84</v>
      </c>
      <c r="J92" s="6" t="n">
        <v>17.94</v>
      </c>
      <c r="K92" s="6" t="n">
        <v>4623.9333</v>
      </c>
      <c r="L92" s="6" t="n">
        <v>3236.75</v>
      </c>
      <c r="M92" s="6" t="n">
        <v>0.65</v>
      </c>
      <c r="N92" s="6" t="n">
        <v>0.52</v>
      </c>
    </row>
    <row collapsed="false" customFormat="false" customHeight="false" hidden="false" ht="12.1" outlineLevel="0" r="93">
      <c r="A93" s="41" t="n">
        <v>45021</v>
      </c>
      <c r="B93" s="16" t="s">
        <v>418</v>
      </c>
      <c r="C93" s="16" t="s">
        <v>36</v>
      </c>
      <c r="D93" s="16" t="s">
        <v>37</v>
      </c>
      <c r="E93" s="7" t="n">
        <v>18</v>
      </c>
      <c r="F93" s="16" t="s">
        <v>20</v>
      </c>
      <c r="G93" s="6" t="n">
        <v>79.3563</v>
      </c>
      <c r="H93" s="6" t="n">
        <v>128.42</v>
      </c>
      <c r="I93" s="6" t="n">
        <v>11068.66</v>
      </c>
      <c r="J93" s="6" t="n">
        <v>5.4</v>
      </c>
      <c r="K93" s="6" t="n">
        <v>1428.4134</v>
      </c>
      <c r="L93" s="6" t="n">
        <v>999.89</v>
      </c>
      <c r="M93" s="6" t="n">
        <v>0.5</v>
      </c>
      <c r="N93" s="6" t="n">
        <v>0.55</v>
      </c>
    </row>
    <row collapsed="false" customFormat="false" customHeight="false" hidden="false" ht="12.1" outlineLevel="0" r="94">
      <c r="A94" s="41" t="n">
        <v>45054</v>
      </c>
      <c r="B94" s="16" t="s">
        <v>418</v>
      </c>
      <c r="C94" s="16" t="s">
        <v>53</v>
      </c>
      <c r="D94" s="16" t="s">
        <v>54</v>
      </c>
      <c r="E94" s="7" t="n">
        <v>16</v>
      </c>
      <c r="F94" s="16" t="s">
        <v>20</v>
      </c>
      <c r="G94" s="6" t="n">
        <v>76.8207</v>
      </c>
      <c r="H94" s="6" t="n">
        <v>79.21</v>
      </c>
      <c r="I94" s="6" t="n">
        <v>4703.01</v>
      </c>
      <c r="J94" s="6" t="n">
        <v>4.8</v>
      </c>
      <c r="K94" s="6" t="n">
        <v>1229.1312</v>
      </c>
      <c r="L94" s="6" t="n">
        <v>860.39</v>
      </c>
      <c r="M94" s="6" t="n">
        <v>1.14</v>
      </c>
      <c r="N94" s="6" t="n">
        <v>0.88</v>
      </c>
    </row>
    <row collapsed="false" customFormat="false" customHeight="false" hidden="false" ht="12.1" outlineLevel="0" r="95">
      <c r="A95" s="41" t="n">
        <v>45063</v>
      </c>
      <c r="B95" s="16" t="s">
        <v>418</v>
      </c>
      <c r="C95" s="16" t="s">
        <v>42</v>
      </c>
      <c r="D95" s="16" t="s">
        <v>43</v>
      </c>
      <c r="E95" s="7" t="n">
        <v>7</v>
      </c>
      <c r="F95" s="16" t="s">
        <v>20</v>
      </c>
      <c r="G95" s="6" t="n">
        <v>54.3863</v>
      </c>
      <c r="H95" s="6" t="n">
        <v>311.74</v>
      </c>
      <c r="I95" s="6" t="n">
        <v>17904.9</v>
      </c>
      <c r="J95" s="6" t="n">
        <v>1.43</v>
      </c>
      <c r="K95" s="6" t="n">
        <v>380.7038</v>
      </c>
      <c r="L95" s="6" t="n">
        <v>266.33</v>
      </c>
      <c r="M95" s="6" t="n">
        <v>0.21</v>
      </c>
      <c r="N95" s="6" t="n">
        <v>0.15</v>
      </c>
    </row>
    <row collapsed="false" customFormat="false" customHeight="false" hidden="false" ht="12.1" outlineLevel="0" r="96">
      <c r="A96" s="41" t="n">
        <v>45077</v>
      </c>
      <c r="B96" s="16" t="s">
        <v>418</v>
      </c>
      <c r="C96" s="16" t="s">
        <v>61</v>
      </c>
      <c r="D96" s="16" t="s">
        <v>62</v>
      </c>
      <c r="E96" s="7" t="n">
        <v>20</v>
      </c>
      <c r="F96" s="16" t="s">
        <v>20</v>
      </c>
      <c r="G96" s="6" t="n">
        <v>16.1374</v>
      </c>
      <c r="H96" s="6" t="n">
        <v>33.35</v>
      </c>
      <c r="I96" s="6" t="n">
        <v>2990.98</v>
      </c>
      <c r="J96" s="6" t="n">
        <v>1.2</v>
      </c>
      <c r="K96" s="6" t="n">
        <v>322.7488</v>
      </c>
      <c r="L96" s="6" t="n">
        <v>225.92</v>
      </c>
      <c r="M96" s="6" t="n">
        <v>0.38</v>
      </c>
      <c r="N96" s="6" t="n">
        <v>0.42</v>
      </c>
    </row>
    <row collapsed="false" customFormat="false" customHeight="false" hidden="false" ht="12.1" outlineLevel="0" r="97">
      <c r="A97" s="41" t="n">
        <v>45077</v>
      </c>
      <c r="B97" s="16" t="s">
        <v>418</v>
      </c>
      <c r="C97" s="16" t="s">
        <v>39</v>
      </c>
      <c r="D97" s="16" t="s">
        <v>40</v>
      </c>
      <c r="E97" s="7" t="n">
        <v>6</v>
      </c>
      <c r="F97" s="16" t="s">
        <v>20</v>
      </c>
      <c r="G97" s="6" t="n">
        <v>201.718</v>
      </c>
      <c r="H97" s="6" t="n">
        <v>330.83</v>
      </c>
      <c r="I97" s="6" t="n">
        <v>24716.35</v>
      </c>
      <c r="J97" s="6" t="n">
        <v>4.5</v>
      </c>
      <c r="K97" s="6" t="n">
        <v>1210.308</v>
      </c>
      <c r="L97" s="6" t="n">
        <v>847.22</v>
      </c>
      <c r="M97" s="6" t="n">
        <v>0.57</v>
      </c>
      <c r="N97" s="6" t="n">
        <v>0.53</v>
      </c>
    </row>
    <row collapsed="false" customFormat="false" customHeight="false" hidden="false" ht="12.1" outlineLevel="0" r="98">
      <c r="A98" s="41" t="n">
        <v>45078</v>
      </c>
      <c r="B98" s="16" t="s">
        <v>418</v>
      </c>
      <c r="C98" s="16" t="s">
        <v>33</v>
      </c>
      <c r="D98" s="16" t="s">
        <v>34</v>
      </c>
      <c r="E98" s="7" t="n">
        <v>126</v>
      </c>
      <c r="F98" s="16" t="s">
        <v>20</v>
      </c>
      <c r="G98" s="6" t="n">
        <v>17.8187</v>
      </c>
      <c r="H98" s="6" t="n">
        <v>27.79</v>
      </c>
      <c r="I98" s="6" t="n">
        <v>2533.65</v>
      </c>
      <c r="J98" s="6" t="n">
        <v>8.32</v>
      </c>
      <c r="K98" s="6" t="n">
        <v>2245.1592</v>
      </c>
      <c r="L98" s="6" t="n">
        <v>1571.29</v>
      </c>
      <c r="M98" s="6" t="n">
        <v>0.49</v>
      </c>
      <c r="N98" s="6" t="n">
        <v>0.55</v>
      </c>
    </row>
    <row collapsed="false" customFormat="false" customHeight="false" hidden="false" ht="12.1" outlineLevel="0" r="99">
      <c r="A99" s="41" t="n">
        <v>45086</v>
      </c>
      <c r="B99" s="16" t="s">
        <v>418</v>
      </c>
      <c r="C99" s="16" t="s">
        <v>30</v>
      </c>
      <c r="D99" s="16" t="s">
        <v>31</v>
      </c>
      <c r="E99" s="7" t="n">
        <v>27</v>
      </c>
      <c r="F99" s="16" t="s">
        <v>20</v>
      </c>
      <c r="G99" s="6" t="n">
        <v>103.4372</v>
      </c>
      <c r="H99" s="6" t="n">
        <v>225.01</v>
      </c>
      <c r="I99" s="6" t="n">
        <v>16394.22</v>
      </c>
      <c r="J99" s="6" t="n">
        <v>10.21</v>
      </c>
      <c r="K99" s="6" t="n">
        <v>2792.8039</v>
      </c>
      <c r="L99" s="6" t="n">
        <v>1954.63</v>
      </c>
      <c r="M99" s="6" t="n">
        <v>0.44</v>
      </c>
      <c r="N99" s="6" t="n">
        <v>0.39</v>
      </c>
    </row>
    <row collapsed="false" customFormat="false" customHeight="false" hidden="false" ht="12.1" outlineLevel="0" r="100">
      <c r="A100" s="41" t="n">
        <v>45092</v>
      </c>
      <c r="B100" s="16" t="s">
        <v>418</v>
      </c>
      <c r="C100" s="16" t="s">
        <v>25</v>
      </c>
      <c r="D100" s="16" t="s">
        <v>26</v>
      </c>
      <c r="E100" s="7" t="n">
        <v>130</v>
      </c>
      <c r="F100" s="16" t="s">
        <v>20</v>
      </c>
      <c r="G100" s="6" t="n">
        <v>38.7895</v>
      </c>
      <c r="H100" s="6" t="n">
        <v>60.86</v>
      </c>
      <c r="I100" s="6" t="n">
        <v>3843.84</v>
      </c>
      <c r="J100" s="6" t="n">
        <v>17.94</v>
      </c>
      <c r="K100" s="6" t="n">
        <v>5042.629</v>
      </c>
      <c r="L100" s="6" t="n">
        <v>3529.84</v>
      </c>
      <c r="M100" s="6" t="n">
        <v>0.71</v>
      </c>
      <c r="N100" s="6" t="n">
        <v>0.53</v>
      </c>
    </row>
    <row collapsed="false" customFormat="false" customHeight="false" hidden="false" ht="12.1" outlineLevel="0" r="101">
      <c r="A101" s="41" t="n">
        <v>45092</v>
      </c>
      <c r="B101" s="16" t="s">
        <v>418</v>
      </c>
      <c r="C101" s="16" t="s">
        <v>58</v>
      </c>
      <c r="D101" s="16" t="s">
        <v>59</v>
      </c>
      <c r="E101" s="7" t="n">
        <v>4</v>
      </c>
      <c r="F101" s="16" t="s">
        <v>20</v>
      </c>
      <c r="G101" s="6" t="n">
        <v>33.73</v>
      </c>
      <c r="H101" s="6" t="n">
        <v>226.8</v>
      </c>
      <c r="I101" s="6" t="n">
        <v>17087.72</v>
      </c>
      <c r="J101" s="6" t="n">
        <v>0.48</v>
      </c>
      <c r="K101" s="6" t="n">
        <v>134.9198</v>
      </c>
      <c r="L101" s="6" t="n">
        <v>94.44</v>
      </c>
      <c r="M101" s="6" t="n">
        <v>0.14</v>
      </c>
      <c r="N101" s="6" t="n">
        <v>0.12</v>
      </c>
    </row>
    <row collapsed="false" customFormat="false" customHeight="false" hidden="false" ht="12.1" outlineLevel="0" r="102">
      <c r="A102" s="41" t="n">
        <v>45106</v>
      </c>
      <c r="B102" s="16" t="s">
        <v>418</v>
      </c>
      <c r="C102" s="16" t="s">
        <v>55</v>
      </c>
      <c r="D102" s="16" t="s">
        <v>56</v>
      </c>
      <c r="E102" s="7" t="n">
        <v>10</v>
      </c>
      <c r="F102" s="16" t="s">
        <v>20</v>
      </c>
      <c r="G102" s="6" t="n">
        <v>43.6658</v>
      </c>
      <c r="H102" s="6" t="n">
        <v>161.12</v>
      </c>
      <c r="I102" s="6" t="n">
        <v>7317.99</v>
      </c>
      <c r="J102" s="6" t="n">
        <v>1.53</v>
      </c>
      <c r="K102" s="6" t="n">
        <v>436.6579</v>
      </c>
      <c r="L102" s="6" t="n">
        <v>305.66</v>
      </c>
      <c r="M102" s="6" t="n">
        <v>0.42</v>
      </c>
      <c r="N102" s="6" t="n">
        <v>0.22</v>
      </c>
    </row>
    <row collapsed="false" customFormat="false" customHeight="false" hidden="false" ht="12.1" outlineLevel="0" r="103">
      <c r="A103" s="41" t="n">
        <v>45112</v>
      </c>
      <c r="B103" s="16" t="s">
        <v>418</v>
      </c>
      <c r="C103" s="16" t="s">
        <v>36</v>
      </c>
      <c r="D103" s="16" t="s">
        <v>37</v>
      </c>
      <c r="E103" s="7" t="n">
        <v>18</v>
      </c>
      <c r="F103" s="16" t="s">
        <v>20</v>
      </c>
      <c r="G103" s="6" t="n">
        <v>89.545</v>
      </c>
      <c r="H103" s="6" t="n">
        <v>146.61</v>
      </c>
      <c r="I103" s="6" t="n">
        <v>11068.66</v>
      </c>
      <c r="J103" s="6" t="n">
        <v>5.4</v>
      </c>
      <c r="K103" s="6" t="n">
        <v>1611.81</v>
      </c>
      <c r="L103" s="6" t="n">
        <v>1128.27</v>
      </c>
      <c r="M103" s="6" t="n">
        <v>0.57</v>
      </c>
      <c r="N103" s="6" t="n">
        <v>0.48</v>
      </c>
    </row>
    <row collapsed="false" customFormat="false" customHeight="false" hidden="false" ht="12.1" outlineLevel="0" r="104">
      <c r="A104" s="41" t="n">
        <v>45146</v>
      </c>
      <c r="B104" s="16" t="s">
        <v>418</v>
      </c>
      <c r="C104" s="16" t="s">
        <v>53</v>
      </c>
      <c r="D104" s="16" t="s">
        <v>54</v>
      </c>
      <c r="E104" s="7" t="n">
        <v>16</v>
      </c>
      <c r="F104" s="16" t="s">
        <v>20</v>
      </c>
      <c r="G104" s="6" t="n">
        <v>96.5668</v>
      </c>
      <c r="H104" s="6" t="n">
        <v>84.06</v>
      </c>
      <c r="I104" s="6" t="n">
        <v>4703.01</v>
      </c>
      <c r="J104" s="6" t="n">
        <v>4.8</v>
      </c>
      <c r="K104" s="6" t="n">
        <v>1545.0688</v>
      </c>
      <c r="L104" s="6" t="n">
        <v>1081.55</v>
      </c>
      <c r="M104" s="6" t="n">
        <v>1.44</v>
      </c>
      <c r="N104" s="6" t="n">
        <v>0.83</v>
      </c>
    </row>
    <row collapsed="false" customFormat="false" customHeight="false" hidden="false" ht="12.1" outlineLevel="0" r="105">
      <c r="A105" s="41" t="n">
        <v>45154</v>
      </c>
      <c r="B105" s="16" t="s">
        <v>418</v>
      </c>
      <c r="C105" s="16" t="s">
        <v>42</v>
      </c>
      <c r="D105" s="16" t="s">
        <v>43</v>
      </c>
      <c r="E105" s="7" t="n">
        <v>7</v>
      </c>
      <c r="F105" s="16" t="s">
        <v>20</v>
      </c>
      <c r="G105" s="6" t="n">
        <v>66.2468</v>
      </c>
      <c r="H105" s="6" t="n">
        <v>321.86</v>
      </c>
      <c r="I105" s="6" t="n">
        <v>17904.9</v>
      </c>
      <c r="J105" s="6" t="n">
        <v>1.43</v>
      </c>
      <c r="K105" s="6" t="n">
        <v>463.7273</v>
      </c>
      <c r="L105" s="6" t="n">
        <v>324.41</v>
      </c>
      <c r="M105" s="6" t="n">
        <v>0.26</v>
      </c>
      <c r="N105" s="6" t="n">
        <v>0.15</v>
      </c>
    </row>
    <row collapsed="false" customFormat="false" customHeight="false" hidden="false" ht="12.1" outlineLevel="0" r="106">
      <c r="A106" s="41" t="n">
        <v>45168</v>
      </c>
      <c r="B106" s="16" t="s">
        <v>418</v>
      </c>
      <c r="C106" s="16" t="s">
        <v>39</v>
      </c>
      <c r="D106" s="16" t="s">
        <v>40</v>
      </c>
      <c r="E106" s="7" t="n">
        <v>6</v>
      </c>
      <c r="F106" s="16" t="s">
        <v>20</v>
      </c>
      <c r="G106" s="6" t="n">
        <v>263.1943</v>
      </c>
      <c r="H106" s="6" t="n">
        <v>332.55</v>
      </c>
      <c r="I106" s="6" t="n">
        <v>24716.35</v>
      </c>
      <c r="J106" s="6" t="n">
        <v>4.95</v>
      </c>
      <c r="K106" s="6" t="n">
        <v>1579.1655</v>
      </c>
      <c r="L106" s="6" t="n">
        <v>1105.42</v>
      </c>
      <c r="M106" s="6" t="n">
        <v>0.75</v>
      </c>
      <c r="N106" s="6" t="n">
        <v>0.58</v>
      </c>
    </row>
    <row collapsed="false" customFormat="false" customHeight="false" hidden="false" ht="12.1" outlineLevel="0" r="107">
      <c r="A107" s="41" t="n">
        <v>45169</v>
      </c>
      <c r="B107" s="16" t="s">
        <v>418</v>
      </c>
      <c r="C107" s="16" t="s">
        <v>33</v>
      </c>
      <c r="D107" s="16" t="s">
        <v>34</v>
      </c>
      <c r="E107" s="7" t="n">
        <v>126</v>
      </c>
      <c r="F107" s="16" t="s">
        <v>20</v>
      </c>
      <c r="G107" s="6" t="n">
        <v>23.0228</v>
      </c>
      <c r="H107" s="6" t="n">
        <v>29.04</v>
      </c>
      <c r="I107" s="6" t="n">
        <v>2533.65</v>
      </c>
      <c r="J107" s="6" t="n">
        <v>9.07</v>
      </c>
      <c r="K107" s="6" t="n">
        <v>2900.8718</v>
      </c>
      <c r="L107" s="6" t="n">
        <v>2030.8</v>
      </c>
      <c r="M107" s="6" t="n">
        <v>0.64</v>
      </c>
      <c r="N107" s="6" t="n">
        <v>0.58</v>
      </c>
    </row>
    <row collapsed="false" customFormat="false" customHeight="false" hidden="false" ht="12.1" outlineLevel="0" r="108">
      <c r="A108" s="41" t="n">
        <v>45175</v>
      </c>
      <c r="B108" s="16" t="s">
        <v>418</v>
      </c>
      <c r="C108" s="16" t="s">
        <v>61</v>
      </c>
      <c r="D108" s="16" t="s">
        <v>62</v>
      </c>
      <c r="E108" s="7" t="n">
        <v>20</v>
      </c>
      <c r="F108" s="16" t="s">
        <v>20</v>
      </c>
      <c r="G108" s="6" t="n">
        <v>19.5077</v>
      </c>
      <c r="H108" s="6" t="n">
        <v>39.44</v>
      </c>
      <c r="I108" s="6" t="n">
        <v>2990.98</v>
      </c>
      <c r="J108" s="6" t="n">
        <v>1.2</v>
      </c>
      <c r="K108" s="6" t="n">
        <v>390.1532</v>
      </c>
      <c r="L108" s="6" t="n">
        <v>273.11</v>
      </c>
      <c r="M108" s="6" t="n">
        <v>0.46</v>
      </c>
      <c r="N108" s="6" t="n">
        <v>0.35</v>
      </c>
    </row>
    <row collapsed="false" customFormat="false" customHeight="false" hidden="false" ht="12.1" outlineLevel="0" r="109">
      <c r="A109" s="41" t="n">
        <v>45177</v>
      </c>
      <c r="B109" s="16" t="s">
        <v>418</v>
      </c>
      <c r="C109" s="16" t="s">
        <v>30</v>
      </c>
      <c r="D109" s="16" t="s">
        <v>31</v>
      </c>
      <c r="E109" s="7" t="n">
        <v>27</v>
      </c>
      <c r="F109" s="16" t="s">
        <v>20</v>
      </c>
      <c r="G109" s="6" t="n">
        <v>123.7271</v>
      </c>
      <c r="H109" s="6" t="n">
        <v>256.16</v>
      </c>
      <c r="I109" s="6" t="n">
        <v>16394.22</v>
      </c>
      <c r="J109" s="6" t="n">
        <v>10.21</v>
      </c>
      <c r="K109" s="6" t="n">
        <v>3340.6313</v>
      </c>
      <c r="L109" s="6" t="n">
        <v>2338.05</v>
      </c>
      <c r="M109" s="6" t="n">
        <v>0.53</v>
      </c>
      <c r="N109" s="6" t="n">
        <v>0.34</v>
      </c>
    </row>
    <row collapsed="false" customFormat="false" customHeight="false" hidden="false" ht="12.1" outlineLevel="0" r="110">
      <c r="A110" s="41" t="n">
        <v>45183</v>
      </c>
      <c r="B110" s="16" t="s">
        <v>418</v>
      </c>
      <c r="C110" s="16" t="s">
        <v>25</v>
      </c>
      <c r="D110" s="16" t="s">
        <v>26</v>
      </c>
      <c r="E110" s="7" t="n">
        <v>130</v>
      </c>
      <c r="F110" s="16" t="s">
        <v>20</v>
      </c>
      <c r="G110" s="6" t="n">
        <v>44.1505</v>
      </c>
      <c r="H110" s="6" t="n">
        <v>58.44</v>
      </c>
      <c r="I110" s="6" t="n">
        <v>3843.84</v>
      </c>
      <c r="J110" s="6" t="n">
        <v>17.94</v>
      </c>
      <c r="K110" s="6" t="n">
        <v>5739.5681</v>
      </c>
      <c r="L110" s="6" t="n">
        <v>4017.7</v>
      </c>
      <c r="M110" s="6" t="n">
        <v>0.8</v>
      </c>
      <c r="N110" s="6" t="n">
        <v>0.55</v>
      </c>
    </row>
    <row collapsed="false" customFormat="false" customHeight="false" hidden="false" ht="12.1" outlineLevel="0" r="111">
      <c r="A111" s="41" t="n">
        <v>45183</v>
      </c>
      <c r="B111" s="16" t="s">
        <v>418</v>
      </c>
      <c r="C111" s="16" t="s">
        <v>58</v>
      </c>
      <c r="D111" s="16" t="s">
        <v>59</v>
      </c>
      <c r="E111" s="7" t="n">
        <v>4</v>
      </c>
      <c r="F111" s="16" t="s">
        <v>20</v>
      </c>
      <c r="G111" s="6" t="n">
        <v>38.3918</v>
      </c>
      <c r="H111" s="6" t="n">
        <v>184.58</v>
      </c>
      <c r="I111" s="6" t="n">
        <v>17087.72</v>
      </c>
      <c r="J111" s="6" t="n">
        <v>0.48</v>
      </c>
      <c r="K111" s="6" t="n">
        <v>153.567</v>
      </c>
      <c r="L111" s="6" t="n">
        <v>107.5</v>
      </c>
      <c r="M111" s="6" t="n">
        <v>0.16</v>
      </c>
      <c r="N111" s="6" t="n">
        <v>0.15</v>
      </c>
    </row>
    <row collapsed="false" customFormat="false" customHeight="false" hidden="false" ht="12.1" outlineLevel="0" r="112">
      <c r="A112" s="41" t="n">
        <v>45197</v>
      </c>
      <c r="B112" s="16" t="s">
        <v>418</v>
      </c>
      <c r="C112" s="16" t="s">
        <v>55</v>
      </c>
      <c r="D112" s="16" t="s">
        <v>56</v>
      </c>
      <c r="E112" s="7" t="n">
        <v>10</v>
      </c>
      <c r="F112" s="16" t="s">
        <v>20</v>
      </c>
      <c r="G112" s="6" t="n">
        <v>49.215</v>
      </c>
      <c r="H112" s="6" t="n">
        <v>155.71</v>
      </c>
      <c r="I112" s="6" t="n">
        <v>7317.99</v>
      </c>
      <c r="J112" s="6" t="n">
        <v>1.53</v>
      </c>
      <c r="K112" s="6" t="n">
        <v>492.15</v>
      </c>
      <c r="L112" s="6" t="n">
        <v>344.51</v>
      </c>
      <c r="M112" s="6" t="n">
        <v>0.47</v>
      </c>
      <c r="N112" s="6" t="n">
        <v>0.23</v>
      </c>
    </row>
    <row collapsed="false" customFormat="false" customHeight="false" hidden="false" ht="12.1" outlineLevel="0" r="113">
      <c r="A113" s="41" t="n">
        <v>45204</v>
      </c>
      <c r="B113" s="16" t="s">
        <v>418</v>
      </c>
      <c r="C113" s="16" t="s">
        <v>36</v>
      </c>
      <c r="D113" s="16" t="s">
        <v>37</v>
      </c>
      <c r="E113" s="7" t="n">
        <v>18</v>
      </c>
      <c r="F113" s="16" t="s">
        <v>20</v>
      </c>
      <c r="G113" s="6" t="n">
        <v>104.4283</v>
      </c>
      <c r="H113" s="6" t="n">
        <v>143.35</v>
      </c>
      <c r="I113" s="6" t="n">
        <v>11068.66</v>
      </c>
      <c r="J113" s="6" t="n">
        <v>5.67</v>
      </c>
      <c r="K113" s="6" t="n">
        <v>1879.709</v>
      </c>
      <c r="L113" s="6" t="n">
        <v>1315.8</v>
      </c>
      <c r="M113" s="6" t="n">
        <v>0.66</v>
      </c>
      <c r="N113" s="6" t="n">
        <v>0.51</v>
      </c>
    </row>
    <row collapsed="false" customFormat="false" customHeight="false" hidden="false" ht="12.1" outlineLevel="0" r="114">
      <c r="A114" s="41" t="n">
        <v>45237</v>
      </c>
      <c r="B114" s="16" t="s">
        <v>418</v>
      </c>
      <c r="C114" s="16" t="s">
        <v>53</v>
      </c>
      <c r="D114" s="16" t="s">
        <v>54</v>
      </c>
      <c r="E114" s="7" t="n">
        <v>16</v>
      </c>
      <c r="F114" s="16" t="s">
        <v>20</v>
      </c>
      <c r="G114" s="6" t="n">
        <v>93.0351</v>
      </c>
      <c r="H114" s="6" t="n">
        <v>74.23</v>
      </c>
      <c r="I114" s="6" t="n">
        <v>4703.01</v>
      </c>
      <c r="J114" s="6" t="n">
        <v>4.8</v>
      </c>
      <c r="K114" s="6" t="n">
        <v>1488.5616</v>
      </c>
      <c r="L114" s="6" t="n">
        <v>1041.99</v>
      </c>
      <c r="M114" s="6" t="n">
        <v>1.38</v>
      </c>
      <c r="N114" s="6" t="n">
        <v>0.94</v>
      </c>
    </row>
    <row collapsed="false" customFormat="false" customHeight="false" hidden="false" ht="12.1" outlineLevel="0" r="115">
      <c r="A115" s="41" t="n">
        <v>45245</v>
      </c>
      <c r="B115" s="16" t="s">
        <v>418</v>
      </c>
      <c r="C115" s="16" t="s">
        <v>42</v>
      </c>
      <c r="D115" s="16" t="s">
        <v>43</v>
      </c>
      <c r="E115" s="7" t="n">
        <v>7</v>
      </c>
      <c r="F115" s="16" t="s">
        <v>20</v>
      </c>
      <c r="G115" s="6" t="n">
        <v>68.4428</v>
      </c>
      <c r="H115" s="6" t="n">
        <v>370.27</v>
      </c>
      <c r="I115" s="6" t="n">
        <v>17904.9</v>
      </c>
      <c r="J115" s="6" t="n">
        <v>1.58</v>
      </c>
      <c r="K115" s="6" t="n">
        <v>479.0993</v>
      </c>
      <c r="L115" s="6" t="n">
        <v>334.91</v>
      </c>
      <c r="M115" s="6" t="n">
        <v>0.27</v>
      </c>
      <c r="N115" s="6" t="n">
        <v>0.14</v>
      </c>
    </row>
    <row collapsed="false" customFormat="false" customHeight="false" hidden="false" ht="12.1" outlineLevel="0" r="116">
      <c r="A116" s="41" t="n">
        <v>45259</v>
      </c>
      <c r="B116" s="16" t="s">
        <v>418</v>
      </c>
      <c r="C116" s="16" t="s">
        <v>39</v>
      </c>
      <c r="D116" s="16" t="s">
        <v>40</v>
      </c>
      <c r="E116" s="7" t="n">
        <v>6</v>
      </c>
      <c r="F116" s="16" t="s">
        <v>20</v>
      </c>
      <c r="G116" s="6" t="n">
        <v>243.6781</v>
      </c>
      <c r="H116" s="6" t="n">
        <v>337.65</v>
      </c>
      <c r="I116" s="6" t="n">
        <v>24716.35</v>
      </c>
      <c r="J116" s="6" t="n">
        <v>4.95</v>
      </c>
      <c r="K116" s="6" t="n">
        <v>1462.0683</v>
      </c>
      <c r="L116" s="6" t="n">
        <v>1023.45</v>
      </c>
      <c r="M116" s="6" t="n">
        <v>0.69</v>
      </c>
      <c r="N116" s="6" t="n">
        <v>0.57</v>
      </c>
    </row>
    <row collapsed="false" customFormat="false" customHeight="false" hidden="false" ht="12.1" outlineLevel="0" r="117">
      <c r="A117" s="41" t="n">
        <v>45260</v>
      </c>
      <c r="B117" s="16" t="s">
        <v>418</v>
      </c>
      <c r="C117" s="16" t="s">
        <v>33</v>
      </c>
      <c r="D117" s="16" t="s">
        <v>34</v>
      </c>
      <c r="E117" s="7" t="n">
        <v>126</v>
      </c>
      <c r="F117" s="16" t="s">
        <v>20</v>
      </c>
      <c r="G117" s="6" t="n">
        <v>21.3322</v>
      </c>
      <c r="H117" s="6" t="n">
        <v>30.31</v>
      </c>
      <c r="I117" s="6" t="n">
        <v>2533.65</v>
      </c>
      <c r="J117" s="6" t="n">
        <v>9.07</v>
      </c>
      <c r="K117" s="6" t="n">
        <v>2687.8552</v>
      </c>
      <c r="L117" s="6" t="n">
        <v>1881.68</v>
      </c>
      <c r="M117" s="6" t="n">
        <v>0.59</v>
      </c>
      <c r="N117" s="6" t="n">
        <v>0.55</v>
      </c>
    </row>
    <row collapsed="false" customFormat="false" customHeight="false" hidden="false" ht="12.1" outlineLevel="0" r="118">
      <c r="A118" s="41" t="n">
        <v>45260</v>
      </c>
      <c r="B118" s="16" t="s">
        <v>418</v>
      </c>
      <c r="C118" s="16" t="s">
        <v>25</v>
      </c>
      <c r="D118" s="16" t="s">
        <v>26</v>
      </c>
      <c r="E118" s="7" t="n">
        <v>130</v>
      </c>
      <c r="F118" s="16" t="s">
        <v>20</v>
      </c>
      <c r="G118" s="6" t="n">
        <v>40.8867</v>
      </c>
      <c r="H118" s="6" t="n">
        <v>58.23</v>
      </c>
      <c r="I118" s="6" t="n">
        <v>3843.84</v>
      </c>
      <c r="J118" s="6" t="n">
        <v>17.94</v>
      </c>
      <c r="K118" s="6" t="n">
        <v>5315.2692</v>
      </c>
      <c r="L118" s="6" t="n">
        <v>3720.69</v>
      </c>
      <c r="M118" s="6" t="n">
        <v>0.74</v>
      </c>
      <c r="N118" s="6" t="n">
        <v>0.55</v>
      </c>
    </row>
    <row collapsed="false" customFormat="false" customHeight="false" hidden="false" ht="12.1" outlineLevel="0" r="119">
      <c r="A119" s="41" t="n">
        <v>45266</v>
      </c>
      <c r="B119" s="16" t="s">
        <v>418</v>
      </c>
      <c r="C119" s="16" t="s">
        <v>61</v>
      </c>
      <c r="D119" s="16" t="s">
        <v>62</v>
      </c>
      <c r="E119" s="7" t="n">
        <v>20</v>
      </c>
      <c r="F119" s="16" t="s">
        <v>20</v>
      </c>
      <c r="G119" s="6" t="n">
        <v>18.3165</v>
      </c>
      <c r="H119" s="6" t="n">
        <v>35.15</v>
      </c>
      <c r="I119" s="6" t="n">
        <v>2990.98</v>
      </c>
      <c r="J119" s="6" t="n">
        <v>1.2</v>
      </c>
      <c r="K119" s="6" t="n">
        <v>366.3292</v>
      </c>
      <c r="L119" s="6" t="n">
        <v>256.43</v>
      </c>
      <c r="M119" s="6" t="n">
        <v>0.43</v>
      </c>
      <c r="N119" s="6" t="n">
        <v>0.4</v>
      </c>
    </row>
    <row collapsed="false" customFormat="false" customHeight="false" hidden="false" ht="12.1" outlineLevel="0" r="120">
      <c r="A120" s="41" t="n">
        <v>45268</v>
      </c>
      <c r="B120" s="16" t="s">
        <v>418</v>
      </c>
      <c r="C120" s="16" t="s">
        <v>30</v>
      </c>
      <c r="D120" s="16" t="s">
        <v>31</v>
      </c>
      <c r="E120" s="7" t="n">
        <v>27</v>
      </c>
      <c r="F120" s="16" t="s">
        <v>20</v>
      </c>
      <c r="G120" s="6" t="n">
        <v>116.6324</v>
      </c>
      <c r="H120" s="6" t="n">
        <v>267.63</v>
      </c>
      <c r="I120" s="6" t="n">
        <v>16394.22</v>
      </c>
      <c r="J120" s="6" t="n">
        <v>10.21</v>
      </c>
      <c r="K120" s="6" t="n">
        <v>3149.0749</v>
      </c>
      <c r="L120" s="6" t="n">
        <v>2203.98</v>
      </c>
      <c r="M120" s="6" t="n">
        <v>0.5</v>
      </c>
      <c r="N120" s="6" t="n">
        <v>0.33</v>
      </c>
    </row>
    <row collapsed="false" customFormat="false" customHeight="false" hidden="false" ht="12.1" outlineLevel="0" r="121">
      <c r="A121" s="41" t="n">
        <v>45274</v>
      </c>
      <c r="B121" s="16" t="s">
        <v>418</v>
      </c>
      <c r="C121" s="16" t="s">
        <v>58</v>
      </c>
      <c r="D121" s="16" t="s">
        <v>59</v>
      </c>
      <c r="E121" s="7" t="n">
        <v>4</v>
      </c>
      <c r="F121" s="16" t="s">
        <v>20</v>
      </c>
      <c r="G121" s="6" t="n">
        <v>35.957</v>
      </c>
      <c r="H121" s="6" t="n">
        <v>140.06</v>
      </c>
      <c r="I121" s="6" t="n">
        <v>17087.72</v>
      </c>
      <c r="J121" s="6" t="n">
        <v>0.48</v>
      </c>
      <c r="K121" s="6" t="n">
        <v>143.8282</v>
      </c>
      <c r="L121" s="6" t="n">
        <v>100.68</v>
      </c>
      <c r="M121" s="6" t="n">
        <v>0.15</v>
      </c>
      <c r="N121" s="6" t="n">
        <v>0.2</v>
      </c>
    </row>
    <row collapsed="false" customFormat="false" customHeight="false" hidden="false" ht="12.1" outlineLevel="0" r="122">
      <c r="A122" s="41" t="n">
        <v>45280</v>
      </c>
      <c r="B122" s="16" t="s">
        <v>418</v>
      </c>
      <c r="C122" s="16" t="s">
        <v>17</v>
      </c>
      <c r="D122" s="16" t="s">
        <v>19</v>
      </c>
      <c r="E122" s="7" t="n">
        <v>141</v>
      </c>
      <c r="F122" s="16" t="s">
        <v>20</v>
      </c>
      <c r="G122" s="6" t="n">
        <v>90.087</v>
      </c>
      <c r="H122" s="6" t="n">
        <v>75.39</v>
      </c>
      <c r="I122" s="6" t="n">
        <v>18171</v>
      </c>
      <c r="J122" s="6" t="n">
        <v>14.1</v>
      </c>
      <c r="K122" s="6" t="n">
        <v>12702.267</v>
      </c>
      <c r="L122" s="6" t="n">
        <v>11432.04</v>
      </c>
      <c r="M122" s="6" t="n">
        <v>0.45</v>
      </c>
      <c r="N122" s="6" t="n">
        <v>1.19</v>
      </c>
    </row>
    <row collapsed="false" customFormat="false" customHeight="false" hidden="false" ht="12.1" outlineLevel="0" r="123">
      <c r="A123" s="41" t="n">
        <v>45286</v>
      </c>
      <c r="B123" s="16" t="s">
        <v>418</v>
      </c>
      <c r="C123" s="16" t="s">
        <v>50</v>
      </c>
      <c r="D123" s="16" t="s">
        <v>51</v>
      </c>
      <c r="E123" s="7" t="n">
        <v>13</v>
      </c>
      <c r="F123" s="16" t="s">
        <v>47</v>
      </c>
      <c r="G123" s="6" t="n">
        <v>915.33</v>
      </c>
      <c r="H123" s="6" t="n">
        <v>16360</v>
      </c>
      <c r="I123" s="6" t="n">
        <v>24660.48</v>
      </c>
      <c r="J123" s="6" t="n">
        <v>1547</v>
      </c>
      <c r="K123" s="6" t="n">
        <v>11899.29</v>
      </c>
      <c r="L123" s="6" t="n">
        <v>10352.29</v>
      </c>
      <c r="M123" s="6" t="n">
        <v>3.23</v>
      </c>
      <c r="N123" s="6" t="n">
        <v>4.87</v>
      </c>
    </row>
    <row collapsed="false" customFormat="false" customHeight="false" hidden="false" ht="12.1" outlineLevel="0" r="124">
      <c r="A124" s="41" t="n">
        <v>45288</v>
      </c>
      <c r="B124" s="16" t="s">
        <v>418</v>
      </c>
      <c r="C124" s="16" t="s">
        <v>55</v>
      </c>
      <c r="D124" s="16" t="s">
        <v>56</v>
      </c>
      <c r="E124" s="7" t="n">
        <v>10</v>
      </c>
      <c r="F124" s="16" t="s">
        <v>20</v>
      </c>
      <c r="G124" s="6" t="n">
        <v>49.5208</v>
      </c>
      <c r="H124" s="6" t="n">
        <v>177.87</v>
      </c>
      <c r="I124" s="6" t="n">
        <v>7317.99</v>
      </c>
      <c r="J124" s="6" t="n">
        <v>1.62</v>
      </c>
      <c r="K124" s="6" t="n">
        <v>495.2075</v>
      </c>
      <c r="L124" s="6" t="n">
        <v>346.65</v>
      </c>
      <c r="M124" s="6" t="n">
        <v>0.47</v>
      </c>
      <c r="N124" s="6" t="n">
        <v>0.21</v>
      </c>
    </row>
    <row collapsed="false" customFormat="false" customHeight="false" hidden="false" ht="12.1" outlineLevel="0" r="125">
      <c r="A125" s="41" t="n">
        <v>45295</v>
      </c>
      <c r="B125" s="16" t="s">
        <v>418</v>
      </c>
      <c r="C125" s="16" t="s">
        <v>36</v>
      </c>
      <c r="D125" s="16" t="s">
        <v>37</v>
      </c>
      <c r="E125" s="7" t="n">
        <v>18</v>
      </c>
      <c r="F125" s="16" t="s">
        <v>20</v>
      </c>
      <c r="G125" s="6" t="n">
        <v>94.1727</v>
      </c>
      <c r="H125" s="6" t="n">
        <v>171.33</v>
      </c>
      <c r="I125" s="6" t="n">
        <v>11068.66</v>
      </c>
      <c r="J125" s="6" t="n">
        <v>5.67</v>
      </c>
      <c r="K125" s="6" t="n">
        <v>1695.1089</v>
      </c>
      <c r="L125" s="6" t="n">
        <v>1186.58</v>
      </c>
      <c r="M125" s="6" t="n">
        <v>0.6</v>
      </c>
      <c r="N125" s="6" t="n">
        <v>0.43</v>
      </c>
    </row>
    <row collapsed="false" customFormat="false" customHeight="false" hidden="false" ht="12.1" outlineLevel="0" r="126">
      <c r="A126" s="41" t="n">
        <v>45317</v>
      </c>
      <c r="B126" s="16" t="s">
        <v>418</v>
      </c>
      <c r="C126" s="16" t="s">
        <v>66</v>
      </c>
      <c r="D126" s="16" t="s">
        <v>67</v>
      </c>
      <c r="E126" s="7" t="n">
        <v>52</v>
      </c>
      <c r="F126" s="16" t="s">
        <v>47</v>
      </c>
      <c r="G126" s="6" t="n">
        <v>9.84</v>
      </c>
      <c r="H126" s="6" t="n">
        <v>320</v>
      </c>
      <c r="I126" s="6" t="n">
        <v>727.1</v>
      </c>
      <c r="J126" s="6" t="n">
        <v>67</v>
      </c>
      <c r="K126" s="6" t="n">
        <v>511.68</v>
      </c>
      <c r="L126" s="6" t="n">
        <v>444.68</v>
      </c>
      <c r="M126" s="6" t="n">
        <v>1.18</v>
      </c>
      <c r="N126" s="6" t="n">
        <v>2.67</v>
      </c>
    </row>
    <row collapsed="false" customFormat="false" customHeight="false" hidden="false" ht="12.1" outlineLevel="0" r="127">
      <c r="A127" s="41" t="n">
        <v>45334</v>
      </c>
      <c r="B127" s="16" t="s">
        <v>418</v>
      </c>
      <c r="C127" s="16" t="s">
        <v>53</v>
      </c>
      <c r="D127" s="16" t="s">
        <v>54</v>
      </c>
      <c r="E127" s="7" t="n">
        <v>16</v>
      </c>
      <c r="F127" s="16" t="s">
        <v>20</v>
      </c>
      <c r="G127" s="6" t="n">
        <v>72.7121</v>
      </c>
      <c r="H127" s="6" t="n">
        <v>80.16</v>
      </c>
      <c r="I127" s="6" t="n">
        <v>4703.01</v>
      </c>
      <c r="J127" s="6" t="n">
        <v>3.84</v>
      </c>
      <c r="K127" s="6" t="n">
        <v>1163.3933</v>
      </c>
      <c r="L127" s="6" t="n">
        <v>814.38</v>
      </c>
      <c r="M127" s="6" t="n">
        <v>1.08</v>
      </c>
      <c r="N127" s="6" t="n">
        <v>0.7</v>
      </c>
    </row>
    <row collapsed="false" customFormat="false" customHeight="false" hidden="false" ht="12.1" outlineLevel="0" r="128">
      <c r="A128" s="41" t="n">
        <v>45336</v>
      </c>
      <c r="B128" s="16" t="s">
        <v>418</v>
      </c>
      <c r="C128" s="16" t="s">
        <v>42</v>
      </c>
      <c r="D128" s="16" t="s">
        <v>43</v>
      </c>
      <c r="E128" s="7" t="n">
        <v>7</v>
      </c>
      <c r="F128" s="16" t="s">
        <v>20</v>
      </c>
      <c r="G128" s="6" t="n">
        <v>68.4043</v>
      </c>
      <c r="H128" s="6" t="n">
        <v>406.32</v>
      </c>
      <c r="I128" s="6" t="n">
        <v>17904.9</v>
      </c>
      <c r="J128" s="6" t="n">
        <v>1.58</v>
      </c>
      <c r="K128" s="6" t="n">
        <v>478.8299</v>
      </c>
      <c r="L128" s="6" t="n">
        <v>334.72</v>
      </c>
      <c r="M128" s="6" t="n">
        <v>0.27</v>
      </c>
      <c r="N128" s="6" t="n">
        <v>0.13</v>
      </c>
    </row>
    <row collapsed="false" customFormat="false" customHeight="false" hidden="false" ht="12.1" outlineLevel="0" r="129">
      <c r="A129" s="41" t="n">
        <v>45350</v>
      </c>
      <c r="B129" s="16" t="s">
        <v>418</v>
      </c>
      <c r="C129" s="16" t="s">
        <v>39</v>
      </c>
      <c r="D129" s="16" t="s">
        <v>40</v>
      </c>
      <c r="E129" s="7" t="n">
        <v>6</v>
      </c>
      <c r="F129" s="16" t="s">
        <v>20</v>
      </c>
      <c r="G129" s="6" t="n">
        <v>253.1169</v>
      </c>
      <c r="H129" s="6" t="n">
        <v>390.81</v>
      </c>
      <c r="I129" s="6" t="n">
        <v>24716.35</v>
      </c>
      <c r="J129" s="6" t="n">
        <v>4.95</v>
      </c>
      <c r="K129" s="6" t="n">
        <v>1518.7013</v>
      </c>
      <c r="L129" s="6" t="n">
        <v>1063.09</v>
      </c>
      <c r="M129" s="6" t="n">
        <v>0.72</v>
      </c>
      <c r="N129" s="6" t="n">
        <v>0.49</v>
      </c>
    </row>
    <row collapsed="false" customFormat="false" customHeight="false" hidden="false" ht="12.1" outlineLevel="0" r="130">
      <c r="A130" s="41" t="n">
        <v>45351</v>
      </c>
      <c r="B130" s="16" t="s">
        <v>418</v>
      </c>
      <c r="C130" s="16" t="s">
        <v>33</v>
      </c>
      <c r="D130" s="16" t="s">
        <v>34</v>
      </c>
      <c r="E130" s="7" t="n">
        <v>126</v>
      </c>
      <c r="F130" s="16" t="s">
        <v>20</v>
      </c>
      <c r="G130" s="6" t="n">
        <v>22.0486</v>
      </c>
      <c r="H130" s="6" t="n">
        <v>34.31</v>
      </c>
      <c r="I130" s="6" t="n">
        <v>2533.65</v>
      </c>
      <c r="J130" s="6" t="n">
        <v>9.07</v>
      </c>
      <c r="K130" s="6" t="n">
        <v>2778.1246</v>
      </c>
      <c r="L130" s="6" t="n">
        <v>1944.87</v>
      </c>
      <c r="M130" s="6" t="n">
        <v>0.61</v>
      </c>
      <c r="N130" s="6" t="n">
        <v>0.49</v>
      </c>
    </row>
    <row collapsed="false" customFormat="false" customHeight="false" hidden="false" ht="12.1" outlineLevel="0" r="131">
      <c r="A131" s="41" t="n">
        <v>45357</v>
      </c>
      <c r="B131" s="16" t="s">
        <v>418</v>
      </c>
      <c r="C131" s="16" t="s">
        <v>61</v>
      </c>
      <c r="D131" s="16" t="s">
        <v>62</v>
      </c>
      <c r="E131" s="7" t="n">
        <v>20</v>
      </c>
      <c r="F131" s="16" t="s">
        <v>20</v>
      </c>
      <c r="G131" s="6" t="n">
        <v>19.1437</v>
      </c>
      <c r="H131" s="6" t="n">
        <v>31.24</v>
      </c>
      <c r="I131" s="6" t="n">
        <v>2990.98</v>
      </c>
      <c r="J131" s="6" t="n">
        <v>1.26</v>
      </c>
      <c r="K131" s="6" t="n">
        <v>382.8737</v>
      </c>
      <c r="L131" s="6" t="n">
        <v>268.01</v>
      </c>
      <c r="M131" s="6" t="n">
        <v>0.45</v>
      </c>
      <c r="N131" s="6" t="n">
        <v>0.47</v>
      </c>
    </row>
    <row collapsed="false" customFormat="false" customHeight="false" hidden="false" ht="12.1" outlineLevel="0" r="132">
      <c r="A132" s="41" t="n">
        <v>45359</v>
      </c>
      <c r="B132" s="16" t="s">
        <v>418</v>
      </c>
      <c r="C132" s="16" t="s">
        <v>30</v>
      </c>
      <c r="D132" s="16" t="s">
        <v>31</v>
      </c>
      <c r="E132" s="7" t="n">
        <v>27</v>
      </c>
      <c r="F132" s="16" t="s">
        <v>20</v>
      </c>
      <c r="G132" s="6" t="n">
        <v>114.3441</v>
      </c>
      <c r="H132" s="6" t="n">
        <v>250.24</v>
      </c>
      <c r="I132" s="6" t="n">
        <v>16394.22</v>
      </c>
      <c r="J132" s="6" t="n">
        <v>10.21</v>
      </c>
      <c r="K132" s="6" t="n">
        <v>3087.2912</v>
      </c>
      <c r="L132" s="6" t="n">
        <v>2160.74</v>
      </c>
      <c r="M132" s="6" t="n">
        <v>0.49</v>
      </c>
      <c r="N132" s="6" t="n">
        <v>0.35</v>
      </c>
    </row>
    <row collapsed="false" customFormat="false" customHeight="false" hidden="false" ht="12.1" outlineLevel="0" r="133">
      <c r="A133" s="41" t="n">
        <v>45365</v>
      </c>
      <c r="B133" s="16" t="s">
        <v>418</v>
      </c>
      <c r="C133" s="16" t="s">
        <v>58</v>
      </c>
      <c r="D133" s="16" t="s">
        <v>59</v>
      </c>
      <c r="E133" s="7" t="n">
        <v>4</v>
      </c>
      <c r="F133" s="16" t="s">
        <v>20</v>
      </c>
      <c r="G133" s="6" t="n">
        <v>36.618</v>
      </c>
      <c r="H133" s="6" t="n">
        <v>125.79</v>
      </c>
      <c r="I133" s="6" t="n">
        <v>17087.72</v>
      </c>
      <c r="J133" s="6" t="n">
        <v>0.48</v>
      </c>
      <c r="K133" s="6" t="n">
        <v>146.4718</v>
      </c>
      <c r="L133" s="6" t="n">
        <v>102.53</v>
      </c>
      <c r="M133" s="6" t="n">
        <v>0.15</v>
      </c>
      <c r="N133" s="6" t="n">
        <v>0.22</v>
      </c>
    </row>
    <row collapsed="false" customFormat="false" customHeight="false" hidden="false" ht="12.1" outlineLevel="0" r="134">
      <c r="A134" s="41" t="n">
        <v>45365</v>
      </c>
      <c r="B134" s="16" t="s">
        <v>418</v>
      </c>
      <c r="C134" s="16" t="s">
        <v>25</v>
      </c>
      <c r="D134" s="16" t="s">
        <v>26</v>
      </c>
      <c r="E134" s="7" t="n">
        <v>130</v>
      </c>
      <c r="F134" s="16" t="s">
        <v>20</v>
      </c>
      <c r="G134" s="6" t="n">
        <v>44.3993</v>
      </c>
      <c r="H134" s="6" t="n">
        <v>61.12</v>
      </c>
      <c r="I134" s="6" t="n">
        <v>3843.84</v>
      </c>
      <c r="J134" s="6" t="n">
        <v>18.92</v>
      </c>
      <c r="K134" s="6" t="n">
        <v>5771.9059</v>
      </c>
      <c r="L134" s="6" t="n">
        <v>4039.88</v>
      </c>
      <c r="M134" s="6" t="n">
        <v>0.81</v>
      </c>
      <c r="N134" s="6" t="n">
        <v>0.56</v>
      </c>
    </row>
    <row collapsed="false" customFormat="false" customHeight="false" hidden="false" ht="12.1" outlineLevel="0" r="135">
      <c r="A135" s="41" t="n">
        <v>45378</v>
      </c>
      <c r="B135" s="16" t="s">
        <v>418</v>
      </c>
      <c r="C135" s="16" t="s">
        <v>55</v>
      </c>
      <c r="D135" s="16" t="s">
        <v>56</v>
      </c>
      <c r="E135" s="7" t="n">
        <v>10</v>
      </c>
      <c r="F135" s="16" t="s">
        <v>20</v>
      </c>
      <c r="G135" s="6" t="n">
        <v>49.9902</v>
      </c>
      <c r="H135" s="6" t="n">
        <v>194.06</v>
      </c>
      <c r="I135" s="6" t="n">
        <v>7317.99</v>
      </c>
      <c r="J135" s="6" t="n">
        <v>1.62</v>
      </c>
      <c r="K135" s="6" t="n">
        <v>499.9023</v>
      </c>
      <c r="L135" s="6" t="n">
        <v>349.93</v>
      </c>
      <c r="M135" s="6" t="n">
        <v>0.48</v>
      </c>
      <c r="N135" s="6" t="n">
        <v>0.19</v>
      </c>
    </row>
    <row collapsed="false" customFormat="false" customHeight="false" hidden="false" ht="12.1" outlineLevel="0" r="136">
      <c r="A136" s="41" t="n">
        <v>45386</v>
      </c>
      <c r="B136" s="16" t="s">
        <v>418</v>
      </c>
      <c r="C136" s="16" t="s">
        <v>36</v>
      </c>
      <c r="D136" s="16" t="s">
        <v>37</v>
      </c>
      <c r="E136" s="7" t="n">
        <v>18</v>
      </c>
      <c r="F136" s="16" t="s">
        <v>20</v>
      </c>
      <c r="G136" s="6" t="n">
        <v>106.2476</v>
      </c>
      <c r="H136" s="6" t="n">
        <v>198.3</v>
      </c>
      <c r="I136" s="6" t="n">
        <v>11068.66</v>
      </c>
      <c r="J136" s="6" t="n">
        <v>6.21</v>
      </c>
      <c r="K136" s="6" t="n">
        <v>1912.4564</v>
      </c>
      <c r="L136" s="6" t="n">
        <v>1338.72</v>
      </c>
      <c r="M136" s="6" t="n">
        <v>0.67</v>
      </c>
      <c r="N136" s="6" t="n">
        <v>0.41</v>
      </c>
    </row>
    <row collapsed="false" customFormat="false" customHeight="false" hidden="false" ht="12.1" outlineLevel="0" r="137">
      <c r="A137" s="41" t="n">
        <v>45419</v>
      </c>
      <c r="B137" s="16" t="s">
        <v>418</v>
      </c>
      <c r="C137" s="16" t="s">
        <v>53</v>
      </c>
      <c r="D137" s="16" t="s">
        <v>54</v>
      </c>
      <c r="E137" s="7" t="n">
        <v>16</v>
      </c>
      <c r="F137" s="16" t="s">
        <v>20</v>
      </c>
      <c r="G137" s="6" t="n">
        <v>92.262</v>
      </c>
      <c r="H137" s="6" t="n">
        <v>116.825</v>
      </c>
      <c r="I137" s="6" t="n">
        <v>4703.01</v>
      </c>
      <c r="J137" s="6" t="n">
        <v>4.85</v>
      </c>
      <c r="K137" s="6" t="n">
        <v>1476.1928</v>
      </c>
      <c r="L137" s="6" t="n">
        <v>1033.33</v>
      </c>
      <c r="M137" s="6" t="n">
        <v>1.37</v>
      </c>
      <c r="N137" s="6" t="n">
        <v>0.61</v>
      </c>
    </row>
    <row collapsed="false" customFormat="false" customHeight="false" hidden="false" ht="12.1" outlineLevel="0" r="138">
      <c r="A138" s="41" t="n">
        <v>45427</v>
      </c>
      <c r="B138" s="16" t="s">
        <v>418</v>
      </c>
      <c r="C138" s="16" t="s">
        <v>42</v>
      </c>
      <c r="D138" s="16" t="s">
        <v>43</v>
      </c>
      <c r="E138" s="7" t="n">
        <v>7</v>
      </c>
      <c r="F138" s="16" t="s">
        <v>20</v>
      </c>
      <c r="G138" s="6" t="n">
        <v>68.5193</v>
      </c>
      <c r="H138" s="6" t="n">
        <v>416.56</v>
      </c>
      <c r="I138" s="6" t="n">
        <v>17904.9</v>
      </c>
      <c r="J138" s="6" t="n">
        <v>1.58</v>
      </c>
      <c r="K138" s="6" t="n">
        <v>479.6353</v>
      </c>
      <c r="L138" s="6" t="n">
        <v>335.29</v>
      </c>
      <c r="M138" s="6" t="n">
        <v>0.27</v>
      </c>
      <c r="N138" s="6" t="n">
        <v>0.13</v>
      </c>
    </row>
    <row collapsed="false" customFormat="false" customHeight="false" hidden="false" ht="12.1" outlineLevel="0" r="139">
      <c r="A139" s="41" t="n">
        <v>45442</v>
      </c>
      <c r="B139" s="16" t="s">
        <v>418</v>
      </c>
      <c r="C139" s="16" t="s">
        <v>39</v>
      </c>
      <c r="D139" s="16" t="s">
        <v>40</v>
      </c>
      <c r="E139" s="7" t="n">
        <v>6</v>
      </c>
      <c r="F139" s="16" t="s">
        <v>20</v>
      </c>
      <c r="G139" s="6" t="n">
        <v>245.462</v>
      </c>
      <c r="H139" s="6" t="n">
        <v>454.42</v>
      </c>
      <c r="I139" s="6" t="n">
        <v>24716.35</v>
      </c>
      <c r="J139" s="6" t="n">
        <v>4.95</v>
      </c>
      <c r="K139" s="6" t="n">
        <v>1472.7719</v>
      </c>
      <c r="L139" s="6" t="n">
        <v>1030.94</v>
      </c>
      <c r="M139" s="6" t="n">
        <v>0.7</v>
      </c>
      <c r="N139" s="6" t="n">
        <v>0.42</v>
      </c>
    </row>
    <row collapsed="false" customFormat="false" customHeight="false" hidden="false" ht="12.1" outlineLevel="0" r="140">
      <c r="A140" s="41" t="n">
        <v>45449</v>
      </c>
      <c r="B140" s="16" t="s">
        <v>418</v>
      </c>
      <c r="C140" s="16" t="s">
        <v>61</v>
      </c>
      <c r="D140" s="16" t="s">
        <v>62</v>
      </c>
      <c r="E140" s="7" t="n">
        <v>20</v>
      </c>
      <c r="F140" s="16" t="s">
        <v>20</v>
      </c>
      <c r="G140" s="6" t="n">
        <v>18.6362</v>
      </c>
      <c r="H140" s="6" t="n">
        <v>28.93</v>
      </c>
      <c r="I140" s="6" t="n">
        <v>2990.98</v>
      </c>
      <c r="J140" s="6" t="n">
        <v>1.26</v>
      </c>
      <c r="K140" s="6" t="n">
        <v>372.7231</v>
      </c>
      <c r="L140" s="6" t="n">
        <v>260.91</v>
      </c>
      <c r="M140" s="6" t="n">
        <v>0.44</v>
      </c>
      <c r="N140" s="6" t="n">
        <v>0.51</v>
      </c>
    </row>
    <row collapsed="false" customFormat="false" customHeight="false" hidden="false" ht="12.1" outlineLevel="0" r="141">
      <c r="A141" s="41" t="n">
        <v>45450</v>
      </c>
      <c r="B141" s="16" t="s">
        <v>418</v>
      </c>
      <c r="C141" s="16" t="s">
        <v>33</v>
      </c>
      <c r="D141" s="16" t="s">
        <v>34</v>
      </c>
      <c r="E141" s="7" t="n">
        <v>126</v>
      </c>
      <c r="F141" s="16" t="s">
        <v>20</v>
      </c>
      <c r="G141" s="6" t="n">
        <v>21.3025</v>
      </c>
      <c r="H141" s="6" t="n">
        <v>39.46</v>
      </c>
      <c r="I141" s="6" t="n">
        <v>2533.65</v>
      </c>
      <c r="J141" s="6" t="n">
        <v>9.07</v>
      </c>
      <c r="K141" s="6" t="n">
        <v>2684.1145</v>
      </c>
      <c r="L141" s="6" t="n">
        <v>1879.06</v>
      </c>
      <c r="M141" s="6" t="n">
        <v>0.59</v>
      </c>
      <c r="N141" s="6" t="n">
        <v>0.43</v>
      </c>
    </row>
    <row collapsed="false" customFormat="false" customHeight="false" hidden="false" ht="12.1" outlineLevel="0" r="142">
      <c r="A142" s="41" t="n">
        <v>45456</v>
      </c>
      <c r="B142" s="16" t="s">
        <v>418</v>
      </c>
      <c r="C142" s="16" t="s">
        <v>17</v>
      </c>
      <c r="D142" s="16" t="s">
        <v>19</v>
      </c>
      <c r="E142" s="7" t="n">
        <v>141</v>
      </c>
      <c r="F142" s="16" t="s">
        <v>20</v>
      </c>
      <c r="G142" s="6" t="n">
        <v>147.7755</v>
      </c>
      <c r="H142" s="6" t="n">
        <v>78.04</v>
      </c>
      <c r="I142" s="6" t="n">
        <v>18171</v>
      </c>
      <c r="J142" s="6" t="n">
        <v>23.41</v>
      </c>
      <c r="K142" s="6" t="n">
        <v>20836.3489</v>
      </c>
      <c r="L142" s="6" t="n">
        <v>18752.36</v>
      </c>
      <c r="M142" s="6" t="n">
        <v>0.73</v>
      </c>
      <c r="N142" s="6" t="n">
        <v>1.91</v>
      </c>
    </row>
    <row collapsed="false" customFormat="false" customHeight="false" hidden="false" ht="12.1" outlineLevel="0" r="143">
      <c r="A143" s="41" t="n">
        <v>45457</v>
      </c>
      <c r="B143" s="16" t="s">
        <v>418</v>
      </c>
      <c r="C143" s="16" t="s">
        <v>58</v>
      </c>
      <c r="D143" s="16" t="s">
        <v>59</v>
      </c>
      <c r="E143" s="7" t="n">
        <v>4</v>
      </c>
      <c r="F143" s="16" t="s">
        <v>20</v>
      </c>
      <c r="G143" s="6" t="n">
        <v>35.2832</v>
      </c>
      <c r="H143" s="6" t="n">
        <v>108.23</v>
      </c>
      <c r="I143" s="6" t="n">
        <v>17087.72</v>
      </c>
      <c r="J143" s="6" t="n">
        <v>0.48</v>
      </c>
      <c r="K143" s="6" t="n">
        <v>141.1328</v>
      </c>
      <c r="L143" s="6" t="n">
        <v>98.79</v>
      </c>
      <c r="M143" s="6" t="n">
        <v>0.14</v>
      </c>
      <c r="N143" s="6" t="n">
        <v>0.26</v>
      </c>
    </row>
    <row collapsed="false" customFormat="false" customHeight="false" hidden="false" ht="12.1" outlineLevel="0" r="144">
      <c r="A144" s="41" t="n">
        <v>45457</v>
      </c>
      <c r="B144" s="16" t="s">
        <v>418</v>
      </c>
      <c r="C144" s="16" t="s">
        <v>25</v>
      </c>
      <c r="D144" s="16" t="s">
        <v>26</v>
      </c>
      <c r="E144" s="7" t="n">
        <v>130</v>
      </c>
      <c r="F144" s="16" t="s">
        <v>20</v>
      </c>
      <c r="G144" s="6" t="n">
        <v>42.7809</v>
      </c>
      <c r="H144" s="6" t="n">
        <v>62.99</v>
      </c>
      <c r="I144" s="6" t="n">
        <v>3843.84</v>
      </c>
      <c r="J144" s="6" t="n">
        <v>18.92</v>
      </c>
      <c r="K144" s="6" t="n">
        <v>5561.5144</v>
      </c>
      <c r="L144" s="6" t="n">
        <v>3892.62</v>
      </c>
      <c r="M144" s="6" t="n">
        <v>0.78</v>
      </c>
      <c r="N144" s="6" t="n">
        <v>0.54</v>
      </c>
    </row>
    <row collapsed="false" customFormat="false" customHeight="false" hidden="false" ht="12.1" outlineLevel="0" r="145">
      <c r="A145" s="41" t="n">
        <v>45467</v>
      </c>
      <c r="B145" s="16" t="s">
        <v>418</v>
      </c>
      <c r="C145" s="16" t="s">
        <v>30</v>
      </c>
      <c r="D145" s="16" t="s">
        <v>31</v>
      </c>
      <c r="E145" s="7" t="n">
        <v>27</v>
      </c>
      <c r="F145" s="16" t="s">
        <v>20</v>
      </c>
      <c r="G145" s="6" t="n">
        <v>121.3841</v>
      </c>
      <c r="H145" s="6" t="n">
        <v>253.66</v>
      </c>
      <c r="I145" s="6" t="n">
        <v>16394.22</v>
      </c>
      <c r="J145" s="6" t="n">
        <v>11.18</v>
      </c>
      <c r="K145" s="6" t="n">
        <v>3277.371</v>
      </c>
      <c r="L145" s="6" t="n">
        <v>2293.98</v>
      </c>
      <c r="M145" s="6" t="n">
        <v>0.52</v>
      </c>
      <c r="N145" s="6" t="n">
        <v>0.38</v>
      </c>
    </row>
    <row collapsed="false" customFormat="false" customHeight="false" hidden="false" ht="12.1" outlineLevel="0" r="146">
      <c r="A146" s="41" t="n">
        <v>45471</v>
      </c>
      <c r="B146" s="16" t="s">
        <v>418</v>
      </c>
      <c r="C146" s="16" t="s">
        <v>55</v>
      </c>
      <c r="D146" s="16" t="s">
        <v>56</v>
      </c>
      <c r="E146" s="7" t="n">
        <v>10</v>
      </c>
      <c r="F146" s="16" t="s">
        <v>20</v>
      </c>
      <c r="G146" s="6" t="n">
        <v>45.8806</v>
      </c>
      <c r="H146" s="6" t="n">
        <v>154.71</v>
      </c>
      <c r="I146" s="6" t="n">
        <v>7317.99</v>
      </c>
      <c r="J146" s="6" t="n">
        <v>1.62</v>
      </c>
      <c r="K146" s="6" t="n">
        <v>458.8056</v>
      </c>
      <c r="L146" s="6" t="n">
        <v>321.16</v>
      </c>
      <c r="M146" s="6" t="n">
        <v>0.44</v>
      </c>
      <c r="N146" s="6" t="n">
        <v>0.24</v>
      </c>
    </row>
    <row collapsed="false" customFormat="false" customHeight="false" hidden="false" ht="12.1" outlineLevel="0" r="147">
      <c r="A147" s="41" t="n">
        <v>45478</v>
      </c>
      <c r="B147" s="16" t="s">
        <v>418</v>
      </c>
      <c r="C147" s="16" t="s">
        <v>36</v>
      </c>
      <c r="D147" s="16" t="s">
        <v>37</v>
      </c>
      <c r="E147" s="7" t="n">
        <v>18</v>
      </c>
      <c r="F147" s="16" t="s">
        <v>20</v>
      </c>
      <c r="G147" s="6" t="n">
        <v>101.3386</v>
      </c>
      <c r="H147" s="6" t="n">
        <v>208.69</v>
      </c>
      <c r="I147" s="6" t="n">
        <v>11068.66</v>
      </c>
      <c r="J147" s="6" t="n">
        <v>6.21</v>
      </c>
      <c r="K147" s="6" t="n">
        <v>1824.0944</v>
      </c>
      <c r="L147" s="6" t="n">
        <v>1276.87</v>
      </c>
      <c r="M147" s="6" t="n">
        <v>0.64</v>
      </c>
      <c r="N147" s="6" t="n">
        <v>0.39</v>
      </c>
    </row>
    <row collapsed="false" customFormat="false" customHeight="false" hidden="false" ht="12.1" outlineLevel="0" r="148">
      <c r="A148" s="41" t="n">
        <v>45513</v>
      </c>
      <c r="B148" s="16" t="s">
        <v>418</v>
      </c>
      <c r="C148" s="16" t="s">
        <v>53</v>
      </c>
      <c r="D148" s="16" t="s">
        <v>54</v>
      </c>
      <c r="E148" s="7" t="n">
        <v>16</v>
      </c>
      <c r="F148" s="16" t="s">
        <v>20</v>
      </c>
      <c r="G148" s="6" t="n">
        <v>86.9949</v>
      </c>
      <c r="H148" s="6" t="n">
        <v>99.8707</v>
      </c>
      <c r="I148" s="6" t="n">
        <v>4703.01</v>
      </c>
      <c r="J148" s="6" t="n">
        <v>4.82</v>
      </c>
      <c r="K148" s="6" t="n">
        <v>1391.9186</v>
      </c>
      <c r="L148" s="6" t="n">
        <v>974.69</v>
      </c>
      <c r="M148" s="6" t="n">
        <v>1.3</v>
      </c>
      <c r="N148" s="6" t="n">
        <v>0.7</v>
      </c>
    </row>
    <row collapsed="false" customFormat="false" customHeight="false" hidden="false" ht="12.1" outlineLevel="0" r="149">
      <c r="A149" s="41" t="n">
        <v>45519</v>
      </c>
      <c r="B149" s="16" t="s">
        <v>418</v>
      </c>
      <c r="C149" s="16" t="s">
        <v>42</v>
      </c>
      <c r="D149" s="16" t="s">
        <v>43</v>
      </c>
      <c r="E149" s="7" t="n">
        <v>7</v>
      </c>
      <c r="F149" s="16" t="s">
        <v>20</v>
      </c>
      <c r="G149" s="6" t="n">
        <v>67.5041</v>
      </c>
      <c r="H149" s="6" t="n">
        <v>416.86</v>
      </c>
      <c r="I149" s="6" t="n">
        <v>17904.9</v>
      </c>
      <c r="J149" s="6" t="n">
        <v>1.58</v>
      </c>
      <c r="K149" s="6" t="n">
        <v>472.5289</v>
      </c>
      <c r="L149" s="6" t="n">
        <v>330.32</v>
      </c>
      <c r="M149" s="6" t="n">
        <v>0.26</v>
      </c>
      <c r="N149" s="6" t="n">
        <v>0.13</v>
      </c>
    </row>
    <row collapsed="false" customFormat="false" customHeight="false" hidden="false" ht="12.1" outlineLevel="0" r="150">
      <c r="A150" s="41" t="n">
        <v>45534</v>
      </c>
      <c r="B150" s="16" t="s">
        <v>418</v>
      </c>
      <c r="C150" s="16" t="s">
        <v>39</v>
      </c>
      <c r="D150" s="16" t="s">
        <v>40</v>
      </c>
      <c r="E150" s="7" t="n">
        <v>6</v>
      </c>
      <c r="F150" s="16" t="s">
        <v>20</v>
      </c>
      <c r="G150" s="6" t="n">
        <v>274.3644</v>
      </c>
      <c r="H150" s="6" t="n">
        <v>510.1</v>
      </c>
      <c r="I150" s="6" t="n">
        <v>24716.35</v>
      </c>
      <c r="J150" s="6" t="n">
        <v>5.4</v>
      </c>
      <c r="K150" s="6" t="n">
        <v>1646.1864</v>
      </c>
      <c r="L150" s="6" t="n">
        <v>1152.33</v>
      </c>
      <c r="M150" s="6" t="n">
        <v>0.78</v>
      </c>
      <c r="N150" s="6" t="n">
        <v>0.41</v>
      </c>
    </row>
    <row collapsed="false" customFormat="false" customHeight="false" hidden="false" ht="12.1" outlineLevel="0" r="151">
      <c r="A151" s="41" t="n">
        <v>45540</v>
      </c>
      <c r="B151" s="16" t="s">
        <v>418</v>
      </c>
      <c r="C151" s="16" t="s">
        <v>61</v>
      </c>
      <c r="D151" s="16" t="s">
        <v>62</v>
      </c>
      <c r="E151" s="7" t="n">
        <v>20</v>
      </c>
      <c r="F151" s="16" t="s">
        <v>20</v>
      </c>
      <c r="G151" s="6" t="n">
        <v>18.675</v>
      </c>
      <c r="H151" s="6" t="n">
        <v>27.36</v>
      </c>
      <c r="I151" s="6" t="n">
        <v>2990.98</v>
      </c>
      <c r="J151" s="6" t="n">
        <v>1.26</v>
      </c>
      <c r="K151" s="6" t="n">
        <v>373.501</v>
      </c>
      <c r="L151" s="6" t="n">
        <v>261.45</v>
      </c>
      <c r="M151" s="6" t="n">
        <v>0.44</v>
      </c>
      <c r="N151" s="6" t="n">
        <v>0.54</v>
      </c>
    </row>
    <row collapsed="false" customFormat="false" customHeight="false" hidden="false" ht="12.1" outlineLevel="0" r="152">
      <c r="A152" s="41" t="n">
        <v>45541</v>
      </c>
      <c r="B152" s="16" t="s">
        <v>418</v>
      </c>
      <c r="C152" s="16" t="s">
        <v>33</v>
      </c>
      <c r="D152" s="16" t="s">
        <v>34</v>
      </c>
      <c r="E152" s="7" t="n">
        <v>126</v>
      </c>
      <c r="F152" s="16" t="s">
        <v>20</v>
      </c>
      <c r="G152" s="6" t="n">
        <v>23.3231</v>
      </c>
      <c r="H152" s="6" t="n">
        <v>40.14</v>
      </c>
      <c r="I152" s="6" t="n">
        <v>2533.65</v>
      </c>
      <c r="J152" s="6" t="n">
        <v>9.83</v>
      </c>
      <c r="K152" s="6" t="n">
        <v>2938.7161</v>
      </c>
      <c r="L152" s="6" t="n">
        <v>2056.92</v>
      </c>
      <c r="M152" s="6" t="n">
        <v>0.64</v>
      </c>
      <c r="N152" s="6" t="n">
        <v>0.45</v>
      </c>
    </row>
    <row collapsed="false" customFormat="false" customHeight="false" hidden="false" ht="12.1" outlineLevel="0" r="153">
      <c r="A153" s="41" t="n">
        <v>45544</v>
      </c>
      <c r="B153" s="16" t="s">
        <v>418</v>
      </c>
      <c r="C153" s="16" t="s">
        <v>30</v>
      </c>
      <c r="D153" s="16" t="s">
        <v>31</v>
      </c>
      <c r="E153" s="7" t="n">
        <v>27</v>
      </c>
      <c r="F153" s="16" t="s">
        <v>20</v>
      </c>
      <c r="G153" s="6" t="n">
        <v>123.9551</v>
      </c>
      <c r="H153" s="6" t="n">
        <v>283.04</v>
      </c>
      <c r="I153" s="6" t="n">
        <v>16394.22</v>
      </c>
      <c r="J153" s="6" t="n">
        <v>11.18</v>
      </c>
      <c r="K153" s="6" t="n">
        <v>3346.7864</v>
      </c>
      <c r="L153" s="6" t="n">
        <v>2342.57</v>
      </c>
      <c r="M153" s="6" t="n">
        <v>0.53</v>
      </c>
      <c r="N153" s="6" t="n">
        <v>0.34</v>
      </c>
    </row>
    <row collapsed="false" customFormat="false" customHeight="false" hidden="false" ht="12.1" outlineLevel="0" r="154">
      <c r="A154" s="41" t="n">
        <v>45548</v>
      </c>
      <c r="B154" s="16" t="s">
        <v>418</v>
      </c>
      <c r="C154" s="16" t="s">
        <v>25</v>
      </c>
      <c r="D154" s="16" t="s">
        <v>26</v>
      </c>
      <c r="E154" s="7" t="n">
        <v>130</v>
      </c>
      <c r="F154" s="16" t="s">
        <v>20</v>
      </c>
      <c r="G154" s="6" t="n">
        <v>44.1882</v>
      </c>
      <c r="H154" s="6" t="n">
        <v>71.23</v>
      </c>
      <c r="I154" s="6" t="n">
        <v>3843.84</v>
      </c>
      <c r="J154" s="6" t="n">
        <v>18.92</v>
      </c>
      <c r="K154" s="6" t="n">
        <v>5744.4603</v>
      </c>
      <c r="L154" s="6" t="n">
        <v>4020.67</v>
      </c>
      <c r="M154" s="6" t="n">
        <v>0.8</v>
      </c>
      <c r="N154" s="6" t="n">
        <v>0.48</v>
      </c>
    </row>
    <row collapsed="false" customFormat="false" customHeight="false" hidden="false" ht="12.1" outlineLevel="0" r="155">
      <c r="A155" s="41" t="n">
        <v>45548</v>
      </c>
      <c r="B155" s="16" t="s">
        <v>418</v>
      </c>
      <c r="C155" s="16" t="s">
        <v>58</v>
      </c>
      <c r="D155" s="16" t="s">
        <v>59</v>
      </c>
      <c r="E155" s="7" t="n">
        <v>4</v>
      </c>
      <c r="F155" s="16" t="s">
        <v>20</v>
      </c>
      <c r="G155" s="6" t="n">
        <v>36.8994</v>
      </c>
      <c r="H155" s="6" t="n">
        <v>88.5</v>
      </c>
      <c r="I155" s="6" t="n">
        <v>17087.72</v>
      </c>
      <c r="J155" s="6" t="n">
        <v>0.49</v>
      </c>
      <c r="K155" s="6" t="n">
        <v>147.5976</v>
      </c>
      <c r="L155" s="6" t="n">
        <v>102.95</v>
      </c>
      <c r="M155" s="6" t="n">
        <v>0.15</v>
      </c>
      <c r="N155" s="6" t="n">
        <v>0.32</v>
      </c>
    </row>
    <row collapsed="false" customFormat="false" customHeight="false" hidden="false" ht="12.1" outlineLevel="0" r="156">
      <c r="A156" s="41" t="n">
        <v>45562</v>
      </c>
      <c r="B156" s="16" t="s">
        <v>418</v>
      </c>
      <c r="C156" s="16" t="s">
        <v>55</v>
      </c>
      <c r="D156" s="16" t="s">
        <v>56</v>
      </c>
      <c r="E156" s="7" t="n">
        <v>10</v>
      </c>
      <c r="F156" s="16" t="s">
        <v>20</v>
      </c>
      <c r="G156" s="6" t="n">
        <v>49.9</v>
      </c>
      <c r="H156" s="6" t="n">
        <v>150.59</v>
      </c>
      <c r="I156" s="6" t="n">
        <v>7317.99</v>
      </c>
      <c r="J156" s="6" t="n">
        <v>1.62</v>
      </c>
      <c r="K156" s="6" t="n">
        <v>499</v>
      </c>
      <c r="L156" s="6" t="n">
        <v>349.3</v>
      </c>
      <c r="M156" s="6" t="n">
        <v>0.48</v>
      </c>
      <c r="N156" s="6" t="n">
        <v>0.25</v>
      </c>
    </row>
    <row collapsed="false" customFormat="false" customHeight="false" hidden="false" ht="12.1" outlineLevel="0" r="157">
      <c r="A157" s="41" t="n">
        <v>45569</v>
      </c>
      <c r="B157" s="16" t="s">
        <v>418</v>
      </c>
      <c r="C157" s="16" t="s">
        <v>36</v>
      </c>
      <c r="D157" s="16" t="s">
        <v>37</v>
      </c>
      <c r="E157" s="7" t="n">
        <v>18</v>
      </c>
      <c r="F157" s="16" t="s">
        <v>20</v>
      </c>
      <c r="G157" s="6" t="n">
        <v>118.7828</v>
      </c>
      <c r="H157" s="6" t="n">
        <v>205.23</v>
      </c>
      <c r="I157" s="6" t="n">
        <v>11068.66</v>
      </c>
      <c r="J157" s="6" t="n">
        <v>6.75</v>
      </c>
      <c r="K157" s="6" t="n">
        <v>2138.0895</v>
      </c>
      <c r="L157" s="6" t="n">
        <v>1496.66</v>
      </c>
      <c r="M157" s="6" t="n">
        <v>0.75</v>
      </c>
      <c r="N157" s="6" t="n">
        <v>0.43</v>
      </c>
    </row>
    <row collapsed="false" customFormat="false" customHeight="false" hidden="false" ht="12.1" outlineLevel="0" r="158">
      <c r="A158" s="41" t="n">
        <v>45602</v>
      </c>
      <c r="B158" s="16" t="s">
        <v>418</v>
      </c>
      <c r="C158" s="16" t="s">
        <v>53</v>
      </c>
      <c r="D158" s="16" t="s">
        <v>54</v>
      </c>
      <c r="E158" s="7" t="n">
        <v>16</v>
      </c>
      <c r="F158" s="16" t="s">
        <v>20</v>
      </c>
      <c r="G158" s="6" t="n">
        <v>98.6445</v>
      </c>
      <c r="H158" s="6" t="n">
        <v>113.3174</v>
      </c>
      <c r="I158" s="6" t="n">
        <v>4703.01</v>
      </c>
      <c r="J158" s="6" t="n">
        <v>4.83</v>
      </c>
      <c r="K158" s="6" t="n">
        <v>1578.3126</v>
      </c>
      <c r="L158" s="6" t="n">
        <v>1104.7</v>
      </c>
      <c r="M158" s="6" t="n">
        <v>1.47</v>
      </c>
      <c r="N158" s="6" t="n">
        <v>0.62</v>
      </c>
    </row>
    <row collapsed="false" customFormat="false" customHeight="false" hidden="false" ht="12.1" outlineLevel="0" r="159">
      <c r="A159" s="41" t="n">
        <v>45617</v>
      </c>
      <c r="B159" s="16" t="s">
        <v>418</v>
      </c>
      <c r="C159" s="16" t="s">
        <v>42</v>
      </c>
      <c r="D159" s="16" t="s">
        <v>43</v>
      </c>
      <c r="E159" s="7" t="n">
        <v>7</v>
      </c>
      <c r="F159" s="16" t="s">
        <v>20</v>
      </c>
      <c r="G159" s="6" t="n">
        <v>83.1819</v>
      </c>
      <c r="H159" s="6" t="n">
        <v>415.49</v>
      </c>
      <c r="I159" s="6" t="n">
        <v>17904.9</v>
      </c>
      <c r="J159" s="6" t="n">
        <v>1.74</v>
      </c>
      <c r="K159" s="6" t="n">
        <v>582.2736</v>
      </c>
      <c r="L159" s="6" t="n">
        <v>407.89</v>
      </c>
      <c r="M159" s="6" t="n">
        <v>0.33</v>
      </c>
      <c r="N159" s="6" t="n">
        <v>0.14</v>
      </c>
    </row>
    <row collapsed="false" customFormat="false" customHeight="false" hidden="false" ht="12.1" outlineLevel="0" r="160">
      <c r="A160" s="41" t="n">
        <v>45625</v>
      </c>
      <c r="B160" s="16" t="s">
        <v>418</v>
      </c>
      <c r="C160" s="16" t="s">
        <v>25</v>
      </c>
      <c r="D160" s="16" t="s">
        <v>26</v>
      </c>
      <c r="E160" s="7" t="n">
        <v>130</v>
      </c>
      <c r="F160" s="16" t="s">
        <v>20</v>
      </c>
      <c r="G160" s="6" t="n">
        <v>53.1454</v>
      </c>
      <c r="H160" s="6" t="n">
        <v>64.43</v>
      </c>
      <c r="I160" s="6" t="n">
        <v>3843.84</v>
      </c>
      <c r="J160" s="6" t="n">
        <v>18.92</v>
      </c>
      <c r="K160" s="6" t="n">
        <v>6908.9055</v>
      </c>
      <c r="L160" s="6" t="n">
        <v>4835.69</v>
      </c>
      <c r="M160" s="6" t="n">
        <v>0.97</v>
      </c>
      <c r="N160" s="6" t="n">
        <v>0.53</v>
      </c>
    </row>
    <row collapsed="false" customFormat="false" customHeight="false" hidden="false" ht="12.1" outlineLevel="0" r="161">
      <c r="A161" s="41" t="n">
        <v>45628</v>
      </c>
      <c r="B161" s="16" t="s">
        <v>418</v>
      </c>
      <c r="C161" s="16" t="s">
        <v>39</v>
      </c>
      <c r="D161" s="16" t="s">
        <v>40</v>
      </c>
      <c r="E161" s="7" t="n">
        <v>6</v>
      </c>
      <c r="F161" s="16" t="s">
        <v>20</v>
      </c>
      <c r="G161" s="6" t="n">
        <v>323.2227</v>
      </c>
      <c r="H161" s="6" t="n">
        <v>608.57</v>
      </c>
      <c r="I161" s="6" t="n">
        <v>24716.35</v>
      </c>
      <c r="J161" s="6" t="n">
        <v>5.4</v>
      </c>
      <c r="K161" s="6" t="n">
        <v>1939.3362</v>
      </c>
      <c r="L161" s="6" t="n">
        <v>1357.54</v>
      </c>
      <c r="M161" s="6" t="n">
        <v>0.92</v>
      </c>
      <c r="N161" s="6" t="n">
        <v>0.35</v>
      </c>
    </row>
    <row collapsed="false" customFormat="false" customHeight="false" hidden="false" ht="12.1" outlineLevel="0" r="162">
      <c r="A162" s="41" t="n">
        <v>45631</v>
      </c>
      <c r="B162" s="16" t="s">
        <v>418</v>
      </c>
      <c r="C162" s="16" t="s">
        <v>61</v>
      </c>
      <c r="D162" s="16" t="s">
        <v>62</v>
      </c>
      <c r="E162" s="7" t="n">
        <v>20</v>
      </c>
      <c r="F162" s="16" t="s">
        <v>20</v>
      </c>
      <c r="G162" s="6" t="n">
        <v>21.8896</v>
      </c>
      <c r="H162" s="6" t="n">
        <v>26.72</v>
      </c>
      <c r="I162" s="6" t="n">
        <v>2990.98</v>
      </c>
      <c r="J162" s="6" t="n">
        <v>1.26</v>
      </c>
      <c r="K162" s="6" t="n">
        <v>437.7916</v>
      </c>
      <c r="L162" s="6" t="n">
        <v>306.45</v>
      </c>
      <c r="M162" s="6" t="n">
        <v>0.51</v>
      </c>
      <c r="N162" s="6" t="n">
        <v>0.55</v>
      </c>
    </row>
    <row collapsed="false" customFormat="false" customHeight="false" hidden="false" ht="12.1" outlineLevel="0" r="163">
      <c r="A163" s="41" t="n">
        <v>45632</v>
      </c>
      <c r="B163" s="16" t="s">
        <v>418</v>
      </c>
      <c r="C163" s="16" t="s">
        <v>33</v>
      </c>
      <c r="D163" s="16" t="s">
        <v>34</v>
      </c>
      <c r="E163" s="7" t="n">
        <v>126</v>
      </c>
      <c r="F163" s="16" t="s">
        <v>20</v>
      </c>
      <c r="G163" s="6" t="n">
        <v>26.8798</v>
      </c>
      <c r="H163" s="6" t="n">
        <v>47</v>
      </c>
      <c r="I163" s="6" t="n">
        <v>2533.65</v>
      </c>
      <c r="J163" s="6" t="n">
        <v>9.83</v>
      </c>
      <c r="K163" s="6" t="n">
        <v>3386.85</v>
      </c>
      <c r="L163" s="6" t="n">
        <v>2370.59</v>
      </c>
      <c r="M163" s="6" t="n">
        <v>0.74</v>
      </c>
      <c r="N163" s="6" t="n">
        <v>0.39</v>
      </c>
    </row>
    <row collapsed="false" customFormat="false" customHeight="false" hidden="false" ht="12.1" outlineLevel="0" r="164">
      <c r="A164" s="41" t="n">
        <v>45635</v>
      </c>
      <c r="B164" s="16" t="s">
        <v>418</v>
      </c>
      <c r="C164" s="16" t="s">
        <v>30</v>
      </c>
      <c r="D164" s="16" t="s">
        <v>31</v>
      </c>
      <c r="E164" s="7" t="n">
        <v>27</v>
      </c>
      <c r="F164" s="16" t="s">
        <v>20</v>
      </c>
      <c r="G164" s="6" t="n">
        <v>137.2017</v>
      </c>
      <c r="H164" s="6" t="n">
        <v>280.68</v>
      </c>
      <c r="I164" s="6" t="n">
        <v>16394.22</v>
      </c>
      <c r="J164" s="6" t="n">
        <v>11.18</v>
      </c>
      <c r="K164" s="6" t="n">
        <v>3704.4451</v>
      </c>
      <c r="L164" s="6" t="n">
        <v>2592.91</v>
      </c>
      <c r="M164" s="6" t="n">
        <v>0.59</v>
      </c>
      <c r="N164" s="6" t="n">
        <v>0.34</v>
      </c>
    </row>
    <row collapsed="false" customFormat="false" customHeight="false" hidden="false" ht="12.1" outlineLevel="0" r="165">
      <c r="A165" s="41" t="n">
        <v>45639</v>
      </c>
      <c r="B165" s="16" t="s">
        <v>418</v>
      </c>
      <c r="C165" s="16" t="s">
        <v>66</v>
      </c>
      <c r="D165" s="16" t="s">
        <v>67</v>
      </c>
      <c r="E165" s="7" t="n">
        <v>52</v>
      </c>
      <c r="F165" s="16" t="s">
        <v>47</v>
      </c>
      <c r="G165" s="6" t="n">
        <v>35.3137</v>
      </c>
      <c r="H165" s="6" t="n">
        <v>166</v>
      </c>
      <c r="I165" s="6" t="n">
        <v>727.1</v>
      </c>
      <c r="J165" s="6" t="n">
        <v>239</v>
      </c>
      <c r="K165" s="6" t="n">
        <v>1836.3124</v>
      </c>
      <c r="L165" s="6" t="n">
        <v>1597.31</v>
      </c>
      <c r="M165" s="6" t="n">
        <v>4.22</v>
      </c>
      <c r="N165" s="6" t="n">
        <v>18.5</v>
      </c>
    </row>
    <row collapsed="false" customFormat="false" customHeight="false" hidden="false" ht="12.1" outlineLevel="0" r="166">
      <c r="A166" s="41" t="n">
        <v>45639</v>
      </c>
      <c r="B166" s="16" t="s">
        <v>418</v>
      </c>
      <c r="C166" s="16" t="s">
        <v>58</v>
      </c>
      <c r="D166" s="16" t="s">
        <v>59</v>
      </c>
      <c r="E166" s="7" t="n">
        <v>4</v>
      </c>
      <c r="F166" s="16" t="s">
        <v>20</v>
      </c>
      <c r="G166" s="6" t="n">
        <v>42.0998</v>
      </c>
      <c r="H166" s="6" t="n">
        <v>103.3</v>
      </c>
      <c r="I166" s="6" t="n">
        <v>17087.72</v>
      </c>
      <c r="J166" s="6" t="n">
        <v>0.49</v>
      </c>
      <c r="K166" s="6" t="n">
        <v>168.399</v>
      </c>
      <c r="L166" s="6" t="n">
        <v>117.46</v>
      </c>
      <c r="M166" s="6" t="n">
        <v>0.17</v>
      </c>
      <c r="N166" s="6" t="n">
        <v>0.27</v>
      </c>
    </row>
    <row collapsed="false" customFormat="false" customHeight="false" hidden="false" ht="12.1" outlineLevel="0" r="167">
      <c r="A167" s="41" t="n">
        <v>45657</v>
      </c>
      <c r="B167" s="16" t="s">
        <v>418</v>
      </c>
      <c r="C167" s="16" t="s">
        <v>55</v>
      </c>
      <c r="D167" s="16" t="s">
        <v>56</v>
      </c>
      <c r="E167" s="7" t="n">
        <v>10</v>
      </c>
      <c r="F167" s="16" t="s">
        <v>20</v>
      </c>
      <c r="G167" s="6" t="n">
        <v>55.9238</v>
      </c>
      <c r="H167" s="6" t="n">
        <v>115.86</v>
      </c>
      <c r="I167" s="6" t="n">
        <v>7317.99</v>
      </c>
      <c r="J167" s="6" t="n">
        <v>1.65</v>
      </c>
      <c r="K167" s="6" t="n">
        <v>559.2384</v>
      </c>
      <c r="L167" s="6" t="n">
        <v>391.47</v>
      </c>
      <c r="M167" s="6" t="n">
        <v>0.53</v>
      </c>
      <c r="N167" s="6" t="n">
        <v>0.33</v>
      </c>
    </row>
    <row collapsed="false" customFormat="false" customHeight="false" hidden="false" ht="12.1" outlineLevel="0" r="168">
      <c r="A168" s="41" t="n">
        <v>45663</v>
      </c>
      <c r="B168" s="16" t="s">
        <v>418</v>
      </c>
      <c r="C168" s="16" t="s">
        <v>36</v>
      </c>
      <c r="D168" s="16" t="s">
        <v>37</v>
      </c>
      <c r="E168" s="7" t="n">
        <v>18</v>
      </c>
      <c r="F168" s="16" t="s">
        <v>20</v>
      </c>
      <c r="G168" s="6" t="n">
        <v>127.0996</v>
      </c>
      <c r="H168" s="6" t="n">
        <v>243.28</v>
      </c>
      <c r="I168" s="6" t="n">
        <v>11068.66</v>
      </c>
      <c r="J168" s="6" t="n">
        <v>6.75</v>
      </c>
      <c r="K168" s="6" t="n">
        <v>2287.7933</v>
      </c>
      <c r="L168" s="6" t="n">
        <v>1601.46</v>
      </c>
      <c r="M168" s="6" t="n">
        <v>0.8</v>
      </c>
      <c r="N168" s="6" t="n">
        <v>0.36</v>
      </c>
    </row>
    <row collapsed="false" customFormat="false" customHeight="false" hidden="false" ht="12.1" outlineLevel="0" r="169">
      <c r="A169" s="41" t="n">
        <v>45699</v>
      </c>
      <c r="B169" s="16" t="s">
        <v>418</v>
      </c>
      <c r="C169" s="16" t="s">
        <v>53</v>
      </c>
      <c r="D169" s="16" t="s">
        <v>54</v>
      </c>
      <c r="E169" s="7" t="n">
        <v>16</v>
      </c>
      <c r="F169" s="16" t="s">
        <v>20</v>
      </c>
      <c r="G169" s="6" t="n">
        <v>67.2636</v>
      </c>
      <c r="H169" s="6" t="n">
        <v>96.3367</v>
      </c>
      <c r="I169" s="6" t="n">
        <v>4703.01</v>
      </c>
      <c r="J169" s="6" t="n">
        <v>3.34</v>
      </c>
      <c r="K169" s="6" t="n">
        <v>1076.217</v>
      </c>
      <c r="L169" s="6" t="n">
        <v>752.96</v>
      </c>
      <c r="M169" s="6" t="n">
        <v>1</v>
      </c>
      <c r="N169" s="6" t="n">
        <v>0.5</v>
      </c>
    </row>
    <row collapsed="false" customFormat="false" customHeight="false" hidden="false" ht="12.1" outlineLevel="0" r="170">
      <c r="A170" s="41" t="n">
        <v>45708</v>
      </c>
      <c r="B170" s="16" t="s">
        <v>418</v>
      </c>
      <c r="C170" s="16" t="s">
        <v>42</v>
      </c>
      <c r="D170" s="16" t="s">
        <v>43</v>
      </c>
      <c r="E170" s="7" t="n">
        <v>7</v>
      </c>
      <c r="F170" s="16" t="s">
        <v>20</v>
      </c>
      <c r="G170" s="6" t="n">
        <v>75.0542</v>
      </c>
      <c r="H170" s="6" t="n">
        <v>414.77</v>
      </c>
      <c r="I170" s="6" t="n">
        <v>17904.9</v>
      </c>
      <c r="J170" s="6" t="n">
        <v>1.74</v>
      </c>
      <c r="K170" s="6" t="n">
        <v>525.3797</v>
      </c>
      <c r="L170" s="6" t="n">
        <v>368.04</v>
      </c>
      <c r="M170" s="6" t="n">
        <v>0.29</v>
      </c>
      <c r="N170" s="6" t="n">
        <v>0.14</v>
      </c>
    </row>
    <row collapsed="false" customFormat="false" customHeight="false" hidden="false" ht="12.1" outlineLevel="0" r="171">
      <c r="A171" s="41" t="n">
        <v>45716</v>
      </c>
      <c r="B171" s="16" t="s">
        <v>418</v>
      </c>
      <c r="C171" s="16" t="s">
        <v>39</v>
      </c>
      <c r="D171" s="16" t="s">
        <v>40</v>
      </c>
      <c r="E171" s="7" t="n">
        <v>6</v>
      </c>
      <c r="F171" s="16" t="s">
        <v>20</v>
      </c>
      <c r="G171" s="6" t="n">
        <v>263.0901</v>
      </c>
      <c r="H171" s="6" t="n">
        <v>608</v>
      </c>
      <c r="I171" s="6" t="n">
        <v>24716.35</v>
      </c>
      <c r="J171" s="6" t="n">
        <v>5.4</v>
      </c>
      <c r="K171" s="6" t="n">
        <v>1578.5406</v>
      </c>
      <c r="L171" s="6" t="n">
        <v>1104.98</v>
      </c>
      <c r="M171" s="6" t="n">
        <v>0.75</v>
      </c>
      <c r="N171" s="6" t="n">
        <v>0.35</v>
      </c>
    </row>
    <row collapsed="false" customFormat="false" customHeight="false" hidden="false" ht="12.1" outlineLevel="0" r="172">
      <c r="A172" s="41" t="n">
        <v>45722</v>
      </c>
      <c r="B172" s="16" t="s">
        <v>418</v>
      </c>
      <c r="C172" s="16" t="s">
        <v>61</v>
      </c>
      <c r="D172" s="16" t="s">
        <v>62</v>
      </c>
      <c r="E172" s="7" t="n">
        <v>20</v>
      </c>
      <c r="F172" s="16" t="s">
        <v>20</v>
      </c>
      <c r="G172" s="6" t="n">
        <v>19.7533</v>
      </c>
      <c r="H172" s="6" t="n">
        <v>24.13</v>
      </c>
      <c r="I172" s="6" t="n">
        <v>2990.98</v>
      </c>
      <c r="J172" s="6" t="n">
        <v>1.32</v>
      </c>
      <c r="K172" s="6" t="n">
        <v>395.0663</v>
      </c>
      <c r="L172" s="6" t="n">
        <v>276.55</v>
      </c>
      <c r="M172" s="6" t="n">
        <v>0.46</v>
      </c>
      <c r="N172" s="6" t="n">
        <v>0.64</v>
      </c>
    </row>
    <row collapsed="false" customFormat="false" customHeight="false" hidden="false" ht="12.1" outlineLevel="0" r="173">
      <c r="A173" s="41" t="n">
        <v>45723</v>
      </c>
      <c r="B173" s="16" t="s">
        <v>418</v>
      </c>
      <c r="C173" s="16" t="s">
        <v>33</v>
      </c>
      <c r="D173" s="16" t="s">
        <v>34</v>
      </c>
      <c r="E173" s="7" t="n">
        <v>126</v>
      </c>
      <c r="F173" s="16" t="s">
        <v>20</v>
      </c>
      <c r="G173" s="6" t="n">
        <v>23.2888</v>
      </c>
      <c r="H173" s="6" t="n">
        <v>41.46</v>
      </c>
      <c r="I173" s="6" t="n">
        <v>2533.65</v>
      </c>
      <c r="J173" s="6" t="n">
        <v>9.83</v>
      </c>
      <c r="K173" s="6" t="n">
        <v>2934.3918</v>
      </c>
      <c r="L173" s="6" t="n">
        <v>2053.9</v>
      </c>
      <c r="M173" s="6" t="n">
        <v>0.64</v>
      </c>
      <c r="N173" s="6" t="n">
        <v>0.44</v>
      </c>
    </row>
    <row collapsed="false" customFormat="false" customHeight="false" hidden="false" ht="12.1" outlineLevel="0" r="174">
      <c r="A174" s="41" t="n">
        <v>45726</v>
      </c>
      <c r="B174" s="16" t="s">
        <v>418</v>
      </c>
      <c r="C174" s="16" t="s">
        <v>30</v>
      </c>
      <c r="D174" s="16" t="s">
        <v>31</v>
      </c>
      <c r="E174" s="7" t="n">
        <v>27</v>
      </c>
      <c r="F174" s="16" t="s">
        <v>20</v>
      </c>
      <c r="G174" s="6" t="n">
        <v>123.008</v>
      </c>
      <c r="H174" s="6" t="n">
        <v>253.92</v>
      </c>
      <c r="I174" s="6" t="n">
        <v>16394.22</v>
      </c>
      <c r="J174" s="6" t="n">
        <v>11.18</v>
      </c>
      <c r="K174" s="6" t="n">
        <v>3321.2148</v>
      </c>
      <c r="L174" s="6" t="n">
        <v>2324.67</v>
      </c>
      <c r="M174" s="6" t="n">
        <v>0.53</v>
      </c>
      <c r="N174" s="6" t="n">
        <v>0.38</v>
      </c>
    </row>
    <row collapsed="false" customFormat="false" customHeight="false" hidden="false" ht="12.1" outlineLevel="0" r="175">
      <c r="A175" s="41" t="n">
        <v>45730</v>
      </c>
      <c r="B175" s="16" t="s">
        <v>418</v>
      </c>
      <c r="C175" s="16" t="s">
        <v>58</v>
      </c>
      <c r="D175" s="16" t="s">
        <v>59</v>
      </c>
      <c r="E175" s="7" t="n">
        <v>4</v>
      </c>
      <c r="F175" s="16" t="s">
        <v>20</v>
      </c>
      <c r="G175" s="6" t="n">
        <v>35.0807</v>
      </c>
      <c r="H175" s="6" t="n">
        <v>72.4</v>
      </c>
      <c r="I175" s="6" t="n">
        <v>17087.72</v>
      </c>
      <c r="J175" s="6" t="n">
        <v>0.49</v>
      </c>
      <c r="K175" s="6" t="n">
        <v>140.3228</v>
      </c>
      <c r="L175" s="6" t="n">
        <v>97.88</v>
      </c>
      <c r="M175" s="6" t="n">
        <v>0.14</v>
      </c>
      <c r="N175" s="6" t="n">
        <v>0.39</v>
      </c>
    </row>
    <row collapsed="false" customFormat="false" customHeight="false" hidden="false" ht="12.1" outlineLevel="0" r="176">
      <c r="A176" s="41" t="n">
        <v>45730</v>
      </c>
      <c r="B176" s="16" t="s">
        <v>418</v>
      </c>
      <c r="C176" s="16" t="s">
        <v>25</v>
      </c>
      <c r="D176" s="16" t="s">
        <v>26</v>
      </c>
      <c r="E176" s="7" t="n">
        <v>130</v>
      </c>
      <c r="F176" s="16" t="s">
        <v>20</v>
      </c>
      <c r="G176" s="6" t="n">
        <v>44.1757</v>
      </c>
      <c r="H176" s="6" t="n">
        <v>69.62</v>
      </c>
      <c r="I176" s="6" t="n">
        <v>3843.84</v>
      </c>
      <c r="J176" s="6" t="n">
        <v>19.89</v>
      </c>
      <c r="K176" s="6" t="n">
        <v>5742.8397</v>
      </c>
      <c r="L176" s="6" t="n">
        <v>4019.99</v>
      </c>
      <c r="M176" s="6" t="n">
        <v>0.8</v>
      </c>
      <c r="N176" s="6" t="n">
        <v>0.51</v>
      </c>
    </row>
    <row collapsed="false" customFormat="false" customHeight="false" hidden="false" ht="12.1" outlineLevel="0" r="177">
      <c r="A177" s="41" t="n">
        <v>45747</v>
      </c>
      <c r="B177" s="16" t="s">
        <v>418</v>
      </c>
      <c r="C177" s="16" t="s">
        <v>55</v>
      </c>
      <c r="D177" s="16" t="s">
        <v>56</v>
      </c>
      <c r="E177" s="7" t="n">
        <v>10</v>
      </c>
      <c r="F177" s="16" t="s">
        <v>20</v>
      </c>
      <c r="G177" s="6" t="n">
        <v>46.0247</v>
      </c>
      <c r="H177" s="6" t="n">
        <v>121.95</v>
      </c>
      <c r="I177" s="6" t="n">
        <v>7317.99</v>
      </c>
      <c r="J177" s="6" t="n">
        <v>1.65</v>
      </c>
      <c r="K177" s="6" t="n">
        <v>460.2472</v>
      </c>
      <c r="L177" s="6" t="n">
        <v>322.17</v>
      </c>
      <c r="M177" s="6" t="n">
        <v>0.44</v>
      </c>
      <c r="N177" s="6" t="n">
        <v>0.32</v>
      </c>
    </row>
    <row collapsed="false" customFormat="false" customHeight="false" hidden="false" ht="12.1" outlineLevel="0" r="178">
      <c r="A178" s="41" t="n">
        <v>45751</v>
      </c>
      <c r="B178" s="16" t="s">
        <v>418</v>
      </c>
      <c r="C178" s="16" t="s">
        <v>36</v>
      </c>
      <c r="D178" s="16" t="s">
        <v>37</v>
      </c>
      <c r="E178" s="7" t="n">
        <v>18</v>
      </c>
      <c r="F178" s="16" t="s">
        <v>20</v>
      </c>
      <c r="G178" s="6" t="n">
        <v>118.1362</v>
      </c>
      <c r="H178" s="6" t="n">
        <v>228.69</v>
      </c>
      <c r="I178" s="6" t="n">
        <v>11068.66</v>
      </c>
      <c r="J178" s="6" t="n">
        <v>7.56</v>
      </c>
      <c r="K178" s="6" t="n">
        <v>2126.4516</v>
      </c>
      <c r="L178" s="6" t="n">
        <v>1488.52</v>
      </c>
      <c r="M178" s="6" t="n">
        <v>0.75</v>
      </c>
      <c r="N178" s="6" t="n">
        <v>0.43</v>
      </c>
    </row>
    <row collapsed="false" customFormat="false" customHeight="false" hidden="false" ht="12.1" outlineLevel="0" r="179">
      <c r="A179" s="41" t="n">
        <v>45779</v>
      </c>
      <c r="B179" s="16" t="s">
        <v>418</v>
      </c>
      <c r="C179" s="16" t="s">
        <v>53</v>
      </c>
      <c r="D179" s="16" t="s">
        <v>54</v>
      </c>
      <c r="E179" s="7" t="n">
        <v>16</v>
      </c>
      <c r="F179" s="16" t="s">
        <v>20</v>
      </c>
      <c r="G179" s="6" t="n">
        <v>82.2267</v>
      </c>
      <c r="H179" s="6" t="n">
        <v>88.9593</v>
      </c>
      <c r="I179" s="6" t="n">
        <v>4703.01</v>
      </c>
      <c r="J179" s="6" t="n">
        <v>4.84</v>
      </c>
      <c r="K179" s="6" t="n">
        <v>1315.6278</v>
      </c>
      <c r="L179" s="6" t="n">
        <v>921.2</v>
      </c>
      <c r="M179" s="6" t="n">
        <v>1.22</v>
      </c>
      <c r="N179" s="6" t="n">
        <v>0.79</v>
      </c>
    </row>
    <row collapsed="false" customFormat="false" customHeight="false" hidden="false" ht="12.1" outlineLevel="0" r="180">
      <c r="A180" s="41" t="n">
        <v>45792</v>
      </c>
      <c r="B180" s="16" t="s">
        <v>418</v>
      </c>
      <c r="C180" s="16" t="s">
        <v>42</v>
      </c>
      <c r="D180" s="16" t="s">
        <v>43</v>
      </c>
      <c r="E180" s="7" t="n">
        <v>7</v>
      </c>
      <c r="F180" s="16" t="s">
        <v>20</v>
      </c>
      <c r="G180" s="6" t="n">
        <v>66.5857</v>
      </c>
      <c r="H180" s="6" t="n">
        <v>452.94</v>
      </c>
      <c r="I180" s="6" t="n">
        <v>17904.9</v>
      </c>
      <c r="J180" s="6" t="n">
        <v>1.74</v>
      </c>
      <c r="K180" s="6" t="n">
        <v>466.0997</v>
      </c>
      <c r="L180" s="6" t="n">
        <v>326.51</v>
      </c>
      <c r="M180" s="6" t="n">
        <v>0.26</v>
      </c>
      <c r="N180" s="6" t="n">
        <v>0.13</v>
      </c>
    </row>
    <row collapsed="false" customFormat="false" customHeight="false" hidden="false" ht="12.1" outlineLevel="0" r="181">
      <c r="A181" s="41" t="n">
        <v>45807</v>
      </c>
      <c r="B181" s="16" t="s">
        <v>418</v>
      </c>
      <c r="C181" s="16" t="s">
        <v>39</v>
      </c>
      <c r="D181" s="16" t="s">
        <v>40</v>
      </c>
      <c r="E181" s="7" t="n">
        <v>6</v>
      </c>
      <c r="F181" s="16" t="s">
        <v>20</v>
      </c>
      <c r="G181" s="6" t="n">
        <v>235.491</v>
      </c>
      <c r="H181" s="6" t="n">
        <v>601.86</v>
      </c>
      <c r="I181" s="6" t="n">
        <v>24716.35</v>
      </c>
      <c r="J181" s="6" t="n">
        <v>5.4</v>
      </c>
      <c r="K181" s="6" t="n">
        <v>1412.946</v>
      </c>
      <c r="L181" s="6" t="n">
        <v>989.06</v>
      </c>
      <c r="M181" s="6" t="n">
        <v>0.67</v>
      </c>
      <c r="N181" s="6" t="n">
        <v>0.35</v>
      </c>
    </row>
    <row collapsed="false" customFormat="false" customHeight="false" hidden="false" ht="12.1" outlineLevel="0" r="182">
      <c r="A182" s="41" t="n">
        <v>45813</v>
      </c>
      <c r="B182" s="16" t="s">
        <v>418</v>
      </c>
      <c r="C182" s="16" t="s">
        <v>61</v>
      </c>
      <c r="D182" s="16" t="s">
        <v>62</v>
      </c>
      <c r="E182" s="7" t="n">
        <v>20</v>
      </c>
      <c r="F182" s="16" t="s">
        <v>20</v>
      </c>
      <c r="G182" s="6" t="n">
        <v>17.2706</v>
      </c>
      <c r="H182" s="6" t="n">
        <v>36.6</v>
      </c>
      <c r="I182" s="6" t="n">
        <v>2990.98</v>
      </c>
      <c r="J182" s="6" t="n">
        <v>1.32</v>
      </c>
      <c r="K182" s="6" t="n">
        <v>345.411</v>
      </c>
      <c r="L182" s="6" t="n">
        <v>241.79</v>
      </c>
      <c r="M182" s="6" t="n">
        <v>0.4</v>
      </c>
      <c r="N182" s="6" t="n">
        <v>0.42</v>
      </c>
    </row>
    <row collapsed="false" customFormat="false" customHeight="false" hidden="false" ht="12.1" outlineLevel="0" r="183">
      <c r="A183" s="41" t="n">
        <v>45814</v>
      </c>
      <c r="B183" s="16" t="s">
        <v>418</v>
      </c>
      <c r="C183" s="16" t="s">
        <v>33</v>
      </c>
      <c r="D183" s="16" t="s">
        <v>34</v>
      </c>
      <c r="E183" s="7" t="n">
        <v>126</v>
      </c>
      <c r="F183" s="16" t="s">
        <v>20</v>
      </c>
      <c r="G183" s="6" t="n">
        <v>20.5731</v>
      </c>
      <c r="H183" s="6" t="n">
        <v>44.12</v>
      </c>
      <c r="I183" s="6" t="n">
        <v>2533.65</v>
      </c>
      <c r="J183" s="6" t="n">
        <v>9.83</v>
      </c>
      <c r="K183" s="6" t="n">
        <v>2592.2071</v>
      </c>
      <c r="L183" s="6" t="n">
        <v>1814.39</v>
      </c>
      <c r="M183" s="6" t="n">
        <v>0.57</v>
      </c>
      <c r="N183" s="6" t="n">
        <v>0.41</v>
      </c>
    </row>
    <row collapsed="false" customFormat="false" customHeight="false" hidden="false" ht="12.1" outlineLevel="0" r="184">
      <c r="A184" s="41" t="n">
        <v>45821</v>
      </c>
      <c r="B184" s="16" t="s">
        <v>418</v>
      </c>
      <c r="C184" s="16" t="s">
        <v>25</v>
      </c>
      <c r="D184" s="16" t="s">
        <v>26</v>
      </c>
      <c r="E184" s="7" t="n">
        <v>130</v>
      </c>
      <c r="F184" s="16" t="s">
        <v>20</v>
      </c>
      <c r="G184" s="6" t="n">
        <v>40.2914</v>
      </c>
      <c r="H184" s="6" t="n">
        <v>72.24</v>
      </c>
      <c r="I184" s="6" t="n">
        <v>3843.84</v>
      </c>
      <c r="J184" s="6" t="n">
        <v>19.89</v>
      </c>
      <c r="K184" s="6" t="n">
        <v>5237.8856</v>
      </c>
      <c r="L184" s="6" t="n">
        <v>3666.52</v>
      </c>
      <c r="M184" s="6" t="n">
        <v>0.73</v>
      </c>
      <c r="N184" s="6" t="n">
        <v>0.49</v>
      </c>
    </row>
    <row collapsed="false" customFormat="false" customHeight="false" hidden="false" ht="12.1" outlineLevel="0" r="185">
      <c r="A185" s="41" t="n">
        <v>45821</v>
      </c>
      <c r="B185" s="16" t="s">
        <v>418</v>
      </c>
      <c r="C185" s="16" t="s">
        <v>58</v>
      </c>
      <c r="D185" s="16" t="s">
        <v>59</v>
      </c>
      <c r="E185" s="7" t="n">
        <v>4</v>
      </c>
      <c r="F185" s="16" t="s">
        <v>20</v>
      </c>
      <c r="G185" s="6" t="n">
        <v>31.9961</v>
      </c>
      <c r="H185" s="6" t="n">
        <v>62.075</v>
      </c>
      <c r="I185" s="6" t="n">
        <v>17087.72</v>
      </c>
      <c r="J185" s="6" t="n">
        <v>0.49</v>
      </c>
      <c r="K185" s="6" t="n">
        <v>127.9845</v>
      </c>
      <c r="L185" s="6" t="n">
        <v>89.27</v>
      </c>
      <c r="M185" s="6" t="n">
        <v>0.13</v>
      </c>
      <c r="N185" s="6" t="n">
        <v>0.46</v>
      </c>
    </row>
    <row collapsed="false" customFormat="false" customHeight="false" hidden="false" ht="12.1" outlineLevel="0" r="186">
      <c r="A186" s="41" t="n">
        <v>45831</v>
      </c>
      <c r="B186" s="16" t="s">
        <v>418</v>
      </c>
      <c r="C186" s="16" t="s">
        <v>30</v>
      </c>
      <c r="D186" s="16" t="s">
        <v>31</v>
      </c>
      <c r="E186" s="7" t="n">
        <v>27</v>
      </c>
      <c r="F186" s="16" t="s">
        <v>20</v>
      </c>
      <c r="G186" s="6" t="n">
        <v>113.8273</v>
      </c>
      <c r="H186" s="6" t="n">
        <v>226.04</v>
      </c>
      <c r="I186" s="6" t="n">
        <v>16394.22</v>
      </c>
      <c r="J186" s="6" t="n">
        <v>11.75</v>
      </c>
      <c r="K186" s="6" t="n">
        <v>3073.3376</v>
      </c>
      <c r="L186" s="6" t="n">
        <v>2150.94</v>
      </c>
      <c r="M186" s="6" t="n">
        <v>0.49</v>
      </c>
      <c r="N186" s="6" t="n">
        <v>0.45</v>
      </c>
    </row>
    <row collapsed="false" customFormat="false" customHeight="false" hidden="false" ht="12.1" outlineLevel="0" r="187">
      <c r="A187" s="41" t="n">
        <v>45838</v>
      </c>
      <c r="B187" s="16" t="s">
        <v>418</v>
      </c>
      <c r="C187" s="16" t="s">
        <v>55</v>
      </c>
      <c r="D187" s="16" t="s">
        <v>56</v>
      </c>
      <c r="E187" s="7" t="n">
        <v>10</v>
      </c>
      <c r="F187" s="16" t="s">
        <v>20</v>
      </c>
      <c r="G187" s="6" t="n">
        <v>43.1577</v>
      </c>
      <c r="H187" s="6" t="n">
        <v>131.43</v>
      </c>
      <c r="I187" s="6" t="n">
        <v>7317.99</v>
      </c>
      <c r="J187" s="6" t="n">
        <v>1.65</v>
      </c>
      <c r="K187" s="6" t="n">
        <v>431.5768</v>
      </c>
      <c r="L187" s="6" t="n">
        <v>302.1</v>
      </c>
      <c r="M187" s="6" t="n">
        <v>0.41</v>
      </c>
      <c r="N187" s="6" t="n">
        <v>0.29</v>
      </c>
    </row>
    <row collapsed="false" customFormat="false" customHeight="false" hidden="false" ht="12.1" outlineLevel="0" r="188">
      <c r="A188" s="41" t="n">
        <v>45841</v>
      </c>
      <c r="B188" s="16" t="s">
        <v>418</v>
      </c>
      <c r="C188" s="16" t="s">
        <v>36</v>
      </c>
      <c r="D188" s="16" t="s">
        <v>37</v>
      </c>
      <c r="E188" s="7" t="n">
        <v>18</v>
      </c>
      <c r="F188" s="16" t="s">
        <v>20</v>
      </c>
      <c r="G188" s="6" t="n">
        <v>110.1156</v>
      </c>
      <c r="H188" s="6" t="n">
        <v>292</v>
      </c>
      <c r="I188" s="6" t="n">
        <v>11068.66</v>
      </c>
      <c r="J188" s="6" t="n">
        <v>7.56</v>
      </c>
      <c r="K188" s="6" t="n">
        <v>1982.0808</v>
      </c>
      <c r="L188" s="6" t="n">
        <v>1387.46</v>
      </c>
      <c r="M188" s="6" t="n">
        <v>0.7</v>
      </c>
      <c r="N188" s="6" t="n">
        <v>0.34</v>
      </c>
    </row>
    <row collapsed="false" customFormat="false" customHeight="false" hidden="false" ht="12.1" outlineLevel="0" r="189">
      <c r="A189" s="41" t="n">
        <v>45884</v>
      </c>
      <c r="B189" s="16" t="s">
        <v>418</v>
      </c>
      <c r="C189" s="16" t="s">
        <v>53</v>
      </c>
      <c r="D189" s="16" t="s">
        <v>54</v>
      </c>
      <c r="E189" s="7" t="n">
        <v>16</v>
      </c>
      <c r="F189" s="16" t="s">
        <v>20</v>
      </c>
      <c r="G189" s="6" t="n">
        <v>80.563</v>
      </c>
      <c r="H189" s="6" t="n">
        <v>95.8439</v>
      </c>
      <c r="I189" s="6" t="n">
        <v>4703.01</v>
      </c>
      <c r="J189" s="6" t="n">
        <v>4.85</v>
      </c>
      <c r="K189" s="6" t="n">
        <v>1289.0072</v>
      </c>
      <c r="L189" s="6" t="n">
        <v>902.15</v>
      </c>
      <c r="M189" s="6" t="n">
        <v>1.2</v>
      </c>
      <c r="N189" s="6" t="n">
        <v>0.74</v>
      </c>
    </row>
    <row collapsed="false" customFormat="false" customHeight="false" hidden="false" ht="12.1" outlineLevel="0" r="190">
      <c r="A190" s="41" t="n">
        <v>45890</v>
      </c>
      <c r="B190" s="16" t="s">
        <v>418</v>
      </c>
      <c r="C190" s="16" t="s">
        <v>42</v>
      </c>
      <c r="D190" s="16" t="s">
        <v>43</v>
      </c>
      <c r="E190" s="7" t="n">
        <v>7</v>
      </c>
      <c r="F190" s="16" t="s">
        <v>20</v>
      </c>
      <c r="G190" s="6" t="n">
        <v>66.4867</v>
      </c>
      <c r="H190" s="6" t="n">
        <v>505.72</v>
      </c>
      <c r="I190" s="6" t="n">
        <v>17904.9</v>
      </c>
      <c r="J190" s="6" t="n">
        <v>1.74</v>
      </c>
      <c r="K190" s="6" t="n">
        <v>465.4071</v>
      </c>
      <c r="L190" s="6" t="n">
        <v>326.03</v>
      </c>
      <c r="M190" s="6" t="n">
        <v>0.26</v>
      </c>
      <c r="N190" s="6" t="n">
        <v>0.11</v>
      </c>
    </row>
    <row collapsed="false" customFormat="false" customHeight="false" hidden="false" ht="12.1" outlineLevel="0" r="191">
      <c r="A191" s="41" t="n">
        <v>45898</v>
      </c>
      <c r="B191" s="16" t="s">
        <v>418</v>
      </c>
      <c r="C191" s="16" t="s">
        <v>39</v>
      </c>
      <c r="D191" s="16" t="s">
        <v>40</v>
      </c>
      <c r="E191" s="7" t="n">
        <v>6</v>
      </c>
      <c r="F191" s="16" t="s">
        <v>20</v>
      </c>
      <c r="G191" s="6" t="n">
        <v>321.1672</v>
      </c>
      <c r="H191" s="6" t="n">
        <v>747.22</v>
      </c>
      <c r="I191" s="6" t="n">
        <v>24716.35</v>
      </c>
      <c r="J191" s="6" t="n">
        <v>7.2</v>
      </c>
      <c r="K191" s="6" t="n">
        <v>1927.0032</v>
      </c>
      <c r="L191" s="6" t="n">
        <v>1348.9</v>
      </c>
      <c r="M191" s="6" t="n">
        <v>0.91</v>
      </c>
      <c r="N191" s="6" t="n">
        <v>0.37</v>
      </c>
    </row>
    <row collapsed="false" customFormat="false" customHeight="false" hidden="false" ht="12.1" outlineLevel="0" r="192">
      <c r="A192" s="41" t="n">
        <v>45905</v>
      </c>
      <c r="B192" s="16" t="s">
        <v>418</v>
      </c>
      <c r="C192" s="16" t="s">
        <v>33</v>
      </c>
      <c r="D192" s="16" t="s">
        <v>34</v>
      </c>
      <c r="E192" s="7" t="n">
        <v>126</v>
      </c>
      <c r="F192" s="16" t="s">
        <v>20</v>
      </c>
      <c r="G192" s="6" t="n">
        <v>22.7634</v>
      </c>
      <c r="H192" s="6" t="n">
        <v>50.34</v>
      </c>
      <c r="I192" s="6" t="n">
        <v>2533.65</v>
      </c>
      <c r="J192" s="6" t="n">
        <v>10.58</v>
      </c>
      <c r="K192" s="6" t="n">
        <v>2868.1829</v>
      </c>
      <c r="L192" s="6" t="n">
        <v>2008.05</v>
      </c>
      <c r="M192" s="6" t="n">
        <v>0.63</v>
      </c>
      <c r="N192" s="6" t="n">
        <v>0.39</v>
      </c>
    </row>
    <row collapsed="false" customFormat="false" customHeight="false" hidden="false" ht="12.1" outlineLevel="0" r="193">
      <c r="A193" s="41" t="n">
        <v>45908</v>
      </c>
      <c r="B193" s="16" t="s">
        <v>418</v>
      </c>
      <c r="C193" s="16" t="s">
        <v>30</v>
      </c>
      <c r="D193" s="16" t="s">
        <v>31</v>
      </c>
      <c r="E193" s="7" t="n">
        <v>27</v>
      </c>
      <c r="F193" s="16" t="s">
        <v>20</v>
      </c>
      <c r="G193" s="6" t="n">
        <v>118.2556</v>
      </c>
      <c r="H193" s="6" t="n">
        <v>227.72</v>
      </c>
      <c r="I193" s="6" t="n">
        <v>16394.22</v>
      </c>
      <c r="J193" s="6" t="n">
        <v>11.75</v>
      </c>
      <c r="K193" s="6" t="n">
        <v>3192.9017</v>
      </c>
      <c r="L193" s="6" t="n">
        <v>2234.62</v>
      </c>
      <c r="M193" s="6" t="n">
        <v>0.5</v>
      </c>
      <c r="N193" s="6" t="n">
        <v>0.45</v>
      </c>
    </row>
    <row collapsed="false" customFormat="false" customHeight="false" hidden="false" ht="12.1" outlineLevel="0" r="194">
      <c r="A194" s="41" t="n">
        <v>45908</v>
      </c>
      <c r="B194" s="16" t="s">
        <v>418</v>
      </c>
      <c r="C194" s="16" t="s">
        <v>61</v>
      </c>
      <c r="D194" s="16" t="s">
        <v>62</v>
      </c>
      <c r="E194" s="7" t="n">
        <v>20</v>
      </c>
      <c r="F194" s="16" t="s">
        <v>20</v>
      </c>
      <c r="G194" s="6" t="n">
        <v>17.9422</v>
      </c>
      <c r="H194" s="6" t="n">
        <v>32.45</v>
      </c>
      <c r="I194" s="6" t="n">
        <v>2990.98</v>
      </c>
      <c r="J194" s="6" t="n">
        <v>1.32</v>
      </c>
      <c r="K194" s="6" t="n">
        <v>358.8446</v>
      </c>
      <c r="L194" s="6" t="n">
        <v>251.19</v>
      </c>
      <c r="M194" s="6" t="n">
        <v>0.42</v>
      </c>
      <c r="N194" s="6" t="n">
        <v>0.47</v>
      </c>
    </row>
    <row collapsed="false" customFormat="false" customHeight="false" hidden="false" ht="12.1" outlineLevel="0" r="195">
      <c r="A195" s="41" t="n">
        <v>45912</v>
      </c>
      <c r="B195" s="16" t="s">
        <v>418</v>
      </c>
      <c r="C195" s="16" t="s">
        <v>58</v>
      </c>
      <c r="D195" s="16" t="s">
        <v>59</v>
      </c>
      <c r="E195" s="7" t="n">
        <v>4</v>
      </c>
      <c r="F195" s="16" t="s">
        <v>20</v>
      </c>
      <c r="G195" s="6" t="n">
        <v>34.6942</v>
      </c>
      <c r="H195" s="6" t="n">
        <v>74.645</v>
      </c>
      <c r="I195" s="6" t="n">
        <v>17087.72</v>
      </c>
      <c r="J195" s="6" t="n">
        <v>0.49</v>
      </c>
      <c r="K195" s="6" t="n">
        <v>138.7768</v>
      </c>
      <c r="L195" s="6" t="n">
        <v>96.8</v>
      </c>
      <c r="M195" s="6" t="n">
        <v>0.14</v>
      </c>
      <c r="N195" s="6" t="n">
        <v>0.38</v>
      </c>
    </row>
    <row collapsed="false" customFormat="false" customHeight="false" hidden="false" ht="12.1" outlineLevel="0" r="196">
      <c r="A196" s="41" t="n">
        <v>45915</v>
      </c>
      <c r="B196" s="16" t="s">
        <v>418</v>
      </c>
      <c r="C196" s="16" t="s">
        <v>25</v>
      </c>
      <c r="D196" s="16" t="s">
        <v>26</v>
      </c>
      <c r="E196" s="7" t="n">
        <v>130</v>
      </c>
      <c r="F196" s="16" t="s">
        <v>20</v>
      </c>
      <c r="G196" s="6" t="n">
        <v>43.0337</v>
      </c>
      <c r="H196" s="6" t="n">
        <v>67.01</v>
      </c>
      <c r="I196" s="6" t="n">
        <v>3843.84</v>
      </c>
      <c r="J196" s="6" t="n">
        <v>19.89</v>
      </c>
      <c r="K196" s="6" t="n">
        <v>5594.3807</v>
      </c>
      <c r="L196" s="6" t="n">
        <v>3916.07</v>
      </c>
      <c r="M196" s="6" t="n">
        <v>0.78</v>
      </c>
      <c r="N196" s="6" t="n">
        <v>0.53</v>
      </c>
    </row>
    <row collapsed="false" customFormat="false" customHeight="false" hidden="false" ht="12.1" outlineLevel="0" r="197">
      <c r="A197" s="41" t="n">
        <v>45930</v>
      </c>
      <c r="B197" s="16" t="s">
        <v>418</v>
      </c>
      <c r="C197" s="16" t="s">
        <v>55</v>
      </c>
      <c r="D197" s="16" t="s">
        <v>56</v>
      </c>
      <c r="E197" s="7" t="n">
        <v>10</v>
      </c>
      <c r="F197" s="16" t="s">
        <v>20</v>
      </c>
      <c r="G197" s="6" t="n">
        <v>45.5772</v>
      </c>
      <c r="H197" s="6" t="n">
        <v>136.08</v>
      </c>
      <c r="I197" s="6" t="n">
        <v>7317.99</v>
      </c>
      <c r="J197" s="6" t="n">
        <v>1.65</v>
      </c>
      <c r="K197" s="6" t="n">
        <v>455.7718</v>
      </c>
      <c r="L197" s="6" t="n">
        <v>319.04</v>
      </c>
      <c r="M197" s="6" t="n">
        <v>0.44</v>
      </c>
      <c r="N197" s="6" t="n">
        <v>0.28</v>
      </c>
    </row>
    <row collapsed="false" customFormat="false" customHeight="false" hidden="false" ht="12.1" outlineLevel="0" r="198">
      <c r="A198" s="41" t="n">
        <v>45936</v>
      </c>
      <c r="B198" s="16" t="s">
        <v>418</v>
      </c>
      <c r="C198" s="16" t="s">
        <v>36</v>
      </c>
      <c r="D198" s="16" t="s">
        <v>37</v>
      </c>
      <c r="E198" s="7" t="n">
        <v>18</v>
      </c>
      <c r="F198" s="16" t="s">
        <v>20</v>
      </c>
      <c r="G198" s="6" t="n">
        <v>122.8454</v>
      </c>
      <c r="H198" s="6" t="n">
        <v>310.03</v>
      </c>
      <c r="I198" s="6" t="n">
        <v>11068.66</v>
      </c>
      <c r="J198" s="6" t="n">
        <v>8.1</v>
      </c>
      <c r="K198" s="6" t="n">
        <v>2211.2163</v>
      </c>
      <c r="L198" s="6" t="n">
        <v>1547.85</v>
      </c>
      <c r="M198" s="6" t="n">
        <v>0.78</v>
      </c>
      <c r="N198" s="6" t="n">
        <v>0.34</v>
      </c>
    </row>
    <row collapsed="false" customFormat="false" customHeight="false" hidden="false" ht="12.1" outlineLevel="0" r="199">
      <c r="A199" s="41" t="n">
        <v>45973</v>
      </c>
      <c r="B199" s="16" t="s">
        <v>418</v>
      </c>
      <c r="C199" s="16" t="s">
        <v>53</v>
      </c>
      <c r="D199" s="16" t="s">
        <v>54</v>
      </c>
      <c r="E199" s="7" t="n">
        <v>16</v>
      </c>
      <c r="F199" s="16" t="s">
        <v>20</v>
      </c>
      <c r="G199" s="6" t="n">
        <v>82.007</v>
      </c>
      <c r="H199" s="6" t="n">
        <v>136.4525</v>
      </c>
      <c r="I199" s="6" t="n">
        <v>4703.01</v>
      </c>
      <c r="J199" s="6" t="n">
        <v>4.84</v>
      </c>
      <c r="K199" s="6" t="n">
        <v>1312.1128</v>
      </c>
      <c r="L199" s="6" t="n">
        <v>918.35</v>
      </c>
      <c r="M199" s="6" t="n">
        <v>1.22</v>
      </c>
      <c r="N199" s="6" t="n">
        <v>0.52</v>
      </c>
    </row>
    <row collapsed="false" customFormat="false" customHeight="false" hidden="false" ht="12.1" outlineLevel="0" r="200">
      <c r="A200" s="41" t="n">
        <v>45981</v>
      </c>
      <c r="B200" s="16" t="s">
        <v>418</v>
      </c>
      <c r="C200" s="16" t="s">
        <v>42</v>
      </c>
      <c r="D200" s="16" t="s">
        <v>43</v>
      </c>
      <c r="E200" s="7" t="n">
        <v>7</v>
      </c>
      <c r="F200" s="16" t="s">
        <v>20</v>
      </c>
      <c r="G200" s="6" t="n">
        <v>73.6598</v>
      </c>
      <c r="H200" s="6" t="n">
        <v>486.21</v>
      </c>
      <c r="I200" s="6" t="n">
        <v>17904.9</v>
      </c>
      <c r="J200" s="6" t="n">
        <v>1.91</v>
      </c>
      <c r="K200" s="6" t="n">
        <v>515.6184</v>
      </c>
      <c r="L200" s="6" t="n">
        <v>361.01</v>
      </c>
      <c r="M200" s="6" t="n">
        <v>0.29</v>
      </c>
      <c r="N200" s="6" t="n">
        <v>0.13</v>
      </c>
    </row>
    <row collapsed="false" customFormat="false" customHeight="false" hidden="false" ht="12.1" outlineLevel="0" r="201">
      <c r="A201" s="41"/>
      <c r="B201" s="16"/>
      <c r="C201" s="16"/>
      <c r="D201" s="16"/>
      <c r="E201" s="7"/>
      <c r="F201" s="16"/>
      <c r="G201" s="6"/>
      <c r="H201" s="6"/>
      <c r="I201" s="6"/>
      <c r="J201" s="6"/>
      <c r="K201" s="6"/>
      <c r="L201" s="6"/>
      <c r="M201" s="6"/>
      <c r="N201" s="6"/>
    </row>
    <row collapsed="false" customFormat="false" customHeight="false" hidden="false" ht="12.1" outlineLevel="0" r="202">
      <c r="A202" s="41" t="n">
        <v>45992</v>
      </c>
      <c r="B202" s="16" t="s">
        <v>418</v>
      </c>
      <c r="C202" s="16" t="s">
        <v>25</v>
      </c>
      <c r="D202" s="16" t="s">
        <v>26</v>
      </c>
      <c r="E202" s="7" t="n">
        <v>130</v>
      </c>
      <c r="F202" s="16" t="s">
        <v>20</v>
      </c>
      <c r="G202" s="6" t="n">
        <v>39.8965</v>
      </c>
      <c r="H202" s="6" t="n">
        <v>72.61</v>
      </c>
      <c r="I202" s="6" t="n">
        <v>3843.84</v>
      </c>
      <c r="J202" s="6" t="n">
        <v>19.89</v>
      </c>
      <c r="K202" s="6" t="n">
        <v>5186.5429</v>
      </c>
      <c r="L202" s="6" t="n">
        <v>3630.58</v>
      </c>
      <c r="M202" s="6" t="n">
        <v>0.73</v>
      </c>
      <c r="N202" s="6" t="n">
        <v>0.49</v>
      </c>
    </row>
    <row collapsed="false" customFormat="false" customHeight="false" hidden="false" ht="12.1" outlineLevel="0" r="203">
      <c r="A203" s="41" t="n">
        <v>45993</v>
      </c>
      <c r="B203" s="16" t="s">
        <v>418</v>
      </c>
      <c r="C203" s="16" t="s">
        <v>39</v>
      </c>
      <c r="D203" s="16" t="s">
        <v>40</v>
      </c>
      <c r="E203" s="7" t="n">
        <v>6</v>
      </c>
      <c r="F203" s="16" t="s">
        <v>20</v>
      </c>
      <c r="G203" s="6" t="n">
        <v>310.8108</v>
      </c>
      <c r="H203" s="6" t="n">
        <v>806.86</v>
      </c>
      <c r="I203" s="6" t="n">
        <v>24716.35</v>
      </c>
      <c r="J203" s="6" t="n">
        <v>7.2</v>
      </c>
      <c r="K203" s="6" t="n">
        <v>1864.8648</v>
      </c>
      <c r="L203" s="6" t="n">
        <v>1305.41</v>
      </c>
      <c r="M203" s="6" t="n">
        <v>0.88</v>
      </c>
      <c r="N203" s="6" t="n">
        <v>0.35</v>
      </c>
    </row>
  </sheetData>
  <autoFilter ref="A1:N20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8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77</v>
      </c>
      <c r="B1" s="42" t="s">
        <v>408</v>
      </c>
      <c r="C1" s="42" t="s">
        <v>0</v>
      </c>
      <c r="D1" s="42" t="s">
        <v>2</v>
      </c>
      <c r="E1" s="42" t="s">
        <v>409</v>
      </c>
      <c r="F1" s="42" t="s">
        <v>425</v>
      </c>
      <c r="G1" s="42" t="s">
        <v>426</v>
      </c>
      <c r="H1" s="42" t="s">
        <v>81</v>
      </c>
      <c r="I1" s="42" t="s">
        <v>427</v>
      </c>
      <c r="J1" s="42" t="s">
        <v>428</v>
      </c>
      <c r="K1" s="42" t="s">
        <v>429</v>
      </c>
      <c r="L1" s="42" t="s">
        <v>430</v>
      </c>
      <c r="M1" s="42" t="s">
        <v>431</v>
      </c>
      <c r="N1" s="42" t="s">
        <v>432</v>
      </c>
      <c r="O1" s="42" t="s">
        <v>433</v>
      </c>
    </row>
    <row collapsed="false" customFormat="false" customHeight="false" hidden="false" ht="12.1" outlineLevel="0" r="2">
      <c r="A2" s="43" t="n">
        <v>44195</v>
      </c>
      <c r="B2" s="16" t="s">
        <v>418</v>
      </c>
      <c r="C2" s="16" t="s">
        <v>17</v>
      </c>
      <c r="D2" s="16" t="s">
        <v>19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1803</v>
      </c>
      <c r="J2" s="17" t="n">
        <v>17982.546738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3" t="n">
        <v>44195</v>
      </c>
      <c r="B3" s="16" t="s">
        <v>418</v>
      </c>
      <c r="C3" s="16" t="s">
        <v>17</v>
      </c>
      <c r="D3" s="16" t="s">
        <v>19</v>
      </c>
      <c r="E3" s="17" t="n">
        <v>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1803</v>
      </c>
      <c r="J3" s="17" t="n">
        <v>17982.9150215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3" t="n">
        <v>44195</v>
      </c>
      <c r="B4" s="16" t="s">
        <v>418</v>
      </c>
      <c r="C4" s="16" t="s">
        <v>17</v>
      </c>
      <c r="D4" s="16" t="s">
        <v>19</v>
      </c>
      <c r="E4" s="17" t="n">
        <v>8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1803</v>
      </c>
      <c r="J4" s="17" t="n">
        <v>17994.88423525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3" t="n">
        <v>44195</v>
      </c>
      <c r="B5" s="16" t="s">
        <v>418</v>
      </c>
      <c r="C5" s="16" t="s">
        <v>17</v>
      </c>
      <c r="D5" s="16" t="s">
        <v>19</v>
      </c>
      <c r="E5" s="17" t="n">
        <v>70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1803</v>
      </c>
      <c r="J5" s="17" t="n">
        <v>17994.815839743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3" t="n">
        <v>44195</v>
      </c>
      <c r="B6" s="16" t="s">
        <v>418</v>
      </c>
      <c r="C6" s="16" t="s">
        <v>17</v>
      </c>
      <c r="D6" s="16" t="s">
        <v>19</v>
      </c>
      <c r="E6" s="17" t="n">
        <v>3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1803</v>
      </c>
      <c r="J6" s="17" t="n">
        <v>17994.822854667</v>
      </c>
      <c r="K6" s="6" t="s">
        <f>=Портфель!F2*Портфель!$Q$17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3" t="n">
        <v>44195</v>
      </c>
      <c r="B7" s="16" t="s">
        <v>418</v>
      </c>
      <c r="C7" s="16" t="s">
        <v>17</v>
      </c>
      <c r="D7" s="16" t="s">
        <v>19</v>
      </c>
      <c r="E7" s="17" t="n">
        <v>4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1803</v>
      </c>
      <c r="J7" s="17" t="n">
        <v>17994.88423525</v>
      </c>
      <c r="K7" s="6" t="s">
        <f>=Портфель!F2*Портфель!$Q$17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3" t="n">
        <v>44195</v>
      </c>
      <c r="B8" s="16" t="s">
        <v>418</v>
      </c>
      <c r="C8" s="16" t="s">
        <v>17</v>
      </c>
      <c r="D8" s="16" t="s">
        <v>19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1803</v>
      </c>
      <c r="J8" s="17" t="n">
        <v>17994.33181</v>
      </c>
      <c r="K8" s="6" t="s">
        <f>=Портфель!F2*Портфель!$Q$17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3" t="n">
        <v>44195</v>
      </c>
      <c r="B9" s="16" t="s">
        <v>418</v>
      </c>
      <c r="C9" s="16" t="s">
        <v>17</v>
      </c>
      <c r="D9" s="16" t="s">
        <v>19</v>
      </c>
      <c r="E9" s="17" t="n">
        <v>3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1803</v>
      </c>
      <c r="J9" s="17" t="n">
        <v>17994.822854667</v>
      </c>
      <c r="K9" s="6" t="s">
        <f>=Портфель!F2*Портфель!$Q$17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3" t="n">
        <v>44195</v>
      </c>
      <c r="B10" s="16" t="s">
        <v>418</v>
      </c>
      <c r="C10" s="16" t="s">
        <v>17</v>
      </c>
      <c r="D10" s="16" t="s">
        <v>19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1803</v>
      </c>
      <c r="J10" s="17" t="n">
        <v>17994.33181</v>
      </c>
      <c r="K10" s="6" t="s">
        <f>=Портфель!F2*Портфель!$Q$17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3" t="n">
        <v>44195</v>
      </c>
      <c r="B11" s="16" t="s">
        <v>418</v>
      </c>
      <c r="C11" s="16" t="s">
        <v>17</v>
      </c>
      <c r="D11" s="16" t="s">
        <v>19</v>
      </c>
      <c r="E11" s="17" t="n">
        <v>2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1803</v>
      </c>
      <c r="J11" s="17" t="n">
        <v>17994.7000935</v>
      </c>
      <c r="K11" s="6" t="s">
        <f>=Портфель!F2*Портфель!$Q$17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3" t="n">
        <v>44195</v>
      </c>
      <c r="B12" s="16" t="s">
        <v>418</v>
      </c>
      <c r="C12" s="16" t="s">
        <v>17</v>
      </c>
      <c r="D12" s="16" t="s">
        <v>19</v>
      </c>
      <c r="E12" s="17" t="n">
        <v>4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1803</v>
      </c>
      <c r="J12" s="17" t="n">
        <v>17994.88423525</v>
      </c>
      <c r="K12" s="6" t="s">
        <f>=Портфель!F2*Портфель!$Q$17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3" t="n">
        <v>44195</v>
      </c>
      <c r="B13" s="16" t="s">
        <v>418</v>
      </c>
      <c r="C13" s="16" t="s">
        <v>17</v>
      </c>
      <c r="D13" s="16" t="s">
        <v>19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1803</v>
      </c>
      <c r="J13" s="17" t="n">
        <v>17994.33181</v>
      </c>
      <c r="K13" s="6" t="s">
        <f>=Портфель!F2*Портфель!$Q$17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3" t="n">
        <v>44204</v>
      </c>
      <c r="B14" s="16" t="s">
        <v>418</v>
      </c>
      <c r="C14" s="16" t="s">
        <v>17</v>
      </c>
      <c r="D14" s="16" t="s">
        <v>19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1794</v>
      </c>
      <c r="J14" s="17" t="n">
        <v>17442.2005214</v>
      </c>
      <c r="K14" s="6" t="s">
        <f>=Портфель!F2*Портфель!$Q$17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3" t="n">
        <v>44204</v>
      </c>
      <c r="B15" s="16" t="s">
        <v>418</v>
      </c>
      <c r="C15" s="16" t="s">
        <v>17</v>
      </c>
      <c r="D15" s="16" t="s">
        <v>19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1794</v>
      </c>
      <c r="J15" s="17" t="n">
        <v>17442.2005214</v>
      </c>
      <c r="K15" s="6" t="s">
        <f>=Портфель!F2*Портфель!$Q$17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3" t="n">
        <v>44216</v>
      </c>
      <c r="B16" s="16" t="s">
        <v>418</v>
      </c>
      <c r="C16" s="16" t="s">
        <v>17</v>
      </c>
      <c r="D16" s="16" t="s">
        <v>19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1782</v>
      </c>
      <c r="J16" s="17" t="n">
        <v>19705.768147</v>
      </c>
      <c r="K16" s="6" t="s">
        <f>=Портфель!F2*Портфель!$Q$17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3" t="n">
        <v>44216</v>
      </c>
      <c r="B17" s="16" t="s">
        <v>418</v>
      </c>
      <c r="C17" s="16" t="s">
        <v>17</v>
      </c>
      <c r="D17" s="16" t="s">
        <v>19</v>
      </c>
      <c r="E17" s="17" t="n">
        <v>16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1782</v>
      </c>
      <c r="J17" s="17" t="n">
        <v>19705.814224687</v>
      </c>
      <c r="K17" s="6" t="s">
        <f>=Портфель!F2*Портфель!$Q$17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3" t="n">
        <v>44216</v>
      </c>
      <c r="B18" s="16" t="s">
        <v>418</v>
      </c>
      <c r="C18" s="16" t="s">
        <v>17</v>
      </c>
      <c r="D18" s="16" t="s">
        <v>19</v>
      </c>
      <c r="E18" s="17" t="n">
        <v>4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1782</v>
      </c>
      <c r="J18" s="17" t="n">
        <v>19705.768147</v>
      </c>
      <c r="K18" s="6" t="s">
        <f>=Портфель!F2*Портфель!$Q$17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3" t="n">
        <v>44223</v>
      </c>
      <c r="B19" s="16" t="s">
        <v>418</v>
      </c>
      <c r="C19" s="16" t="s">
        <v>22</v>
      </c>
      <c r="D19" s="16" t="s">
        <v>23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1775</v>
      </c>
      <c r="J19" s="17" t="n">
        <v>15208.766232</v>
      </c>
      <c r="K19" s="6" t="s">
        <f>=Портфель!F3*Портфель!$Q$17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3" t="n">
        <v>44224</v>
      </c>
      <c r="B20" s="16" t="s">
        <v>418</v>
      </c>
      <c r="C20" s="16" t="s">
        <v>22</v>
      </c>
      <c r="D20" s="16" t="s">
        <v>23</v>
      </c>
      <c r="E20" s="17" t="n">
        <v>8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1774</v>
      </c>
      <c r="J20" s="17" t="n">
        <v>14753.5206</v>
      </c>
      <c r="K20" s="6" t="s">
        <f>=Портфель!F3*Портфель!$Q$17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3" t="n">
        <v>44232</v>
      </c>
      <c r="B21" s="16" t="s">
        <v>418</v>
      </c>
      <c r="C21" s="16" t="s">
        <v>22</v>
      </c>
      <c r="D21" s="16" t="s">
        <v>23</v>
      </c>
      <c r="E21" s="17" t="n">
        <v>15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1766</v>
      </c>
      <c r="J21" s="17" t="n">
        <v>16085.4586682</v>
      </c>
      <c r="K21" s="6" t="s">
        <f>=Портфель!F3*Портфель!$Q$17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3" t="n">
        <v>44232</v>
      </c>
      <c r="B22" s="16" t="s">
        <v>418</v>
      </c>
      <c r="C22" s="16" t="s">
        <v>22</v>
      </c>
      <c r="D22" s="16" t="s">
        <v>23</v>
      </c>
      <c r="E22" s="17" t="n">
        <v>15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1766</v>
      </c>
      <c r="J22" s="17" t="n">
        <v>15943.037098</v>
      </c>
      <c r="K22" s="6" t="s">
        <f>=Портфель!F3*Портфель!$Q$17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3" t="n">
        <v>44217</v>
      </c>
      <c r="B23" s="16" t="s">
        <v>418</v>
      </c>
      <c r="C23" s="16" t="s">
        <v>25</v>
      </c>
      <c r="D23" s="16" t="s">
        <v>26</v>
      </c>
      <c r="E23" s="17" t="n">
        <v>22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1781</v>
      </c>
      <c r="J23" s="17" t="n">
        <v>3571.6216068182</v>
      </c>
      <c r="K23" s="6" t="s">
        <f>=Портфель!F4*Портфель!$Q$17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3" t="n">
        <v>44217</v>
      </c>
      <c r="B24" s="16" t="s">
        <v>418</v>
      </c>
      <c r="C24" s="16" t="s">
        <v>25</v>
      </c>
      <c r="D24" s="16" t="s">
        <v>26</v>
      </c>
      <c r="E24" s="17" t="n">
        <v>23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1781</v>
      </c>
      <c r="J24" s="17" t="n">
        <v>3571.5911630435</v>
      </c>
      <c r="K24" s="6" t="s">
        <f>=Портфель!F4*Портфель!$Q$17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3" t="n">
        <v>44460</v>
      </c>
      <c r="B25" s="16" t="s">
        <v>418</v>
      </c>
      <c r="C25" s="16" t="s">
        <v>25</v>
      </c>
      <c r="D25" s="16" t="s">
        <v>26</v>
      </c>
      <c r="E25" s="17" t="n">
        <v>82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1538</v>
      </c>
      <c r="J25" s="17" t="n">
        <v>3987.9637130488</v>
      </c>
      <c r="K25" s="6" t="s">
        <f>=Портфель!F4*Портфель!$Q$17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3" t="n">
        <v>44460</v>
      </c>
      <c r="B26" s="16" t="s">
        <v>418</v>
      </c>
      <c r="C26" s="16" t="s">
        <v>25</v>
      </c>
      <c r="D26" s="16" t="s">
        <v>26</v>
      </c>
      <c r="E26" s="17" t="n">
        <v>3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1538</v>
      </c>
      <c r="J26" s="17" t="n">
        <v>3988.0114083333</v>
      </c>
      <c r="K26" s="6" t="s">
        <f>=Портфель!F4*Портфель!$Q$17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3" t="n">
        <v>44320</v>
      </c>
      <c r="B27" s="16" t="s">
        <v>418</v>
      </c>
      <c r="C27" s="16" t="s">
        <v>21</v>
      </c>
      <c r="D27" s="16" t="s">
        <v>28</v>
      </c>
      <c r="E27" s="17" t="n">
        <v>10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1678</v>
      </c>
      <c r="J27" s="17" t="n">
        <v>5866.1344027</v>
      </c>
      <c r="K27" s="6" t="s">
        <f>=Портфель!F5*Портфель!$Q$17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3" t="n">
        <v>44320</v>
      </c>
      <c r="B28" s="16" t="s">
        <v>418</v>
      </c>
      <c r="C28" s="16" t="s">
        <v>21</v>
      </c>
      <c r="D28" s="16" t="s">
        <v>28</v>
      </c>
      <c r="E28" s="17" t="n">
        <v>10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1678</v>
      </c>
      <c r="J28" s="17" t="n">
        <v>5866.1344027</v>
      </c>
      <c r="K28" s="6" t="s">
        <f>=Портфель!F5*Портфель!$Q$17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3" t="n">
        <v>44321</v>
      </c>
      <c r="B29" s="16" t="s">
        <v>418</v>
      </c>
      <c r="C29" s="16" t="s">
        <v>21</v>
      </c>
      <c r="D29" s="16" t="s">
        <v>28</v>
      </c>
      <c r="E29" s="17" t="n">
        <v>7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1677</v>
      </c>
      <c r="J29" s="17" t="n">
        <v>5839.5973912857</v>
      </c>
      <c r="K29" s="6" t="s">
        <f>=Портфель!F5*Портфель!$Q$17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3" t="n">
        <v>44322</v>
      </c>
      <c r="B30" s="16" t="s">
        <v>418</v>
      </c>
      <c r="C30" s="16" t="s">
        <v>21</v>
      </c>
      <c r="D30" s="16" t="s">
        <v>28</v>
      </c>
      <c r="E30" s="17" t="n">
        <v>8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1676</v>
      </c>
      <c r="J30" s="17" t="n">
        <v>5745.354743625</v>
      </c>
      <c r="K30" s="6" t="s">
        <f>=Портфель!F5*Портфель!$Q$17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3" t="n">
        <v>44467</v>
      </c>
      <c r="B31" s="16" t="s">
        <v>418</v>
      </c>
      <c r="C31" s="16" t="s">
        <v>30</v>
      </c>
      <c r="D31" s="16" t="s">
        <v>31</v>
      </c>
      <c r="E31" s="17" t="n">
        <v>22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1531</v>
      </c>
      <c r="J31" s="17" t="n">
        <v>16394.238840364</v>
      </c>
      <c r="K31" s="6" t="s">
        <f>=Портфель!F6*Портфель!$Q$17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3" t="n">
        <v>44467</v>
      </c>
      <c r="B32" s="16" t="s">
        <v>418</v>
      </c>
      <c r="C32" s="16" t="s">
        <v>30</v>
      </c>
      <c r="D32" s="16" t="s">
        <v>31</v>
      </c>
      <c r="E32" s="17" t="n">
        <v>5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1531</v>
      </c>
      <c r="J32" s="17" t="n">
        <v>16394.1331512</v>
      </c>
      <c r="K32" s="6" t="s">
        <f>=Портфель!F6*Портфель!$Q$17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3" t="n">
        <v>44196</v>
      </c>
      <c r="B33" s="16" t="s">
        <v>418</v>
      </c>
      <c r="C33" s="16" t="s">
        <v>33</v>
      </c>
      <c r="D33" s="16" t="s">
        <v>34</v>
      </c>
      <c r="E33" s="17" t="n">
        <v>34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1802</v>
      </c>
      <c r="J33" s="17" t="n">
        <v>2223.5064729706</v>
      </c>
      <c r="K33" s="6" t="s">
        <f>=Портфель!F7*Портфель!$Q$17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3" t="n">
        <v>44196</v>
      </c>
      <c r="B34" s="16" t="s">
        <v>418</v>
      </c>
      <c r="C34" s="16" t="s">
        <v>33</v>
      </c>
      <c r="D34" s="16" t="s">
        <v>34</v>
      </c>
      <c r="E34" s="17" t="n">
        <v>12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1802</v>
      </c>
      <c r="J34" s="17" t="n">
        <v>2223.5354438333</v>
      </c>
      <c r="K34" s="6" t="s">
        <f>=Портфель!F7*Портфель!$Q$17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3" t="n">
        <v>44196</v>
      </c>
      <c r="B35" s="16" t="s">
        <v>418</v>
      </c>
      <c r="C35" s="16" t="s">
        <v>33</v>
      </c>
      <c r="D35" s="16" t="s">
        <v>34</v>
      </c>
      <c r="E35" s="17" t="n">
        <v>11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1802</v>
      </c>
      <c r="J35" s="17" t="n">
        <v>2223.5242505455</v>
      </c>
      <c r="K35" s="6" t="s">
        <f>=Портфель!F7*Портфель!$Q$17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3" t="n">
        <v>44196</v>
      </c>
      <c r="B36" s="16" t="s">
        <v>418</v>
      </c>
      <c r="C36" s="16" t="s">
        <v>33</v>
      </c>
      <c r="D36" s="16" t="s">
        <v>34</v>
      </c>
      <c r="E36" s="17" t="n">
        <v>11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1802</v>
      </c>
      <c r="J36" s="17" t="n">
        <v>2223.5242505455</v>
      </c>
      <c r="K36" s="6" t="s">
        <f>=Портфель!F7*Портфель!$Q$17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3" t="n">
        <v>44370</v>
      </c>
      <c r="B37" s="16" t="s">
        <v>418</v>
      </c>
      <c r="C37" s="16" t="s">
        <v>33</v>
      </c>
      <c r="D37" s="16" t="s">
        <v>34</v>
      </c>
      <c r="E37" s="17" t="n">
        <v>6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1628</v>
      </c>
      <c r="J37" s="17" t="n">
        <v>2940.789446</v>
      </c>
      <c r="K37" s="6" t="s">
        <f>=Портфель!F7*Портфель!$Q$17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3" t="n">
        <v>44372</v>
      </c>
      <c r="B38" s="16" t="s">
        <v>418</v>
      </c>
      <c r="C38" s="16" t="s">
        <v>33</v>
      </c>
      <c r="D38" s="16" t="s">
        <v>34</v>
      </c>
      <c r="E38" s="17" t="n">
        <v>3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1625</v>
      </c>
      <c r="J38" s="17" t="n">
        <v>3020.5748466667</v>
      </c>
      <c r="K38" s="6" t="s">
        <f>=Портфель!F7*Портфель!$Q$17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3" t="n">
        <v>44372</v>
      </c>
      <c r="B39" s="16" t="s">
        <v>418</v>
      </c>
      <c r="C39" s="16" t="s">
        <v>33</v>
      </c>
      <c r="D39" s="16" t="s">
        <v>34</v>
      </c>
      <c r="E39" s="17" t="n">
        <v>3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1625</v>
      </c>
      <c r="J39" s="17" t="n">
        <v>3020.5748466667</v>
      </c>
      <c r="K39" s="6" t="s">
        <f>=Портфель!F7*Портфель!$Q$17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3" t="n">
        <v>44372</v>
      </c>
      <c r="B40" s="16" t="s">
        <v>418</v>
      </c>
      <c r="C40" s="16" t="s">
        <v>33</v>
      </c>
      <c r="D40" s="16" t="s">
        <v>34</v>
      </c>
      <c r="E40" s="17" t="n">
        <v>3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1625</v>
      </c>
      <c r="J40" s="17" t="n">
        <v>3020.5748466667</v>
      </c>
      <c r="K40" s="6" t="s">
        <f>=Портфель!F7*Портфель!$Q$17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3" t="n">
        <v>44372</v>
      </c>
      <c r="B41" s="16" t="s">
        <v>418</v>
      </c>
      <c r="C41" s="16" t="s">
        <v>33</v>
      </c>
      <c r="D41" s="16" t="s">
        <v>34</v>
      </c>
      <c r="E41" s="17" t="n">
        <v>2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1625</v>
      </c>
      <c r="J41" s="17" t="n">
        <v>3020.69539</v>
      </c>
      <c r="K41" s="6" t="s">
        <f>=Портфель!F7*Портфель!$Q$17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3" t="n">
        <v>44372</v>
      </c>
      <c r="B42" s="16" t="s">
        <v>418</v>
      </c>
      <c r="C42" s="16" t="s">
        <v>33</v>
      </c>
      <c r="D42" s="16" t="s">
        <v>34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1625</v>
      </c>
      <c r="J42" s="17" t="n">
        <v>3021.05702</v>
      </c>
      <c r="K42" s="6" t="s">
        <f>=Портфель!F7*Портфель!$Q$17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3" t="n">
        <v>44391</v>
      </c>
      <c r="B43" s="16" t="s">
        <v>418</v>
      </c>
      <c r="C43" s="16" t="s">
        <v>33</v>
      </c>
      <c r="D43" s="16" t="s">
        <v>34</v>
      </c>
      <c r="E43" s="17" t="n">
        <v>14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1607</v>
      </c>
      <c r="J43" s="17" t="n">
        <v>2853.7010138571</v>
      </c>
      <c r="K43" s="6" t="s">
        <f>=Портфель!F7*Портфель!$Q$17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3" t="n">
        <v>44391</v>
      </c>
      <c r="B44" s="16" t="s">
        <v>418</v>
      </c>
      <c r="C44" s="16" t="s">
        <v>33</v>
      </c>
      <c r="D44" s="16" t="s">
        <v>34</v>
      </c>
      <c r="E44" s="17" t="n">
        <v>13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1607</v>
      </c>
      <c r="J44" s="17" t="n">
        <v>2853.7172905385</v>
      </c>
      <c r="K44" s="6" t="s">
        <f>=Портфель!F7*Портфель!$Q$17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3" t="n">
        <v>44391</v>
      </c>
      <c r="B45" s="16" t="s">
        <v>418</v>
      </c>
      <c r="C45" s="16" t="s">
        <v>33</v>
      </c>
      <c r="D45" s="16" t="s">
        <v>34</v>
      </c>
      <c r="E45" s="17" t="n">
        <v>13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1607</v>
      </c>
      <c r="J45" s="17" t="n">
        <v>2853.7172905385</v>
      </c>
      <c r="K45" s="6" t="s">
        <f>=Портфель!F7*Портфель!$Q$17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3" t="n">
        <v>44370</v>
      </c>
      <c r="B46" s="16" t="s">
        <v>418</v>
      </c>
      <c r="C46" s="16" t="s">
        <v>36</v>
      </c>
      <c r="D46" s="16" t="s">
        <v>37</v>
      </c>
      <c r="E46" s="17" t="n">
        <v>5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1628</v>
      </c>
      <c r="J46" s="17" t="n">
        <v>11046.0324492</v>
      </c>
      <c r="K46" s="6" t="s">
        <f>=Портфель!F8*Портфель!$Q$17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3" t="n">
        <v>44370</v>
      </c>
      <c r="B47" s="16" t="s">
        <v>418</v>
      </c>
      <c r="C47" s="16" t="s">
        <v>36</v>
      </c>
      <c r="D47" s="16" t="s">
        <v>37</v>
      </c>
      <c r="E47" s="17" t="n">
        <v>5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1628</v>
      </c>
      <c r="J47" s="17" t="n">
        <v>11046.0324492</v>
      </c>
      <c r="K47" s="6" t="s">
        <f>=Портфель!F8*Портфель!$Q$17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3" t="n">
        <v>44370</v>
      </c>
      <c r="B48" s="16" t="s">
        <v>418</v>
      </c>
      <c r="C48" s="16" t="s">
        <v>36</v>
      </c>
      <c r="D48" s="16" t="s">
        <v>37</v>
      </c>
      <c r="E48" s="17" t="n">
        <v>4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1628</v>
      </c>
      <c r="J48" s="17" t="n">
        <v>11045.886117</v>
      </c>
      <c r="K48" s="6" t="s">
        <f>=Портфель!F8*Портфель!$Q$17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3" t="n">
        <v>44372</v>
      </c>
      <c r="B49" s="16" t="s">
        <v>418</v>
      </c>
      <c r="C49" s="16" t="s">
        <v>36</v>
      </c>
      <c r="D49" s="16" t="s">
        <v>37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1625</v>
      </c>
      <c r="J49" s="17" t="n">
        <v>11157.73202</v>
      </c>
      <c r="K49" s="6" t="s">
        <f>=Портфель!F8*Портфель!$Q$17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3" t="n">
        <v>44372</v>
      </c>
      <c r="B50" s="16" t="s">
        <v>418</v>
      </c>
      <c r="C50" s="16" t="s">
        <v>36</v>
      </c>
      <c r="D50" s="16" t="s">
        <v>37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1625</v>
      </c>
      <c r="J50" s="17" t="n">
        <v>11158.45528</v>
      </c>
      <c r="K50" s="6" t="s">
        <f>=Портфель!F8*Портфель!$Q$17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3" t="n">
        <v>44373</v>
      </c>
      <c r="B51" s="16" t="s">
        <v>418</v>
      </c>
      <c r="C51" s="16" t="s">
        <v>36</v>
      </c>
      <c r="D51" s="16" t="s">
        <v>37</v>
      </c>
      <c r="E51" s="17" t="n">
        <v>2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1625</v>
      </c>
      <c r="J51" s="17" t="n">
        <v>11137.903502</v>
      </c>
      <c r="K51" s="6" t="s">
        <f>=Портфель!F8*Портфель!$Q$17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3" t="n">
        <v>44217</v>
      </c>
      <c r="B52" s="16" t="s">
        <v>418</v>
      </c>
      <c r="C52" s="16" t="s">
        <v>39</v>
      </c>
      <c r="D52" s="16" t="s">
        <v>40</v>
      </c>
      <c r="E52" s="17" t="n">
        <v>2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1781</v>
      </c>
      <c r="J52" s="17" t="n">
        <v>21388.484125</v>
      </c>
      <c r="K52" s="6" t="s">
        <f>=Портфель!F9*Портфель!$Q$17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3" t="n">
        <v>44370</v>
      </c>
      <c r="B53" s="16" t="s">
        <v>418</v>
      </c>
      <c r="C53" s="16" t="s">
        <v>39</v>
      </c>
      <c r="D53" s="16" t="s">
        <v>40</v>
      </c>
      <c r="E53" s="17" t="n">
        <v>2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1628</v>
      </c>
      <c r="J53" s="17" t="n">
        <v>26277.9706455</v>
      </c>
      <c r="K53" s="6" t="s">
        <f>=Портфель!F9*Портфель!$Q$17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3" t="n">
        <v>44370</v>
      </c>
      <c r="B54" s="16" t="s">
        <v>418</v>
      </c>
      <c r="C54" s="16" t="s">
        <v>39</v>
      </c>
      <c r="D54" s="16" t="s">
        <v>40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1628</v>
      </c>
      <c r="J54" s="17" t="n">
        <v>26278.336476</v>
      </c>
      <c r="K54" s="6" t="s">
        <f>=Портфель!F9*Портфель!$Q$17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3" t="n">
        <v>44372</v>
      </c>
      <c r="B55" s="16" t="s">
        <v>418</v>
      </c>
      <c r="C55" s="16" t="s">
        <v>39</v>
      </c>
      <c r="D55" s="16" t="s">
        <v>40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1625</v>
      </c>
      <c r="J55" s="17" t="n">
        <v>26686.84748</v>
      </c>
      <c r="K55" s="6" t="s">
        <f>=Портфель!F9*Портфель!$Q$17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3" t="n">
        <v>44228</v>
      </c>
      <c r="B56" s="16" t="s">
        <v>418</v>
      </c>
      <c r="C56" s="16" t="s">
        <v>42</v>
      </c>
      <c r="D56" s="16" t="s">
        <v>43</v>
      </c>
      <c r="E56" s="17" t="n">
        <v>7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1770</v>
      </c>
      <c r="J56" s="17" t="n">
        <v>17904.896487</v>
      </c>
      <c r="K56" s="6" t="s">
        <f>=Портфель!F10*Портфель!$Q$17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3" t="n">
        <v>44487</v>
      </c>
      <c r="B57" s="16" t="s">
        <v>418</v>
      </c>
      <c r="C57" s="16" t="s">
        <v>45</v>
      </c>
      <c r="D57" s="16" t="s">
        <v>46</v>
      </c>
      <c r="E57" s="17" t="n">
        <v>180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1511</v>
      </c>
      <c r="J57" s="17" t="n">
        <v>362.24722222222</v>
      </c>
      <c r="K57" s="6" t="s">
        <f>=Портфель!F11*Портфель!$Q$13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3" t="n">
        <v>44487</v>
      </c>
      <c r="B58" s="16" t="s">
        <v>418</v>
      </c>
      <c r="C58" s="16" t="s">
        <v>45</v>
      </c>
      <c r="D58" s="16" t="s">
        <v>46</v>
      </c>
      <c r="E58" s="17" t="n">
        <v>290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1511</v>
      </c>
      <c r="J58" s="17" t="n">
        <v>362.25724137931</v>
      </c>
      <c r="K58" s="6" t="s">
        <f>=Портфель!F11*Портфель!$Q$13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3" t="n">
        <v>44487</v>
      </c>
      <c r="B59" s="16" t="s">
        <v>418</v>
      </c>
      <c r="C59" s="16" t="s">
        <v>45</v>
      </c>
      <c r="D59" s="16" t="s">
        <v>46</v>
      </c>
      <c r="E59" s="17" t="n">
        <v>90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1511</v>
      </c>
      <c r="J59" s="17" t="n">
        <v>362.24711111111</v>
      </c>
      <c r="K59" s="6" t="s">
        <f>=Портфель!F11*Портфель!$Q$13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3" t="n">
        <v>44487</v>
      </c>
      <c r="B60" s="16" t="s">
        <v>418</v>
      </c>
      <c r="C60" s="16" t="s">
        <v>45</v>
      </c>
      <c r="D60" s="16" t="s">
        <v>46</v>
      </c>
      <c r="E60" s="17" t="n">
        <v>650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1511</v>
      </c>
      <c r="J60" s="17" t="n">
        <v>362.26723076923</v>
      </c>
      <c r="K60" s="6" t="s">
        <f>=Портфель!F11*Портфель!$Q$13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3" t="n">
        <v>44487</v>
      </c>
      <c r="B61" s="16" t="s">
        <v>418</v>
      </c>
      <c r="C61" s="16" t="s">
        <v>45</v>
      </c>
      <c r="D61" s="16" t="s">
        <v>46</v>
      </c>
      <c r="E61" s="17" t="n">
        <v>270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1511</v>
      </c>
      <c r="J61" s="17" t="n">
        <v>362.27722222222</v>
      </c>
      <c r="K61" s="6" t="s">
        <f>=Портфель!F11*Портфель!$Q$13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3" t="n">
        <v>44267</v>
      </c>
      <c r="B62" s="16" t="s">
        <v>418</v>
      </c>
      <c r="C62" s="16" t="s">
        <v>50</v>
      </c>
      <c r="D62" s="16" t="s">
        <v>51</v>
      </c>
      <c r="E62" s="17" t="n">
        <v>500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1731</v>
      </c>
      <c r="J62" s="17" t="n">
        <v>236.9621</v>
      </c>
      <c r="K62" s="6" t="s">
        <f>=Портфель!F12*Портфель!$Q$13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3" t="n">
        <v>44267</v>
      </c>
      <c r="B63" s="16" t="s">
        <v>418</v>
      </c>
      <c r="C63" s="16" t="s">
        <v>50</v>
      </c>
      <c r="D63" s="16" t="s">
        <v>51</v>
      </c>
      <c r="E63" s="17" t="n">
        <v>100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1731</v>
      </c>
      <c r="J63" s="17" t="n">
        <v>236.9621</v>
      </c>
      <c r="K63" s="6" t="s">
        <f>=Портфель!F12*Портфель!$Q$13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3" t="n">
        <v>44267</v>
      </c>
      <c r="B64" s="16" t="s">
        <v>418</v>
      </c>
      <c r="C64" s="16" t="s">
        <v>50</v>
      </c>
      <c r="D64" s="16" t="s">
        <v>51</v>
      </c>
      <c r="E64" s="17" t="n">
        <v>100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1731</v>
      </c>
      <c r="J64" s="17" t="n">
        <v>236.9621</v>
      </c>
      <c r="K64" s="6" t="s">
        <f>=Портфель!F12*Портфель!$Q$13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3" t="n">
        <v>44316</v>
      </c>
      <c r="B65" s="16" t="s">
        <v>418</v>
      </c>
      <c r="C65" s="16" t="s">
        <v>50</v>
      </c>
      <c r="D65" s="16" t="s">
        <v>51</v>
      </c>
      <c r="E65" s="17" t="n">
        <v>600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1682</v>
      </c>
      <c r="J65" s="17" t="n">
        <v>257.85461666667</v>
      </c>
      <c r="K65" s="6" t="s">
        <f>=Портфель!F12*Портфель!$Q$13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3" t="n">
        <v>44488</v>
      </c>
      <c r="B66" s="16" t="s">
        <v>418</v>
      </c>
      <c r="C66" s="16" t="s">
        <v>53</v>
      </c>
      <c r="D66" s="16" t="s">
        <v>54</v>
      </c>
      <c r="E66" s="17" t="n">
        <v>16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1510</v>
      </c>
      <c r="J66" s="17" t="n">
        <v>4703.006112</v>
      </c>
      <c r="K66" s="6" t="s">
        <f>=Портфель!F13*Портфель!$Q$17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3" t="n">
        <v>44488</v>
      </c>
      <c r="B67" s="16" t="s">
        <v>418</v>
      </c>
      <c r="C67" s="16" t="s">
        <v>55</v>
      </c>
      <c r="D67" s="16" t="s">
        <v>56</v>
      </c>
      <c r="E67" s="17" t="n">
        <v>1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1510</v>
      </c>
      <c r="J67" s="17" t="n">
        <v>7317.843348</v>
      </c>
      <c r="K67" s="6" t="s">
        <f>=Портфель!F14*Портфель!$Q$17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3" t="n">
        <v>44488</v>
      </c>
      <c r="B68" s="16" t="s">
        <v>418</v>
      </c>
      <c r="C68" s="16" t="s">
        <v>55</v>
      </c>
      <c r="D68" s="16" t="s">
        <v>56</v>
      </c>
      <c r="E68" s="17" t="n">
        <v>4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1510</v>
      </c>
      <c r="J68" s="17" t="n">
        <v>7318.0212765</v>
      </c>
      <c r="K68" s="6" t="s">
        <f>=Портфель!F14*Портфель!$Q$17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3" t="n">
        <v>44488</v>
      </c>
      <c r="B69" s="16" t="s">
        <v>418</v>
      </c>
      <c r="C69" s="16" t="s">
        <v>55</v>
      </c>
      <c r="D69" s="16" t="s">
        <v>56</v>
      </c>
      <c r="E69" s="17" t="n">
        <v>1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1510</v>
      </c>
      <c r="J69" s="17" t="n">
        <v>7317.843348</v>
      </c>
      <c r="K69" s="6" t="s">
        <f>=Портфель!F14*Портфель!$Q$17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3" t="n">
        <v>44488</v>
      </c>
      <c r="B70" s="16" t="s">
        <v>418</v>
      </c>
      <c r="C70" s="16" t="s">
        <v>55</v>
      </c>
      <c r="D70" s="16" t="s">
        <v>56</v>
      </c>
      <c r="E70" s="17" t="n">
        <v>4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1510</v>
      </c>
      <c r="J70" s="17" t="n">
        <v>7318.0212765</v>
      </c>
      <c r="K70" s="6" t="s">
        <f>=Портфель!F14*Портфель!$Q$17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3" t="n">
        <v>44488</v>
      </c>
      <c r="B71" s="16" t="s">
        <v>418</v>
      </c>
      <c r="C71" s="16" t="s">
        <v>58</v>
      </c>
      <c r="D71" s="16" t="s">
        <v>59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1510</v>
      </c>
      <c r="J71" s="17" t="n">
        <v>17087.541426</v>
      </c>
      <c r="K71" s="6" t="s">
        <f>=Портфель!F15*Портфель!$Q$17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3" t="n">
        <v>44488</v>
      </c>
      <c r="B72" s="16" t="s">
        <v>418</v>
      </c>
      <c r="C72" s="16" t="s">
        <v>58</v>
      </c>
      <c r="D72" s="16" t="s">
        <v>59</v>
      </c>
      <c r="E72" s="17" t="n">
        <v>2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1510</v>
      </c>
      <c r="J72" s="17" t="n">
        <v>17087.897283</v>
      </c>
      <c r="K72" s="6" t="s">
        <f>=Портфель!F15*Портфель!$Q$17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3" t="n">
        <v>44488</v>
      </c>
      <c r="B73" s="16" t="s">
        <v>418</v>
      </c>
      <c r="C73" s="16" t="s">
        <v>58</v>
      </c>
      <c r="D73" s="16" t="s">
        <v>59</v>
      </c>
      <c r="E73" s="17" t="n">
        <v>1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1510</v>
      </c>
      <c r="J73" s="17" t="n">
        <v>17087.541426</v>
      </c>
      <c r="K73" s="6" t="s">
        <f>=Портфель!F15*Портфель!$Q$17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3" t="n">
        <v>44488</v>
      </c>
      <c r="B74" s="16" t="s">
        <v>418</v>
      </c>
      <c r="C74" s="16" t="s">
        <v>61</v>
      </c>
      <c r="D74" s="16" t="s">
        <v>62</v>
      </c>
      <c r="E74" s="17" t="n">
        <v>20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1510</v>
      </c>
      <c r="J74" s="17" t="n">
        <v>2990.978085</v>
      </c>
      <c r="K74" s="6" t="s">
        <f>=Портфель!F16*Портфель!$Q$17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3" t="n">
        <v>44298</v>
      </c>
      <c r="B75" s="16" t="s">
        <v>418</v>
      </c>
      <c r="C75" s="16" t="s">
        <v>64</v>
      </c>
      <c r="D75" s="16" t="s">
        <v>65</v>
      </c>
      <c r="E75" s="17" t="n">
        <v>32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1700</v>
      </c>
      <c r="J75" s="17" t="n">
        <v>1548.028125</v>
      </c>
      <c r="K75" s="6" t="s">
        <f>=Портфель!F17*Портфель!$Q$13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3" t="n">
        <v>44265</v>
      </c>
      <c r="B76" s="16" t="s">
        <v>418</v>
      </c>
      <c r="C76" s="16" t="s">
        <v>66</v>
      </c>
      <c r="D76" s="16" t="s">
        <v>67</v>
      </c>
      <c r="E76" s="17" t="n">
        <v>52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1733</v>
      </c>
      <c r="J76" s="17" t="n">
        <v>727.1</v>
      </c>
      <c r="K76" s="6" t="s">
        <f>=Портфель!F18*Портфель!$Q$13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3" t="n">
        <v>44160</v>
      </c>
      <c r="B77" s="16" t="s">
        <v>418</v>
      </c>
      <c r="C77" s="16" t="s">
        <v>69</v>
      </c>
      <c r="D77" s="16" t="s">
        <v>71</v>
      </c>
      <c r="E77" s="17" t="n">
        <v>3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1838</v>
      </c>
      <c r="J77" s="17" t="n">
        <v>4100.46</v>
      </c>
      <c r="K77" s="6" t="s">
        <f>=Портфель!F20*Портфель!$Q$13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3" t="n">
        <v>44166</v>
      </c>
      <c r="B78" s="16" t="s">
        <v>418</v>
      </c>
      <c r="C78" s="16" t="s">
        <v>69</v>
      </c>
      <c r="D78" s="16" t="s">
        <v>71</v>
      </c>
      <c r="E78" s="17" t="n">
        <v>2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1832</v>
      </c>
      <c r="J78" s="17" t="n">
        <v>4120.47</v>
      </c>
      <c r="K78" s="6" t="s">
        <f>=Портфель!F20*Портфель!$Q$13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3" t="n">
        <v>44166</v>
      </c>
      <c r="B79" s="16" t="s">
        <v>418</v>
      </c>
      <c r="C79" s="16" t="s">
        <v>69</v>
      </c>
      <c r="D79" s="16" t="s">
        <v>71</v>
      </c>
      <c r="E79" s="17" t="n">
        <v>1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1832</v>
      </c>
      <c r="J79" s="17" t="n">
        <v>4120.48</v>
      </c>
      <c r="K79" s="6" t="s">
        <f>=Портфель!F20*Портфель!$Q$13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3" t="n">
        <v>44166</v>
      </c>
      <c r="B80" s="16" t="s">
        <v>418</v>
      </c>
      <c r="C80" s="16" t="s">
        <v>69</v>
      </c>
      <c r="D80" s="16" t="s">
        <v>71</v>
      </c>
      <c r="E80" s="17" t="n">
        <v>5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1832</v>
      </c>
      <c r="J80" s="17" t="n">
        <v>4120.472</v>
      </c>
      <c r="K80" s="6" t="s">
        <f>=Портфель!F20*Портфель!$Q$13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3" t="n">
        <v>44183</v>
      </c>
      <c r="B81" s="16" t="s">
        <v>418</v>
      </c>
      <c r="C81" s="16" t="s">
        <v>69</v>
      </c>
      <c r="D81" s="16" t="s">
        <v>71</v>
      </c>
      <c r="E81" s="17" t="n">
        <v>10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1815</v>
      </c>
      <c r="J81" s="17" t="n">
        <v>3957.373</v>
      </c>
      <c r="K81" s="6" t="s">
        <f>=Портфель!F20*Портфель!$Q$13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3"/>
      <c r="B82" s="16"/>
      <c r="C82" s="16"/>
      <c r="D82" s="16"/>
      <c r="E82" s="17"/>
      <c r="F82" s="7"/>
      <c r="G82" s="17"/>
      <c r="H82" s="16"/>
      <c r="I82" s="7"/>
      <c r="J82" s="17"/>
      <c r="K82" s="4" t="s">
        <v>76</v>
      </c>
      <c r="L82" s="8" t="s">
        <f>=SUBTOTAL(109,L2:L81)</f>
      </c>
      <c r="M82" s="8" t="s">
        <f>=SUBTOTAL(109,M2:M81)</f>
      </c>
      <c r="N82" s="8" t="s">
        <f>=MAX(0,M82*0.13)</f>
      </c>
    </row>
  </sheetData>
  <autoFilter ref="A1:O8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434</v>
      </c>
      <c r="D1" s="42" t="s">
        <v>435</v>
      </c>
      <c r="E1" s="42" t="s">
        <v>412</v>
      </c>
      <c r="F1" s="42" t="s">
        <v>436</v>
      </c>
      <c r="G1" s="42" t="s">
        <v>409</v>
      </c>
      <c r="H1" s="42" t="s">
        <v>437</v>
      </c>
      <c r="I1" s="42" t="s">
        <v>438</v>
      </c>
      <c r="J1" s="42" t="s">
        <v>439</v>
      </c>
      <c r="K1" s="42" t="s">
        <v>440</v>
      </c>
    </row>
    <row collapsed="false" customFormat="false" customHeight="false" hidden="false" ht="12.1" outlineLevel="0" r="2">
      <c r="A2" s="16" t="s">
        <v>315</v>
      </c>
      <c r="B2" s="16" t="s">
        <v>421</v>
      </c>
      <c r="C2" s="44" t="n">
        <v>44165</v>
      </c>
      <c r="D2" s="45" t="n">
        <v>44218</v>
      </c>
      <c r="E2" s="17" t="n">
        <v>2734.64</v>
      </c>
      <c r="F2" s="17" t="n">
        <v>2794.8217</v>
      </c>
      <c r="G2" s="17" t="n">
        <v>12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316</v>
      </c>
      <c r="B3" s="16" t="s">
        <v>441</v>
      </c>
      <c r="C3" s="44" t="n">
        <v>44165</v>
      </c>
      <c r="D3" s="45" t="n">
        <v>44218</v>
      </c>
      <c r="E3" s="17" t="n">
        <v>5267.96</v>
      </c>
      <c r="F3" s="17" t="n">
        <v>5056.9641</v>
      </c>
      <c r="G3" s="17" t="n">
        <v>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316</v>
      </c>
      <c r="B4" s="16" t="s">
        <v>441</v>
      </c>
      <c r="C4" s="44" t="n">
        <v>44166</v>
      </c>
      <c r="D4" s="45" t="n">
        <v>44218</v>
      </c>
      <c r="E4" s="17" t="n">
        <v>5323.392</v>
      </c>
      <c r="F4" s="17" t="n">
        <v>5056.9641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316</v>
      </c>
      <c r="B5" s="16" t="s">
        <v>441</v>
      </c>
      <c r="C5" s="44" t="n">
        <v>44169</v>
      </c>
      <c r="D5" s="45" t="n">
        <v>44218</v>
      </c>
      <c r="E5" s="17" t="n">
        <v>5219.13</v>
      </c>
      <c r="F5" s="17" t="n">
        <v>5056.9641</v>
      </c>
      <c r="G5" s="17" t="n">
        <v>4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316</v>
      </c>
      <c r="B6" s="16" t="s">
        <v>441</v>
      </c>
      <c r="C6" s="44" t="n">
        <v>44169</v>
      </c>
      <c r="D6" s="45" t="n">
        <v>44218</v>
      </c>
      <c r="E6" s="17" t="n">
        <v>5120.27</v>
      </c>
      <c r="F6" s="17" t="n">
        <v>5056.9641</v>
      </c>
      <c r="G6" s="17" t="n">
        <v>4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317</v>
      </c>
      <c r="B7" s="16" t="s">
        <v>442</v>
      </c>
      <c r="C7" s="44" t="n">
        <v>44165</v>
      </c>
      <c r="D7" s="45" t="n">
        <v>44218</v>
      </c>
      <c r="E7" s="17" t="n">
        <v>0.0371</v>
      </c>
      <c r="F7" s="17" t="n">
        <v>0.0372</v>
      </c>
      <c r="G7" s="17" t="n">
        <v>230000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317</v>
      </c>
      <c r="B8" s="16" t="s">
        <v>442</v>
      </c>
      <c r="C8" s="44" t="n">
        <v>44166</v>
      </c>
      <c r="D8" s="45" t="n">
        <v>44218</v>
      </c>
      <c r="E8" s="17" t="n">
        <v>0.0377</v>
      </c>
      <c r="F8" s="17" t="n">
        <v>0.0372</v>
      </c>
      <c r="G8" s="17" t="n">
        <v>240000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318</v>
      </c>
      <c r="B9" s="16" t="s">
        <v>419</v>
      </c>
      <c r="C9" s="44" t="n">
        <v>44165</v>
      </c>
      <c r="D9" s="45" t="n">
        <v>44194</v>
      </c>
      <c r="E9" s="17" t="n">
        <v>1128.2771</v>
      </c>
      <c r="F9" s="17" t="n">
        <v>1340.59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318</v>
      </c>
      <c r="B10" s="16" t="s">
        <v>419</v>
      </c>
      <c r="C10" s="44" t="n">
        <v>44165</v>
      </c>
      <c r="D10" s="45" t="n">
        <v>44194</v>
      </c>
      <c r="E10" s="17" t="n">
        <v>1128.2771</v>
      </c>
      <c r="F10" s="17" t="n">
        <v>1340.59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318</v>
      </c>
      <c r="B11" s="16" t="s">
        <v>419</v>
      </c>
      <c r="C11" s="44" t="n">
        <v>44165</v>
      </c>
      <c r="D11" s="45" t="n">
        <v>44194</v>
      </c>
      <c r="E11" s="17" t="n">
        <v>1128.2771</v>
      </c>
      <c r="F11" s="17" t="n">
        <v>1340.59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318</v>
      </c>
      <c r="B12" s="16" t="s">
        <v>419</v>
      </c>
      <c r="C12" s="44" t="n">
        <v>44165</v>
      </c>
      <c r="D12" s="45" t="n">
        <v>44194</v>
      </c>
      <c r="E12" s="17" t="n">
        <v>1128.2771</v>
      </c>
      <c r="F12" s="17" t="n">
        <v>1340.59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318</v>
      </c>
      <c r="B13" s="16" t="s">
        <v>419</v>
      </c>
      <c r="C13" s="44" t="n">
        <v>44165</v>
      </c>
      <c r="D13" s="45" t="n">
        <v>44194</v>
      </c>
      <c r="E13" s="17" t="n">
        <v>1128.2771</v>
      </c>
      <c r="F13" s="17" t="n">
        <v>1340.59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318</v>
      </c>
      <c r="B14" s="16" t="s">
        <v>419</v>
      </c>
      <c r="C14" s="44" t="n">
        <v>44165</v>
      </c>
      <c r="D14" s="45" t="n">
        <v>44194</v>
      </c>
      <c r="E14" s="17" t="n">
        <v>1128.2771</v>
      </c>
      <c r="F14" s="17" t="n">
        <v>1340.5952</v>
      </c>
      <c r="G14" s="17" t="n">
        <v>2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318</v>
      </c>
      <c r="B15" s="16" t="s">
        <v>419</v>
      </c>
      <c r="C15" s="44" t="n">
        <v>44167</v>
      </c>
      <c r="D15" s="45" t="n">
        <v>44194</v>
      </c>
      <c r="E15" s="17" t="n">
        <v>1159.0952</v>
      </c>
      <c r="F15" s="17" t="n">
        <v>1340.5952</v>
      </c>
      <c r="G15" s="17" t="n">
        <v>25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318</v>
      </c>
      <c r="B16" s="16" t="s">
        <v>419</v>
      </c>
      <c r="C16" s="44" t="n">
        <v>44169</v>
      </c>
      <c r="D16" s="45" t="n">
        <v>44194</v>
      </c>
      <c r="E16" s="17" t="n">
        <v>1157.4941</v>
      </c>
      <c r="F16" s="17" t="n">
        <v>1340.5952</v>
      </c>
      <c r="G16" s="17" t="n">
        <v>63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318</v>
      </c>
      <c r="B17" s="16" t="s">
        <v>419</v>
      </c>
      <c r="C17" s="44" t="n">
        <v>44169</v>
      </c>
      <c r="D17" s="45" t="n">
        <v>44194</v>
      </c>
      <c r="E17" s="17" t="n">
        <v>1157.4941</v>
      </c>
      <c r="F17" s="17" t="n">
        <v>1340.594</v>
      </c>
      <c r="G17" s="17" t="n">
        <v>5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318</v>
      </c>
      <c r="B18" s="16" t="s">
        <v>419</v>
      </c>
      <c r="C18" s="44" t="n">
        <v>44169</v>
      </c>
      <c r="D18" s="45" t="n">
        <v>44217</v>
      </c>
      <c r="E18" s="17" t="n">
        <v>1157.4941</v>
      </c>
      <c r="F18" s="17" t="n">
        <v>1334.5988</v>
      </c>
      <c r="G18" s="17" t="n">
        <v>105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319</v>
      </c>
      <c r="B19" s="16" t="s">
        <v>443</v>
      </c>
      <c r="C19" s="44" t="n">
        <v>44165</v>
      </c>
      <c r="D19" s="45" t="n">
        <v>44218</v>
      </c>
      <c r="E19" s="17" t="n">
        <v>0.7806</v>
      </c>
      <c r="F19" s="17" t="n">
        <v>0.7808</v>
      </c>
      <c r="G19" s="17" t="n">
        <v>8000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319</v>
      </c>
      <c r="B20" s="16" t="s">
        <v>443</v>
      </c>
      <c r="C20" s="44" t="n">
        <v>44165</v>
      </c>
      <c r="D20" s="45" t="n">
        <v>44218</v>
      </c>
      <c r="E20" s="17" t="n">
        <v>0.7806</v>
      </c>
      <c r="F20" s="17" t="n">
        <v>0.7808</v>
      </c>
      <c r="G20" s="17" t="n">
        <v>3000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320</v>
      </c>
      <c r="B21" s="16" t="s">
        <v>420</v>
      </c>
      <c r="C21" s="44" t="n">
        <v>44165</v>
      </c>
      <c r="D21" s="45" t="n">
        <v>44218</v>
      </c>
      <c r="E21" s="17" t="n">
        <v>5057.03</v>
      </c>
      <c r="F21" s="17" t="n">
        <v>5688.58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321</v>
      </c>
      <c r="B22" s="16" t="s">
        <v>444</v>
      </c>
      <c r="C22" s="44" t="n">
        <v>44166</v>
      </c>
      <c r="D22" s="45" t="n">
        <v>44218</v>
      </c>
      <c r="E22" s="17" t="n">
        <v>933.56</v>
      </c>
      <c r="F22" s="17" t="n">
        <v>934.64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321</v>
      </c>
      <c r="B23" s="16" t="s">
        <v>444</v>
      </c>
      <c r="C23" s="44" t="n">
        <v>44166</v>
      </c>
      <c r="D23" s="45" t="n">
        <v>44218</v>
      </c>
      <c r="E23" s="17" t="n">
        <v>933.56</v>
      </c>
      <c r="F23" s="17" t="n">
        <v>934.635</v>
      </c>
      <c r="G23" s="17" t="n">
        <v>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321</v>
      </c>
      <c r="B24" s="16" t="s">
        <v>444</v>
      </c>
      <c r="C24" s="44" t="n">
        <v>44166</v>
      </c>
      <c r="D24" s="45" t="n">
        <v>44218</v>
      </c>
      <c r="E24" s="17" t="n">
        <v>933.56</v>
      </c>
      <c r="F24" s="17" t="n">
        <v>934.635</v>
      </c>
      <c r="G24" s="17" t="n">
        <v>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321</v>
      </c>
      <c r="B25" s="16" t="s">
        <v>444</v>
      </c>
      <c r="C25" s="44" t="n">
        <v>44166</v>
      </c>
      <c r="D25" s="45" t="n">
        <v>44218</v>
      </c>
      <c r="E25" s="17" t="n">
        <v>933.56</v>
      </c>
      <c r="F25" s="17" t="n">
        <v>934.6375</v>
      </c>
      <c r="G25" s="17" t="n">
        <v>4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322</v>
      </c>
      <c r="B26" s="16" t="s">
        <v>445</v>
      </c>
      <c r="C26" s="44" t="n">
        <v>44182</v>
      </c>
      <c r="D26" s="45" t="n">
        <v>44193</v>
      </c>
      <c r="E26" s="17" t="n">
        <v>29.0024</v>
      </c>
      <c r="F26" s="17" t="n">
        <v>28.4279</v>
      </c>
      <c r="G26" s="17" t="n">
        <v>1100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322</v>
      </c>
      <c r="B27" s="16" t="s">
        <v>445</v>
      </c>
      <c r="C27" s="44" t="n">
        <v>44182</v>
      </c>
      <c r="D27" s="45" t="n">
        <v>44193</v>
      </c>
      <c r="E27" s="17" t="n">
        <v>29.0024</v>
      </c>
      <c r="F27" s="17" t="n">
        <v>28.4279</v>
      </c>
      <c r="G27" s="17" t="n">
        <v>1000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322</v>
      </c>
      <c r="B28" s="16" t="s">
        <v>445</v>
      </c>
      <c r="C28" s="44" t="n">
        <v>44182</v>
      </c>
      <c r="D28" s="45" t="n">
        <v>44193</v>
      </c>
      <c r="E28" s="17" t="n">
        <v>29.0004</v>
      </c>
      <c r="F28" s="17" t="n">
        <v>28.4279</v>
      </c>
      <c r="G28" s="17" t="n">
        <v>100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322</v>
      </c>
      <c r="B29" s="16" t="s">
        <v>445</v>
      </c>
      <c r="C29" s="44" t="n">
        <v>44182</v>
      </c>
      <c r="D29" s="45" t="n">
        <v>44193</v>
      </c>
      <c r="E29" s="17" t="n">
        <v>29.0004</v>
      </c>
      <c r="F29" s="17" t="n">
        <v>28.4279</v>
      </c>
      <c r="G29" s="17" t="n">
        <v>200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322</v>
      </c>
      <c r="B30" s="16" t="s">
        <v>445</v>
      </c>
      <c r="C30" s="44" t="n">
        <v>44182</v>
      </c>
      <c r="D30" s="45" t="n">
        <v>44193</v>
      </c>
      <c r="E30" s="17" t="n">
        <v>28.9944</v>
      </c>
      <c r="F30" s="17" t="n">
        <v>28.4279</v>
      </c>
      <c r="G30" s="17" t="n">
        <v>1000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323</v>
      </c>
      <c r="B31" s="16" t="s">
        <v>423</v>
      </c>
      <c r="C31" s="44" t="n">
        <v>44183</v>
      </c>
      <c r="D31" s="45" t="n">
        <v>44217</v>
      </c>
      <c r="E31" s="17" t="n">
        <v>212.5074</v>
      </c>
      <c r="F31" s="17" t="n">
        <v>221.4471</v>
      </c>
      <c r="G31" s="17" t="n">
        <v>410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323</v>
      </c>
      <c r="B32" s="16" t="s">
        <v>423</v>
      </c>
      <c r="C32" s="44" t="n">
        <v>44183</v>
      </c>
      <c r="D32" s="45" t="n">
        <v>44217</v>
      </c>
      <c r="E32" s="17" t="n">
        <v>212.5074</v>
      </c>
      <c r="F32" s="17" t="n">
        <v>221.4471</v>
      </c>
      <c r="G32" s="17" t="n">
        <v>90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323</v>
      </c>
      <c r="B33" s="16" t="s">
        <v>423</v>
      </c>
      <c r="C33" s="44" t="n">
        <v>44183</v>
      </c>
      <c r="D33" s="45" t="n">
        <v>44217</v>
      </c>
      <c r="E33" s="17" t="n">
        <v>211.887</v>
      </c>
      <c r="F33" s="17" t="n">
        <v>221.4471</v>
      </c>
      <c r="G33" s="17" t="n">
        <v>300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323</v>
      </c>
      <c r="B34" s="16" t="s">
        <v>423</v>
      </c>
      <c r="C34" s="44" t="n">
        <v>44187</v>
      </c>
      <c r="D34" s="45" t="n">
        <v>44217</v>
      </c>
      <c r="E34" s="17" t="n">
        <v>211.5269</v>
      </c>
      <c r="F34" s="17" t="n">
        <v>221.4471</v>
      </c>
      <c r="G34" s="17" t="n">
        <v>120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323</v>
      </c>
      <c r="B35" s="16" t="s">
        <v>423</v>
      </c>
      <c r="C35" s="44" t="n">
        <v>44187</v>
      </c>
      <c r="D35" s="45" t="n">
        <v>44217</v>
      </c>
      <c r="E35" s="17" t="n">
        <v>211.5269</v>
      </c>
      <c r="F35" s="17" t="n">
        <v>221.447</v>
      </c>
      <c r="G35" s="17" t="n">
        <v>110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323</v>
      </c>
      <c r="B36" s="16" t="s">
        <v>423</v>
      </c>
      <c r="C36" s="44" t="n">
        <v>44187</v>
      </c>
      <c r="D36" s="45" t="n">
        <v>44217</v>
      </c>
      <c r="E36" s="17" t="n">
        <v>211.5269</v>
      </c>
      <c r="F36" s="17" t="n">
        <v>221.447</v>
      </c>
      <c r="G36" s="17" t="n">
        <v>10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323</v>
      </c>
      <c r="B37" s="16" t="s">
        <v>423</v>
      </c>
      <c r="C37" s="44" t="n">
        <v>44193</v>
      </c>
      <c r="D37" s="45" t="n">
        <v>44217</v>
      </c>
      <c r="E37" s="17" t="n">
        <v>220.232</v>
      </c>
      <c r="F37" s="17" t="n">
        <v>221.447</v>
      </c>
      <c r="G37" s="17" t="n">
        <v>220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324</v>
      </c>
      <c r="B38" s="16" t="s">
        <v>424</v>
      </c>
      <c r="C38" s="44" t="n">
        <v>44183</v>
      </c>
      <c r="D38" s="45" t="n">
        <v>44217</v>
      </c>
      <c r="E38" s="17" t="n">
        <v>52.1163</v>
      </c>
      <c r="F38" s="17" t="n">
        <v>56.0663</v>
      </c>
      <c r="G38" s="17" t="n">
        <v>310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324</v>
      </c>
      <c r="B39" s="16" t="s">
        <v>424</v>
      </c>
      <c r="C39" s="44" t="n">
        <v>44183</v>
      </c>
      <c r="D39" s="45" t="n">
        <v>44217</v>
      </c>
      <c r="E39" s="17" t="n">
        <v>52.1163</v>
      </c>
      <c r="F39" s="17" t="n">
        <v>56.0663</v>
      </c>
      <c r="G39" s="17" t="n">
        <v>1070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324</v>
      </c>
      <c r="B40" s="16" t="s">
        <v>424</v>
      </c>
      <c r="C40" s="44" t="n">
        <v>44183</v>
      </c>
      <c r="D40" s="45" t="n">
        <v>44217</v>
      </c>
      <c r="E40" s="17" t="n">
        <v>52.5565</v>
      </c>
      <c r="F40" s="17" t="n">
        <v>56.0663</v>
      </c>
      <c r="G40" s="17" t="n">
        <v>1080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324</v>
      </c>
      <c r="B41" s="16" t="s">
        <v>424</v>
      </c>
      <c r="C41" s="44" t="n">
        <v>44187</v>
      </c>
      <c r="D41" s="45" t="n">
        <v>44217</v>
      </c>
      <c r="E41" s="17" t="n">
        <v>52.9267</v>
      </c>
      <c r="F41" s="17" t="n">
        <v>56.0663</v>
      </c>
      <c r="G41" s="17" t="n">
        <v>1280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324</v>
      </c>
      <c r="B42" s="16" t="s">
        <v>424</v>
      </c>
      <c r="C42" s="44" t="n">
        <v>44190</v>
      </c>
      <c r="D42" s="45" t="n">
        <v>44218</v>
      </c>
      <c r="E42" s="17" t="n">
        <v>57.7146</v>
      </c>
      <c r="F42" s="17" t="n">
        <v>54.168</v>
      </c>
      <c r="G42" s="17" t="n">
        <v>10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324</v>
      </c>
      <c r="B43" s="16" t="s">
        <v>424</v>
      </c>
      <c r="C43" s="44" t="n">
        <v>44190</v>
      </c>
      <c r="D43" s="45" t="n">
        <v>44218</v>
      </c>
      <c r="E43" s="17" t="n">
        <v>57.7146</v>
      </c>
      <c r="F43" s="17" t="n">
        <v>54.1675</v>
      </c>
      <c r="G43" s="17" t="n">
        <v>1140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324</v>
      </c>
      <c r="B44" s="16" t="s">
        <v>424</v>
      </c>
      <c r="C44" s="44" t="n">
        <v>44193</v>
      </c>
      <c r="D44" s="45" t="n">
        <v>44218</v>
      </c>
      <c r="E44" s="17" t="n">
        <v>57.6846</v>
      </c>
      <c r="F44" s="17" t="n">
        <v>54.1675</v>
      </c>
      <c r="G44" s="17" t="n">
        <v>2570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324</v>
      </c>
      <c r="B45" s="16" t="s">
        <v>424</v>
      </c>
      <c r="C45" s="44" t="n">
        <v>44194</v>
      </c>
      <c r="D45" s="45" t="n">
        <v>44218</v>
      </c>
      <c r="E45" s="17" t="n">
        <v>55.9736</v>
      </c>
      <c r="F45" s="17" t="n">
        <v>54.1675</v>
      </c>
      <c r="G45" s="17" t="n">
        <v>280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324</v>
      </c>
      <c r="B46" s="16" t="s">
        <v>424</v>
      </c>
      <c r="C46" s="44" t="n">
        <v>44194</v>
      </c>
      <c r="D46" s="45" t="n">
        <v>44218</v>
      </c>
      <c r="E46" s="17" t="n">
        <v>55.9635</v>
      </c>
      <c r="F46" s="17" t="n">
        <v>54.1675</v>
      </c>
      <c r="G46" s="17" t="n">
        <v>60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324</v>
      </c>
      <c r="B47" s="16" t="s">
        <v>424</v>
      </c>
      <c r="C47" s="44" t="n">
        <v>44194</v>
      </c>
      <c r="D47" s="45" t="n">
        <v>44218</v>
      </c>
      <c r="E47" s="17" t="n">
        <v>55.9636</v>
      </c>
      <c r="F47" s="17" t="n">
        <v>54.1675</v>
      </c>
      <c r="G47" s="17" t="n">
        <v>500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324</v>
      </c>
      <c r="B48" s="16" t="s">
        <v>424</v>
      </c>
      <c r="C48" s="44" t="n">
        <v>44194</v>
      </c>
      <c r="D48" s="45" t="n">
        <v>44218</v>
      </c>
      <c r="E48" s="17" t="n">
        <v>56.2687</v>
      </c>
      <c r="F48" s="17" t="n">
        <v>54.1675</v>
      </c>
      <c r="G48" s="17" t="n">
        <v>450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324</v>
      </c>
      <c r="B49" s="16" t="s">
        <v>424</v>
      </c>
      <c r="C49" s="44" t="n">
        <v>44194</v>
      </c>
      <c r="D49" s="45" t="n">
        <v>44218</v>
      </c>
      <c r="E49" s="17" t="n">
        <v>56.2687</v>
      </c>
      <c r="F49" s="17" t="n">
        <v>54.168</v>
      </c>
      <c r="G49" s="17" t="n">
        <v>10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324</v>
      </c>
      <c r="B50" s="16" t="s">
        <v>424</v>
      </c>
      <c r="C50" s="44" t="n">
        <v>44194</v>
      </c>
      <c r="D50" s="45" t="n">
        <v>44218</v>
      </c>
      <c r="E50" s="17" t="n">
        <v>56.2687</v>
      </c>
      <c r="F50" s="17" t="n">
        <v>54.1675</v>
      </c>
      <c r="G50" s="17" t="n">
        <v>600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324</v>
      </c>
      <c r="B51" s="16" t="s">
        <v>424</v>
      </c>
      <c r="C51" s="44" t="n">
        <v>44194</v>
      </c>
      <c r="D51" s="45" t="n">
        <v>44218</v>
      </c>
      <c r="E51" s="17" t="n">
        <v>56.2687</v>
      </c>
      <c r="F51" s="17" t="n">
        <v>54.1675</v>
      </c>
      <c r="G51" s="17" t="n">
        <v>2940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324</v>
      </c>
      <c r="B52" s="16" t="s">
        <v>424</v>
      </c>
      <c r="C52" s="44" t="n">
        <v>44194</v>
      </c>
      <c r="D52" s="45" t="n">
        <v>44218</v>
      </c>
      <c r="E52" s="17" t="n">
        <v>56.2737</v>
      </c>
      <c r="F52" s="17" t="n">
        <v>54.1675</v>
      </c>
      <c r="G52" s="17" t="n">
        <v>1540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324</v>
      </c>
      <c r="B53" s="16" t="s">
        <v>424</v>
      </c>
      <c r="C53" s="44" t="n">
        <v>44194</v>
      </c>
      <c r="D53" s="45" t="n">
        <v>44218</v>
      </c>
      <c r="E53" s="17" t="n">
        <v>56.268</v>
      </c>
      <c r="F53" s="17" t="n">
        <v>54.1675</v>
      </c>
      <c r="G53" s="17" t="n">
        <v>10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324</v>
      </c>
      <c r="B54" s="16" t="s">
        <v>424</v>
      </c>
      <c r="C54" s="44" t="n">
        <v>44194</v>
      </c>
      <c r="D54" s="45" t="n">
        <v>44218</v>
      </c>
      <c r="E54" s="17" t="n">
        <v>56.4138</v>
      </c>
      <c r="F54" s="17" t="n">
        <v>54.1675</v>
      </c>
      <c r="G54" s="17" t="n">
        <v>340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324</v>
      </c>
      <c r="B55" s="16" t="s">
        <v>424</v>
      </c>
      <c r="C55" s="44" t="n">
        <v>44194</v>
      </c>
      <c r="D55" s="45" t="n">
        <v>44218</v>
      </c>
      <c r="E55" s="17" t="n">
        <v>56.4138</v>
      </c>
      <c r="F55" s="17" t="n">
        <v>54.1675</v>
      </c>
      <c r="G55" s="17" t="n">
        <v>810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324</v>
      </c>
      <c r="B56" s="16" t="s">
        <v>424</v>
      </c>
      <c r="C56" s="44" t="n">
        <v>44194</v>
      </c>
      <c r="D56" s="45" t="n">
        <v>44218</v>
      </c>
      <c r="E56" s="17" t="n">
        <v>56.4138</v>
      </c>
      <c r="F56" s="17" t="n">
        <v>54.1675</v>
      </c>
      <c r="G56" s="17" t="n">
        <v>690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324</v>
      </c>
      <c r="B57" s="16" t="s">
        <v>424</v>
      </c>
      <c r="C57" s="44" t="n">
        <v>44194</v>
      </c>
      <c r="D57" s="45" t="n">
        <v>44218</v>
      </c>
      <c r="E57" s="17" t="n">
        <v>56.4138</v>
      </c>
      <c r="F57" s="17" t="n">
        <v>54.1675</v>
      </c>
      <c r="G57" s="17" t="n">
        <v>360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324</v>
      </c>
      <c r="B58" s="16" t="s">
        <v>424</v>
      </c>
      <c r="C58" s="44" t="n">
        <v>44194</v>
      </c>
      <c r="D58" s="45" t="n">
        <v>44218</v>
      </c>
      <c r="E58" s="17" t="n">
        <v>56.4138</v>
      </c>
      <c r="F58" s="17" t="n">
        <v>54.1675</v>
      </c>
      <c r="G58" s="17" t="n">
        <v>620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324</v>
      </c>
      <c r="B59" s="16" t="s">
        <v>424</v>
      </c>
      <c r="C59" s="44" t="n">
        <v>44194</v>
      </c>
      <c r="D59" s="45" t="n">
        <v>44218</v>
      </c>
      <c r="E59" s="17" t="n">
        <v>56.4138</v>
      </c>
      <c r="F59" s="17" t="n">
        <v>54.1675</v>
      </c>
      <c r="G59" s="17" t="n">
        <v>810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324</v>
      </c>
      <c r="B60" s="16" t="s">
        <v>424</v>
      </c>
      <c r="C60" s="44" t="n">
        <v>44194</v>
      </c>
      <c r="D60" s="45" t="n">
        <v>44218</v>
      </c>
      <c r="E60" s="17" t="n">
        <v>56.8741</v>
      </c>
      <c r="F60" s="17" t="n">
        <v>54.1675</v>
      </c>
      <c r="G60" s="17" t="n">
        <v>1150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324</v>
      </c>
      <c r="B61" s="16" t="s">
        <v>424</v>
      </c>
      <c r="C61" s="44" t="n">
        <v>44194</v>
      </c>
      <c r="D61" s="45" t="n">
        <v>44218</v>
      </c>
      <c r="E61" s="17" t="n">
        <v>56.8741</v>
      </c>
      <c r="F61" s="17" t="n">
        <v>54.1675</v>
      </c>
      <c r="G61" s="17" t="n">
        <v>300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324</v>
      </c>
      <c r="B62" s="16" t="s">
        <v>424</v>
      </c>
      <c r="C62" s="44" t="n">
        <v>44194</v>
      </c>
      <c r="D62" s="45" t="n">
        <v>44218</v>
      </c>
      <c r="E62" s="17" t="n">
        <v>56.8741</v>
      </c>
      <c r="F62" s="17" t="n">
        <v>54.1675</v>
      </c>
      <c r="G62" s="17" t="n">
        <v>1280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324</v>
      </c>
      <c r="B63" s="16" t="s">
        <v>424</v>
      </c>
      <c r="C63" s="44" t="n">
        <v>44194</v>
      </c>
      <c r="D63" s="45" t="n">
        <v>44218</v>
      </c>
      <c r="E63" s="17" t="n">
        <v>56.8741</v>
      </c>
      <c r="F63" s="17" t="n">
        <v>54.1675</v>
      </c>
      <c r="G63" s="17" t="n">
        <v>20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325</v>
      </c>
      <c r="B64" s="16" t="s">
        <v>422</v>
      </c>
      <c r="C64" s="44" t="n">
        <v>44187</v>
      </c>
      <c r="D64" s="45" t="n">
        <v>44218</v>
      </c>
      <c r="E64" s="17" t="n">
        <v>316.4898</v>
      </c>
      <c r="F64" s="17" t="n">
        <v>324.505</v>
      </c>
      <c r="G64" s="17" t="n">
        <v>10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325</v>
      </c>
      <c r="B65" s="16" t="s">
        <v>422</v>
      </c>
      <c r="C65" s="44" t="n">
        <v>44187</v>
      </c>
      <c r="D65" s="45" t="n">
        <v>44218</v>
      </c>
      <c r="E65" s="17" t="n">
        <v>316.4898</v>
      </c>
      <c r="F65" s="17" t="n">
        <v>324.3053</v>
      </c>
      <c r="G65" s="17" t="n">
        <v>310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326</v>
      </c>
      <c r="B66" s="16" t="s">
        <v>446</v>
      </c>
      <c r="C66" s="44" t="n">
        <v>44194</v>
      </c>
      <c r="D66" s="45" t="n">
        <v>44218</v>
      </c>
      <c r="E66" s="17" t="n">
        <v>1.8058</v>
      </c>
      <c r="F66" s="17" t="n">
        <v>1.647</v>
      </c>
      <c r="G66" s="17" t="n">
        <v>50000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326</v>
      </c>
      <c r="B67" s="16" t="s">
        <v>446</v>
      </c>
      <c r="C67" s="44" t="n">
        <v>44194</v>
      </c>
      <c r="D67" s="45" t="n">
        <v>44218</v>
      </c>
      <c r="E67" s="17" t="n">
        <v>1.8058</v>
      </c>
      <c r="F67" s="17" t="n">
        <v>1.647</v>
      </c>
      <c r="G67" s="17" t="n">
        <v>35000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327</v>
      </c>
      <c r="B68" s="16" t="s">
        <v>447</v>
      </c>
      <c r="C68" s="44" t="n">
        <v>44210</v>
      </c>
      <c r="D68" s="45" t="n">
        <v>44218</v>
      </c>
      <c r="E68" s="17" t="n">
        <v>284.4006</v>
      </c>
      <c r="F68" s="17" t="n">
        <v>267.1496</v>
      </c>
      <c r="G68" s="17" t="n">
        <v>340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328</v>
      </c>
      <c r="B69" s="16" t="s">
        <v>385</v>
      </c>
      <c r="C69" s="44" t="n">
        <v>44223</v>
      </c>
      <c r="D69" s="45" t="n">
        <v>44459</v>
      </c>
      <c r="E69" s="17" t="n">
        <v>10956.3063</v>
      </c>
      <c r="F69" s="17" t="n">
        <v>10421.3659</v>
      </c>
      <c r="G69" s="17" t="n">
        <v>70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328</v>
      </c>
      <c r="B70" s="16" t="s">
        <v>385</v>
      </c>
      <c r="C70" s="44" t="n">
        <v>44228</v>
      </c>
      <c r="D70" s="45" t="n">
        <v>44459</v>
      </c>
      <c r="E70" s="17" t="n">
        <v>10243.0252</v>
      </c>
      <c r="F70" s="17" t="n">
        <v>10421.3659</v>
      </c>
      <c r="G70" s="17" t="n">
        <v>16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2025-12-06T22:57:05.00Z</dcterms:created>
  <dc:creator>izi-invest.ru</dc:creator>
  <cp:revision>0</cp:revision>
</cp:coreProperties>
</file>