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<sst xmlns="http://schemas.openxmlformats.org/spreadsheetml/2006/main" count="5437" uniqueCount="604">
  <si>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</si>
  <si>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</si>
  <si>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</si>
  <si>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</si>
  <si>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</si>
  <si>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</si>
  <si>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</si>
  <si>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</si>
  <si>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</si>
  <si>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</si>
  <si>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</si>
  <si>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</si>
  <si>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</si>
  <si>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</si>
  <si>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</si>
  <si>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</si>
  <si>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MU</t>
  </si>
  <si>
    <t>share</t>
  </si>
  <si>
    <t>Micron Technology, Inc.</t>
  </si>
  <si>
    <t>USD</t>
  </si>
  <si>
    <t>AMD</t>
  </si>
  <si>
    <t>SNGSP</t>
  </si>
  <si>
    <t>Сургнфгз-п</t>
  </si>
  <si>
    <t>RUR</t>
  </si>
  <si>
    <t>BYN</t>
  </si>
  <si>
    <t>INTC</t>
  </si>
  <si>
    <t>Intel Corporation</t>
  </si>
  <si>
    <t>CAD</t>
  </si>
  <si>
    <t>SBERP</t>
  </si>
  <si>
    <t>Сбербанк-п</t>
  </si>
  <si>
    <t>CHF</t>
  </si>
  <si>
    <t>PHOR</t>
  </si>
  <si>
    <t>ФосАгро ао</t>
  </si>
  <si>
    <t>CNY</t>
  </si>
  <si>
    <t>TSM</t>
  </si>
  <si>
    <t>Taiwan Semiconductor Manufacturing Company Ltd.</t>
  </si>
  <si>
    <t>EUR</t>
  </si>
  <si>
    <t>LKOH</t>
  </si>
  <si>
    <t>ЛУКОЙЛ</t>
  </si>
  <si>
    <t>GBP</t>
  </si>
  <si>
    <t>SIBN</t>
  </si>
  <si>
    <t>Газпрнефть</t>
  </si>
  <si>
    <t>GLD</t>
  </si>
  <si>
    <t>VKCO</t>
  </si>
  <si>
    <t>МКПАО "ВК"</t>
  </si>
  <si>
    <t>HKD</t>
  </si>
  <si>
    <t>UPRO</t>
  </si>
  <si>
    <t>Юнипро ао</t>
  </si>
  <si>
    <t>JPY</t>
  </si>
  <si>
    <t>ZIM</t>
  </si>
  <si>
    <t>ZIM Integrated Shipping Services Ltd.</t>
  </si>
  <si>
    <t>KZT</t>
  </si>
  <si>
    <t>SPBE</t>
  </si>
  <si>
    <t>СПБ Биржа</t>
  </si>
  <si>
    <t>HHR</t>
  </si>
  <si>
    <t>HeadHunter</t>
  </si>
  <si>
    <t>SLV</t>
  </si>
  <si>
    <t>EHTH</t>
  </si>
  <si>
    <t>eHealth, Inc.</t>
  </si>
  <si>
    <t>TRY</t>
  </si>
  <si>
    <t>PHOR.IL</t>
  </si>
  <si>
    <t>Public Joint-Stock Company PhosAgro</t>
  </si>
  <si>
    <t>UAH</t>
  </si>
  <si>
    <t>EHTH-RM</t>
  </si>
  <si>
    <t>eHealth</t>
  </si>
  <si>
    <t>INTC-RM</t>
  </si>
  <si>
    <t>Intel</t>
  </si>
  <si>
    <t>MU-RM</t>
  </si>
  <si>
    <t>Micron</t>
  </si>
  <si>
    <t>Сумма по акциям:</t>
  </si>
  <si>
    <t>FXUS</t>
  </si>
  <si>
    <t>etf</t>
  </si>
  <si>
    <t>FXUS ETF</t>
  </si>
  <si>
    <t>Сумма по фондам:</t>
  </si>
  <si>
    <t>RU000A105SP3</t>
  </si>
  <si>
    <t>bond</t>
  </si>
  <si>
    <t>Сегежа3P2R</t>
  </si>
  <si>
    <t>2038-01-15</t>
  </si>
  <si>
    <t>Сумма по облигациям: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</si>
  <si>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</si>
  <si>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</si>
  <si>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</si>
  <si>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</si>
  <si>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</si>
  <si>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</si>
  <si>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</si>
  <si>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</si>
  <si>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</si>
  <si>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</si>
  <si>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</si>
  <si>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</si>
  <si>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Вывод средств</t>
  </si>
  <si>
    <t>Дивиденд по ALRS - АЛРОСА ао 1000шт. по 4.11 RUR - налог 534 RUR (данные из БД)</t>
  </si>
  <si>
    <t>Выплата дивидендов АЛРОСА ао/ 1000 шт. (данные из сделок)</t>
  </si>
  <si>
    <t>Дивиденд по ALRS - АЛРОСА ао 2000шт. по 3.84 RUR - налог 998 RUR (данные из БД)</t>
  </si>
  <si>
    <t>Выплата дивидендов АЛРОСА ао/ 2000 шт. (данные из сделок)</t>
  </si>
  <si>
    <t>Дивиденд по CHMF - СевСт-ао 50шт. по 27.47 RUR - налог 179 RUR (данные из БД)</t>
  </si>
  <si>
    <t>Выплата дивидендов СевСт-ао/ 50 шт. (данные из сделок)</t>
  </si>
  <si>
    <t>Дивиденд по MOEX - МосБиржа 1500шт. по 7.93 RUR - налог 1546 RUR (данные из БД)</t>
  </si>
  <si>
    <t>Дивиденд по FEES - Россети 300000шт. по 0.01 RUR - налог 370 RUR (данные из БД)</t>
  </si>
  <si>
    <t>Выплата дивидендов МосБиржа/ 1500 шт. (данные из сделок)</t>
  </si>
  <si>
    <t>Дивиденд по PHOR - ФосАгро ао 40шт. по 18 RUR - налог 94 RUR (данные из БД)</t>
  </si>
  <si>
    <t>Дивиденд по CHMF - СевСт-ао 69шт. по 26.26 RUR - налог 236 RUR (данные из БД)</t>
  </si>
  <si>
    <t>Дивиденд по CHMF - СевСт-ао 69шт. по 27.35 RUR - налог 245 RUR (данные из БД)</t>
  </si>
  <si>
    <t>Выплата дивидендов ФосАгро ао/ 40 шт. (данные из сделок)</t>
  </si>
  <si>
    <t>Выплата дивидендов ФСК ЕЭС ао/ 300000 шт. (данные из сделок)</t>
  </si>
  <si>
    <t>Дивиденд по UPRO - Юнипро ао 40000шт. по 0.11 RUR - налог 577 RUR (данные из БД)</t>
  </si>
  <si>
    <t>Выплата дивидендов СевСт-ао/ 69 шт. (данные из сделок)</t>
  </si>
  <si>
    <t>Дивиденд по SIBN - Газпрнефть 200шт. по 19.82 RUR - налог 515 RUR (данные из БД)</t>
  </si>
  <si>
    <t>Дивиденд по BANEP - Башнефт ап 110шт. по 107.81 RUR - налог 1542 RUR (данные из БД)</t>
  </si>
  <si>
    <t>Дивиденд по PHOR - ФосАгро ао 40шт. по 78 RUR - налог 406 RUR (данные из БД)</t>
  </si>
  <si>
    <t>Выплата дивидендов Юнипро ао/ 40000 шт. (данные из сделок)</t>
  </si>
  <si>
    <t>Дивиденд по BTI - British American Tobacco  Industries, p.l.c. Common Stock AD 15шт. по 0.68 USD - налог 3.05 USD, по курсу 71.2379 USD/RUR (данные из БД)</t>
  </si>
  <si>
    <t>Дивиденд по ALRS - АЛРОСА ао 2000шт. по 2.63 RUR - налог 684 RUR (данные из БД)</t>
  </si>
  <si>
    <t>Выплата дивидендов Газпрнефть/ 200 шт. (данные из сделок)</t>
  </si>
  <si>
    <t>Дивиденд по SNGSP - Сургнфгз-п 8000шт. по 0.97 RUR - налог 1009 RUR (данные из БД)</t>
  </si>
  <si>
    <t>Выплата дивидендов Башнефт ап/ 110 шт. (данные из сделок)</t>
  </si>
  <si>
    <t>Дивиденд по NMTP - НМТП ао 56500шт. по 1.35 RUR - налог 9916 RUR (данные из БД)</t>
  </si>
  <si>
    <t>Выплата дивидендов Сургнфгз-п/ 8000 шт. (данные из сделок)</t>
  </si>
  <si>
    <t>Дивиденд по INTC - Intel Corporation 30шт. по 0.33 USD - налог 0.99 USD, по курсу 73.2806 USD/RUR (данные из БД)</t>
  </si>
  <si>
    <t>Выплата дивидендов НМТП ао/ 56500 шт. (данные из сделок)</t>
  </si>
  <si>
    <t>Дивиденд по MPC - Marathon Petroleum Corporation Common Stock 15шт. по 0.58 USD - налог 0.87 USD, по курсу 72.9676 USD/RUR (данные из БД)</t>
  </si>
  <si>
    <t>Выплата дивидендов British American Tob ADR/ 15 шт. (данные из сделок)</t>
  </si>
  <si>
    <t>Купон по RU000A101QF7 - РитйлБФ1P1 300шт. по 23.56 RUR - налог 21 RUR (данные из БД)</t>
  </si>
  <si>
    <t>Выплата купонов Ритейл Бел Финанс-001Р-01/ 300 шт. (данные из сделок)</t>
  </si>
  <si>
    <t>Дивиденд по CHMF - СевСт-ао 69шт. по 15.44 RUR - налог 138 RUR (данные из БД)</t>
  </si>
  <si>
    <t>Выплата дивидендов Intel-ао/ 30 шт. (данные из сделок)</t>
  </si>
  <si>
    <t>Выплата дивидендов Marathon Petroleum-ао/ 15 шт. (данные из сделок)</t>
  </si>
  <si>
    <t>Дивиденд по BTI - British American Tobacco  Industries, p.l.c. Common Stock AD 40шт. по 0.68 USD - налог 8.12 USD, по курсу 78.7847 USD/RUR (данные из БД)</t>
  </si>
  <si>
    <t>Дивиденд по SBERP - Сбербанк-п 1000шт. по 18.7 RUR - налог 2431 RUR (данные из БД)</t>
  </si>
  <si>
    <t>Дивиденд по PHOR - ФосАгро ао 40шт. по 33 RUR - налог 172 RUR (данные из БД)</t>
  </si>
  <si>
    <t>Дивиденд по TRNFP - Транснф ап 1шт. по 11612.2 RUR - налог 1510 RUR (данные из БД)</t>
  </si>
  <si>
    <t>Выплата дивидендов Сбербанк-п/ 1000 шт. (данные из сделок)</t>
  </si>
  <si>
    <t>Дивиденд по INTC - Intel Corporation 40шт. по 0.33 USD - налог 1.32 USD, по курсу 80.0006 USD/RUR (данные из БД)</t>
  </si>
  <si>
    <t>Выплата дивидендов Транснф ап/ 1 шт. (данные из сделок)</t>
  </si>
  <si>
    <t>Дивиденд по RDS.A - Royal Dutch Shell PLC Royal Dutch Shell American Depositary  20шт. по 0.33 USD - налог 1 USD, по курсу 76.3978 USD/RUR (данные из БД)</t>
  </si>
  <si>
    <t>Дивиденд по KR - Kroger Company (The) Common Stock 10шт. по 0.18 USD - налог 0.18 USD, по курсу 76.3978 USD/RUR (данные из БД)</t>
  </si>
  <si>
    <t>Дивиденд по KR - Kroger Company (The) Common Stock 10шт. по 0.18 USD - налог 0.18 USD, по курсу 76.2075 USD/RUR (данные из БД)</t>
  </si>
  <si>
    <t>Дивиденд по MPC - Marathon Petroleum Corporation Common Stock 105шт. по 0.58 USD - налог 6.09 USD, по курсу 76.9197 USD/RUR (данные из БД)</t>
  </si>
  <si>
    <t>Дивиденд по TSN - Tyson Foods, Inc. Common Stock 10шт. по 0.45 USD - налог 0.45 USD, по курсу 75.8599 USD/RUR (данные из БД)</t>
  </si>
  <si>
    <t>Выплата дивидендов British American Tob ADR/ 40 шт. (данные из сделок)</t>
  </si>
  <si>
    <t>Купон по RU000A101QF7 - РитйлБФ1P1 300шт. по 23.56 RUR - налог 52 RUR (данные из БД)</t>
  </si>
  <si>
    <t>Выплата дивидендов Intel-ао/ 40 шт. (данные из сделок)</t>
  </si>
  <si>
    <t>Выплата дивидендов Kroger-ао/ 10 шт. (данные из сделок)</t>
  </si>
  <si>
    <t>Выплата дивидендов Marathon Petroleum-ао/ 105 шт. (данные из сделок)</t>
  </si>
  <si>
    <t>Дивиденд по BTI - British American Tobacco  Industries, p.l.c. Common Stock AD 40шт. по 0.68 USD - налог 8.12 USD, по курсу 73.4201 USD/RUR (данные из БД)</t>
  </si>
  <si>
    <t>Дивиденд по LKOH - ЛУКОЙЛ 20шт. по 46 RUR - налог 120 RUR (данные из БД)</t>
  </si>
  <si>
    <t>Дивиденд по UPRO - Юнипро ао 162000шт. по 0.11 RUR - налог 2338 RUR (данные из БД)</t>
  </si>
  <si>
    <t>Выплата дивидендов Royal Dutch Shell ADR L2/ 20 шт. (данные из сделок)</t>
  </si>
  <si>
    <t>Выплата дивидендов Tyson Foods-ао/ 10 шт. (данные из сделок)</t>
  </si>
  <si>
    <t>Дивиденд по PHOR - ФосАгро ао 40шт. по 123 RUR - налог 640 RUR (данные из БД)</t>
  </si>
  <si>
    <t>Дивиденд по SIBN - Газпрнефть 200шт. по 5 RUR - налог 130 RUR (данные из БД)</t>
  </si>
  <si>
    <t>Выплата дивидендов ЛУКОЙЛ/ 20 шт. (данные из сделок)</t>
  </si>
  <si>
    <t>Выплата дивидендов Юнипро ао/ 162000 шт. (данные из сделок)</t>
  </si>
  <si>
    <t>Дивиденд по PFE - Pfizer, Inc. Common Stock 10шт. по 0.39 USD - налог 0.39 USD, по курсу 75.6354 USD/RUR (данные из БД)</t>
  </si>
  <si>
    <t>Дивиденд по INTC - Intel Corporation 40шт. по 0.35 USD - налог 1.39 USD, по курсу 76.0801 USD/RUR (данные из БД)</t>
  </si>
  <si>
    <t>Дивиденд по KR - Kroger Company (The) Common Stock 10шт. по 0.18 USD - налог 0.18 USD, по курсу 73.8526 USD/RUR (данные из БД)</t>
  </si>
  <si>
    <t>Дивиденд по MPC - Marathon Petroleum Corporation Common Stock 105шт. по 0.58 USD - налог 6.09 USD, по курсу 73.3092 USD/RUR (данные из БД)</t>
  </si>
  <si>
    <t>Дивиденд по RDS.A - Royal Dutch Shell PLC Royal Dutch Shell American Depositary  20шт. по 0.33 USD - налог 1 USD, по курсу 73.7669 USD/RUR (данные из БД)</t>
  </si>
  <si>
    <t>Дивиденд по TSN - Tyson Foods, Inc. Common Stock 10шт. по 0.45 USD - налог 0.45 USD, по курсу 73.4747 USD/RUR (данные из БД)</t>
  </si>
  <si>
    <t>Дивиденд по LMT - Lockheed Martin Corporation Common Stock 4шт. по 2.6 USD - налог 1.04 USD, по курсу 73.4747 USD/RUR (данные из БД)</t>
  </si>
  <si>
    <t>Купон по RU000A101QF7 - РитйлБФ1P1 300шт. по 23.56 RUR - налог 919 RUR (данные из БД)</t>
  </si>
  <si>
    <t>Дивиденд по KO - Coca-Cola Company (The) Common Stock 10шт. по 0.42 USD - налог 0.42 USD, по курсу 73.4996 USD/RUR (данные из БД)</t>
  </si>
  <si>
    <t>Выплата дивидендов Pfizer-ао/ 10 шт. (данные из сделок)</t>
  </si>
  <si>
    <t>Дивиденд по BTI - British American Tobacco  Industries, p.l.c. Common Stock AD 57шт. по 0.75 USD - налог 12.76 USD, по курсу 76.1535 USD/RUR (данные из БД)</t>
  </si>
  <si>
    <t>Выплата дивидендов Lockheed Martin-ао/ 4 шт. (данные из сделок)</t>
  </si>
  <si>
    <t>Выплата дивидендов Coca-Cola Co-ао/ 10 шт. (данные из сделок)</t>
  </si>
  <si>
    <t>Дивиденд по GLTR - GLTR-гдр 400шт. по 28 RUR - налог 1456 RUR (данные из БД)</t>
  </si>
  <si>
    <t>Дивиденд по INTC - Intel Corporation 40шт. по 0.35 USD - налог 1.39 USD, по курсу 74.8617 USD/RUR (данные из БД)</t>
  </si>
  <si>
    <t>Дивиденд по PFE - Pfizer, Inc. Common Stock 10шт. по 0.39 USD - налог 0.39 USD, по курсу 74.8617 USD/RUR (данные из БД)</t>
  </si>
  <si>
    <t>Выплата дивидендов GLTR-гдр/ 400 шт. (данные из сделок)</t>
  </si>
  <si>
    <t>Дивиденд по KR - Kroger Company (The) Common Stock 10шт. по 0.18 USD - налог 0.18 USD, по курсу 74.04 USD/RUR (данные из БД)</t>
  </si>
  <si>
    <t>Дивиденд по RDS.A - Royal Dutch Shell PLC Royal Dutch Shell American Depositary  20шт. по 0.35 USD - налог 1.04 USD, по курсу 74.04 USD/RUR (данные из БД)</t>
  </si>
  <si>
    <t>Дивиденд по MOEX - МосБиржа 1500шт. по 9.45 RUR - налог 1843 RUR (данные из БД)</t>
  </si>
  <si>
    <t>Дивиденд по MPC - Marathon Petroleum Corporation Common Stock 105шт. по 0.58 USD - налог 6.09 USD, по курсу 73.8537 USD/RUR (данные из БД)</t>
  </si>
  <si>
    <t>Выплата дивидендов British American Tob ADR/ 57 шт. (данные из сделок)</t>
  </si>
  <si>
    <t>Дивиденд по X5 - КЦ ИКС 5 2шт. по 110.49 RUR - налог 29 RUR (данные из БД)</t>
  </si>
  <si>
    <t>Дивиденд по TSN - Tyson Foods, Inc. Common Stock 10шт. по 0.45 USD - налог 0.45 USD, по курсу 73.458 USD/RUR (данные из БД)</t>
  </si>
  <si>
    <t>Дивиденд по LMT - Lockheed Martin Corporation Common Stock 4шт. по 2.6 USD - налог 1.04 USD, по курсу 73.458 USD/RUR (данные из БД)</t>
  </si>
  <si>
    <t>Дивиденд по PHOR - ФосАгро ао 40шт. по 63 RUR - налог 328 RUR (данные из БД)</t>
  </si>
  <si>
    <t>Дивиденд по KO - Coca-Cola Company (The) Common Stock 10шт. по 0.42 USD - налог 0.42 USD, по курсу 71.6797 USD/RUR (данные из БД)</t>
  </si>
  <si>
    <t>Дивиденд по UPRO - Юнипро ао 162000шт. по 0.13 RUR - налог 2672 RUR (данные из БД)</t>
  </si>
  <si>
    <t>Дивиденд по SIBN - Газпрнефть 200шт. по 10 RUR - налог 260 RUR (данные из БД)</t>
  </si>
  <si>
    <t>Выплата дивидендов FIVE-гдр/ 2 шт. (данные из сделок)</t>
  </si>
  <si>
    <t>Дивиденд по PHOR - ФосАгро ао 40шт. по 105 RUR - налог 546 RUR (данные из БД)</t>
  </si>
  <si>
    <t>Дивиденд по LKOH - ЛУКОЙЛ 20шт. по 213 RUR - налог 554 RUR (данные из БД)</t>
  </si>
  <si>
    <t>Дивиденд по BTI - British American Tobacco  Industries, p.l.c. Common Stock AD 57шт. по 0.75 USD - налог 12.76 USD, по курсу 74.058 USD/RUR (данные из БД)</t>
  </si>
  <si>
    <t>Дивиденд по NMTP - НМТП ао 111800шт. по 0.06 RUR - налог 872 RUR (данные из БД)</t>
  </si>
  <si>
    <t>Дивиденд по FEES - Россети 300000шт. по 0.02 RUR - налог 628 RUR (данные из БД)</t>
  </si>
  <si>
    <t>Дивиденд по TRNFP - Транснф ап 1шт. по 9224.28 RUR - налог 1199 RUR (данные из БД)</t>
  </si>
  <si>
    <t>Дивиденд по SNGSP - Сургнфгз-п 20400шт. по 6.72 RUR - налог 17821 RUR (данные из БД)</t>
  </si>
  <si>
    <t>Выплата дивидендов НМТП ао/ 111800 шт. (данные из сделок)</t>
  </si>
  <si>
    <t>Дивиденд по PFE - Pfizer, Inc. Common Stock 10шт. по 0.39 USD - налог 0.39 USD, по курсу 73.6088 USD/RUR (данные из БД)</t>
  </si>
  <si>
    <t>Дивиденд по INTC - Intel Corporation 40шт. по 0.35 USD - налог 1.39 USD, по курсу 72.7857 USD/RUR (данные из БД)</t>
  </si>
  <si>
    <t>Выплата дивидендов Сургнфгз-п/ 20400 шт. (данные из сделок)</t>
  </si>
  <si>
    <t>Дивиденд по RDS.A - Royal Dutch Shell PLC Royal Dutch Shell American Depositary  20шт. по 0.48 USD - налог 1.44 USD, по курсу 73.5962 USD/RUR (данные из БД)</t>
  </si>
  <si>
    <t>Дивиденд по MPC - Marathon Petroleum Corporation Common Stock 105шт. по 0.58 USD - налог 6.09 USD, по курсу 73.392 USD/RUR (данные из БД)</t>
  </si>
  <si>
    <t>Дивиденд по LMT - Lockheed Martin Corporation Common Stock 4шт. по 2.6 USD - налог 1.04 USD, по курсу 73.5744 USD/RUR (данные из БД)</t>
  </si>
  <si>
    <t>Дивиденд по TSN - Tyson Foods, Inc. Common Stock 10шт. по 0.45 USD - налог 0.45 USD, по курсу 73.5744 USD/RUR (данные из БД)</t>
  </si>
  <si>
    <t>Дивиденд по GLTR - GLTR-гдр 400шт. по 22.5 RUR - налог 1170 RUR (данные из БД)</t>
  </si>
  <si>
    <t>Дивиденд по KO - Coca-Cola Company (The) Common Stock 10шт. по 0.42 USD - налог 0.42 USD, по курсу 72.7171 USD/RUR (данные из БД)</t>
  </si>
  <si>
    <t>Выплата дивидендов GLTR-гдр/ 500 шт. (данные из сделок)</t>
  </si>
  <si>
    <t>Дивиденд по PHOR - ФосАгро ао 40шт. по 156 RUR - налог 811 RUR (данные из БД)</t>
  </si>
  <si>
    <t>Дивиденд по BTI - British American Tobacco  Industries, p.l.c. Common Stock AD 67шт. по 0.75 USD - налог 15 USD, по курсу 72.7608 USD/RUR (данные из БД)</t>
  </si>
  <si>
    <t>Дивиденд по MU - Micron Technology, Inc. 80шт. по 0.1 USD - налог 0.8 USD, по курсу 72.6642 USD/RUR (данные из БД)</t>
  </si>
  <si>
    <t>Выплата дивидендов Micron Technology-ао/ 80 шт. (данные из сделок)</t>
  </si>
  <si>
    <t>Дивиденд по PFE - Pfizer, Inc. Common Stock 10шт. по 0.39 USD - налог 0.39 USD, по курсу 71.4876 USD/RUR (данные из БД)</t>
  </si>
  <si>
    <t>Дивиденд по INTC - Intel Corporation 60шт. по 0.35 USD - налог 2.09 USD, по курсу 71.4876 USD/RUR (данные из БД)</t>
  </si>
  <si>
    <t>Дивиденд по RDS.A - Royal Dutch Shell PLC Royal Dutch Shell American Depositary  20шт. по 0.48 USD - налог 1.44 USD, по курсу 71.2866 USD/RUR (данные из БД)</t>
  </si>
  <si>
    <t>Дивиденд по MPC - Marathon Petroleum Corporation Common Stock 55шт. по 0.58 USD - налог 3.19 USD, по курсу 72.2724 USD/RUR (данные из БД)</t>
  </si>
  <si>
    <t>Выплата дивидендов British American Tob ADR/ 67 шт. (данные из сделок)</t>
  </si>
  <si>
    <t>Дивиденд по KO - Coca-Cola Company (The) Common Stock 10шт. по 0.42 USD - налог 0.42 USD, по курсу 75.5873 USD/RUR (данные из БД)</t>
  </si>
  <si>
    <t>Дивиденд по TSN - Tyson Foods, Inc. Common Stock 10шт. по 0.46 USD - налог 0.46 USD, по курсу 75.5873 USD/RUR (данные из БД)</t>
  </si>
  <si>
    <t>Дивиденд по LMT - Lockheed Martin Corporation Common Stock 5шт. по 2.8 USD - налог 1.4 USD, по курсу 75.5873 USD/RUR (данные из БД)</t>
  </si>
  <si>
    <t>Выплата дивидендов Intel-ао/ 60 шт. (данные из сделок)</t>
  </si>
  <si>
    <t>Дивиденд по UPRO - Юнипро ао 162000шт. по 0.19 RUR - налог 4008 RUR (данные из БД)</t>
  </si>
  <si>
    <t>Дивиденд по X5 - КЦ ИКС 5 2шт. по 73.65 RUR - налог 19 RUR (данные из БД)</t>
  </si>
  <si>
    <t>Дивиденд по PHOR - ФосАгро ао 40шт. по 234 RUR - налог 1217 RUR (данные из БД)</t>
  </si>
  <si>
    <t>Выплата дивидендов Marathon Petroleum-ао/ 55 шт. (данные из сделок)</t>
  </si>
  <si>
    <t>Дивиденд по LKOH - ЛУКОЙЛ 20шт. по 340 RUR - налог 884 RUR (данные из БД)</t>
  </si>
  <si>
    <t>Дивиденд по BTI - British American Tobacco  Industries, p.l.c. Common Stock AD 140шт. по 0.75 USD - налог 31.34 USD, по курсу 73.8206 USD/RUR (данные из БД)</t>
  </si>
  <si>
    <t>Дивиденд по SIBN - Газпрнефть 200шт. по 40 RUR - налог 1040 RUR (данные из БД)</t>
  </si>
  <si>
    <t>Выплата дивидендов Lockheed Martin-ао/ 5 шт. (данные из сделок)</t>
  </si>
  <si>
    <t>Выплата дивидендов US98387E2054/ FIVE-гдр/ 2 шт. (данные из сделок)</t>
  </si>
  <si>
    <t>Выплата дивидендов RU0009062467/ Газпрнефть/ 200 шт. (данные из сделок)</t>
  </si>
  <si>
    <t>Дивиденд по INTC - Intel Corporation 90шт. по 0.37 USD - налог 3.29 USD, по курсу 76.0509 USD/RUR (данные из БД)</t>
  </si>
  <si>
    <t>Выплата дивидендов US1104481072/ British American Tob ADR/ 140 шт. (данные из сделок)</t>
  </si>
  <si>
    <t>Выплата дивидендов British American Tob ADR/ 140 шт. (данные из сделок)</t>
  </si>
  <si>
    <t>Выплата купонов RU000A101QF7/ Ритейл Бел Финанс-001Р-01/ 300 шт. (данные из сделок)</t>
  </si>
  <si>
    <t>Дивиденд по BTI - British American Tobacco  Industries, p.l.c. Common Stock AD 140шт. по 0.74 USD - налог 31.08 USD, по курсу 103.1618 USD/RUR (данные из БД)</t>
  </si>
  <si>
    <t>Налог (данные из сделок)</t>
  </si>
  <si>
    <t>Дивиденд по INTC - Intel Corporation 90шт. по 0.37 USD - налог 3.29 USD, по курсу 67.3843 USD/RUR (данные из БД)</t>
  </si>
  <si>
    <t>Дивиденд по TSM - Taiwan Semiconductor Manufacturing Company Ltd. 50шт. по 0.47 USD - налог 4.9 USD, по курсу 56.6624 USD/RUR (данные из БД)</t>
  </si>
  <si>
    <t>Дивиденд по SIBN - Газпрнефть 200шт. по 16 RUR - налог 416 RUR (данные из БД)</t>
  </si>
  <si>
    <t>Дивиденд по NMTP - НМТП ао 142000шт. по 0.54 RUR - налог 9968 RUR (данные из БД)</t>
  </si>
  <si>
    <t>Дивиденд по SNGSP - Сургнфгз-п 27400шт. по 4.73 RUR - налог 16848 RUR (данные из БД)</t>
  </si>
  <si>
    <t>Дивиденд по TRNFP - Транснф ап 1шт. по 10497.36 RUR - налог 1365 RUR (данные из БД)</t>
  </si>
  <si>
    <t>Выплата дивидендов RU0009084446/ НМТП ао/ 142000 шт. (данные из сделок)</t>
  </si>
  <si>
    <t>Выплата дивидендов НМТП ао/ 142000 шт. (данные из сделок)</t>
  </si>
  <si>
    <t>Выплата дивидендов RU0009091573/ Транснф ап/ 1 шт. (данные из сделок)</t>
  </si>
  <si>
    <t>Дивиденд по INTC - Intel Corporation 90шт. по 0.37 USD - налог 3.29 USD, по курсу 60.258 USD/RUR (данные из БД)</t>
  </si>
  <si>
    <t>Выплата дивидендов RU0009029524/ Сургнфгз-п/ 27400 шт. (данные из сделок)</t>
  </si>
  <si>
    <t>Выплата дивидендов Сургнфгз-п/ 27400 шт. (данные из сделок)</t>
  </si>
  <si>
    <t>Дивиденд по TSN - Tyson Foods, Inc. Common Stock 1шт. по 0.46 USD - налог 0.05 USD, по курсу 60.3677 USD/RUR (данные из БД)</t>
  </si>
  <si>
    <t>Дивиденд по TSM - Taiwan Semiconductor Manufacturing Company Ltd. 60шт. по 0.45 USD - налог 5.64 USD, по курсу 59.7751 USD/RUR (данные из БД)</t>
  </si>
  <si>
    <t>Дивиденд по PHOR - ФосАгро ао 40шт. по 390 RUR - налог 2028 RUR (данные из БД)</t>
  </si>
  <si>
    <t>Дивиденд по GAZP - ГАЗПРОМ ао 650шт. по 51.03 RUR - налог 4312 RUR (данные из БД)</t>
  </si>
  <si>
    <t>Выплата дивидендов RU000A0JRKT8/ ФосАгро ао/ 73 шт. (данные из сделок)</t>
  </si>
  <si>
    <t>Выплата дивидендов ФосАгро ао/ 73 шт. (данные из сделок)</t>
  </si>
  <si>
    <t>Выплата дивидендов RU0007661625/ ГАЗПРОМ ао/ 650 шт. (данные из сделок)</t>
  </si>
  <si>
    <t>Дивиденд по INTC - Intel Corporation 150шт. по 0.37 USD - налог 5.48 USD, по курсу 62.0955 USD/RUR (данные из БД)</t>
  </si>
  <si>
    <t>Дивиденд по ZIM - ZIM Integrated Shipping Services Ltd. 30шт. по 2.95 USD - налог 26.55 USD, по курсу 60.4797 USD/RUR (данные из БД)</t>
  </si>
  <si>
    <t>Дивиденд по TSN - Tyson Foods, Inc. Common Stock 1шт. по 0.48 USD - налог 0.05 USD, по курсу 61.0742 USD/RUR (данные из БД)</t>
  </si>
  <si>
    <t>Дивиденд по TSM - Taiwan Semiconductor Manufacturing Company Ltd. 60шт. по 0.45 USD - налог 5.68 USD, по курсу 63.359 USD/RUR (данные из БД)</t>
  </si>
  <si>
    <t>Выплата дивидендов US9024941034/ Tyson Foods-ао/ 1 шт. (данные из сделок)</t>
  </si>
  <si>
    <t>Дивиденд по PHOR - ФосАгро ао 40шт. по 318 RUR - налог 1654 RUR (данные из БД)</t>
  </si>
  <si>
    <t>Дивиденд по LKOH - ЛУКОЙЛ 20шт. по 256 RUR - налог 666 RUR (данные из БД)</t>
  </si>
  <si>
    <t>Дивиденд по LKOH - ЛУКОЙЛ 20шт. по 537 RUR - налог 1396 RUR (данные из БД)</t>
  </si>
  <si>
    <t>Выплата дивидендов RU0009024277/ ЛУКОЙЛ/ 20 шт. (данные из сделок)</t>
  </si>
  <si>
    <t>Дивиденд по SIBN - Газпрнефть 200шт. по 69.78 RUR - налог 1814 RUR (данные из БД)</t>
  </si>
  <si>
    <t>Дивиденд по INTC - Intel Corporation 150шт. по 0.37 USD - налог 5.48 USD, по курсу 70.3847 USD/RUR (данные из БД)</t>
  </si>
  <si>
    <t>Дивиденд по TSN - Tyson Foods, Inc. Common Stock 1шт. по 0.48 USD - налог 0.05 USD, по курсу 75.4323 USD/RUR (данные из БД)</t>
  </si>
  <si>
    <t>Дивиденд по TSM - Taiwan Semiconductor Manufacturing Company Ltd. 60шт. по 0.45 USD - налог 5.66 USD, по курсу 75.7457 USD/RUR (данные из БД)</t>
  </si>
  <si>
    <t>Дивиденд по PHOR - ФосАгро ао 40шт. по 465 RUR - налог 2418 RUR (данные из БД)</t>
  </si>
  <si>
    <t>Дивиденд по ZIM - ZIM Integrated Shipping Services Ltd. 30шт. по 6.4 USD - налог 57.6 USD, по курсу 77.951 USD/RUR (данные из БД)</t>
  </si>
  <si>
    <t>Дивиденд по MU - Micron Technology, Inc. 124шт. по 0.12 USD - налог 1.43 USD, по курсу 79.4961 USD/RUR (данные из БД)</t>
  </si>
  <si>
    <t>Дивиденд по INTC - Intel Corporation 150шт. по 0.13 USD - налог 1.88 USD, по курсу 79.3071 USD/RUR (данные из БД)</t>
  </si>
  <si>
    <t>Купон по RU000A105SP3 - Сегежа3P2R 1шт. по 26.43 RUR - налог 3 RUR (данные из БД)</t>
  </si>
  <si>
    <t>Выплата купонов RU000A105SP3/ Сегежа обб3П02/ 1 шт. (данные из сделок)</t>
  </si>
  <si>
    <t>Дивиденд по SBERP - Сбербанк-п 1000шт. по 25 RUR - налог 3250 RUR (данные из БД)</t>
  </si>
  <si>
    <t>Выплата дивидендов IL0065100930/ ZIM Integrated Ship Ser ORDSHS/ 30 шт. (данные из сделок)</t>
  </si>
  <si>
    <t>Выплата дивидендов RU0009029557/ Сбербанк-п/ 1000 шт. (данные из сделок)</t>
  </si>
  <si>
    <t>Дивиденд по LKOH - ЛУКОЙЛ 20шт. по 438 RUR - налог 1139 RUR (данные из БД)</t>
  </si>
  <si>
    <t>Дивиденд по TSM - Taiwan Semiconductor Manufacturing Company Ltd. 4шт. по 0.45 USD - налог 0.38 USD, по курсу 84.3249 USD/RUR (данные из БД)</t>
  </si>
  <si>
    <t>Дивиденд по MU - Micron Technology, Inc. 124шт. по 0.12 USD - налог 1.43 USD, по курсу 92.5695 USD/RUR (данные из БД)</t>
  </si>
  <si>
    <t>Дивиденд по SIBN - Газпрнефть 200шт. по 12.16 RUR - налог 316 RUR (данные из БД)</t>
  </si>
  <si>
    <t>Дивиденд по PHOR - ФосАгро ао 40шт. по 264 RUR - налог 1373 RUR (данные из БД)</t>
  </si>
  <si>
    <t>Дивиденд по SNGSP - Сургнфгз-п 30400шт. по 0.8 RUR - налог 3162 RUR (данные из БД)</t>
  </si>
  <si>
    <t>Дивиденд по INTC-RM - Intel -150шт. по 0.13 USD - налог -1.88 USD, по курсу 93.7792 USD/RUR (данные из БД)</t>
  </si>
  <si>
    <t>Дивиденд по INTC - Intel Corporation 150шт. по 0.13 USD - налог 1.88 USD, по курсу 93.7792 USD/RUR (данные из БД)</t>
  </si>
  <si>
    <t>Дивиденд по TSM - Taiwan Semiconductor Manufacturing Company Ltd. 4шт. по 0.47 USD - налог 0.4 USD, по курсу 95.9794 USD/RUR (данные из БД)</t>
  </si>
  <si>
    <t>Дивиденд по MU-RM - Micron -124шт. по 0.12 USD - налог -1.43 USD, по курсу 99.6762 USD/RUR (данные из БД)</t>
  </si>
  <si>
    <t>Дивиденд по MU - Micron Technology, Inc. 124шт. по 0.12 USD - налог 1.43 USD, по курсу 99.6762 USD/RUR (данные из БД)</t>
  </si>
  <si>
    <t>Дивиденд по INTC - Intel Corporation 150шт. по 0.13 USD - налог 1.88 USD, по курсу 93.0351 USD/RUR (данные из БД)</t>
  </si>
  <si>
    <t>Дивиденд по INTC-RM - Intel -150шт. по 0.13 USD - налог -1.88 USD, по курсу 93.0351 USD/RUR (данные из БД)</t>
  </si>
  <si>
    <t>Амортизация РитйлБФ1P1: 300 шт. по 250 RUR.  (данные из БД)</t>
  </si>
  <si>
    <t>Дивиденд по TSM - Taiwan Semiconductor Manufacturing Company Ltd. 4шт. по 0.48 USD - налог 0.4 USD, по курсу 89.8926 USD/RUR (данные из БД)</t>
  </si>
  <si>
    <t>Дивиденд по LKOH - ЛУКОЙЛ 20шт. по 447 RUR - налог 1162 RUR (данные из БД)</t>
  </si>
  <si>
    <t>Дивиденд по PHOR - ФосАгро ао 40шт. по 291 RUR - налог 1513 RUR (данные из БД)</t>
  </si>
  <si>
    <t>Дивиденд по SIBN - Газпрнефть 200шт. по 82.94 RUR - налог 2156 RUR (данные из БД)</t>
  </si>
  <si>
    <t>Дивиденд по MU - Micron Technology, Inc. 124шт. по 0.12 USD - налог 1.43 USD, по курсу 90.3041 USD/RUR (данные из БД)</t>
  </si>
  <si>
    <t>Дивиденд по MU-RM - Micron -124шт. по 0.12 USD - налог -1.43 USD, по курсу 90.3041 USD/RUR (данные из БД)</t>
  </si>
  <si>
    <t>Дивиденд по INTC - Intel Corporation 150шт. по 0.13 USD - налог 1.88 USD, по курсу 91.2434 USD/RUR (данные из БД)</t>
  </si>
  <si>
    <t>Дивиденд по INTC-RM - Intel -150шт. по 0.13 USD - налог -1.88 USD, по курсу 91.2434 USD/RUR (данные из БД)</t>
  </si>
  <si>
    <t>Купон по RU000A101QF7 - РитйлБФ1P1 300шт. по 17.67 RUR - налог 689 RUR (данные из БД)</t>
  </si>
  <si>
    <t>Дивиденд по TSM - Taiwan Semiconductor Manufacturing Company Ltd. 4шт. по 0.55 USD - налог 0.47 USD, по курсу 91.87 USD/RUR (данные из БД)</t>
  </si>
  <si>
    <t>Дивиденд по MU-RM - Micron -124шт. по 0.12 USD - налог -1.43 USD, по курсу 92.5919 USD/RUR (данные из БД)</t>
  </si>
  <si>
    <t>Дивиденд по MU - Micron Technology, Inc. 124шт. по 0.12 USD - налог 1.43 USD, по курсу 92.5919 USD/RUR (данные из БД)</t>
  </si>
  <si>
    <t>Дивиденд по INTC-RM - Intel -150шт. по 0.13 USD - налог -1.88 USD, по курсу 91.6918 USD/RUR (данные из БД)</t>
  </si>
  <si>
    <t>Дивиденд по INTC - Intel Corporation 150шт. по 0.13 USD - налог 1.88 USD, по курсу 91.6918 USD/RUR (данные из БД)</t>
  </si>
  <si>
    <t>Дивиденд по LKOH - ЛУКОЙЛ 20шт. по 498 RUR - налог 1295 RUR (данные из БД)</t>
  </si>
  <si>
    <t>Дивиденд по ZIM - ZIM Integrated Shipping Services Ltd. 30шт. по 0.23 USD - налог 2.07 USD, по курсу 89.3755 USD/RUR (данные из БД)</t>
  </si>
  <si>
    <t>Дивиденд по TSM - Taiwan Semiconductor Manufacturing Company Ltd. 4шт. по 0.54 USD - налог 0.46 USD, по курсу 89.0214 USD/RUR (данные из БД)</t>
  </si>
  <si>
    <t>Дивиденд по SIBN - Газпрнефть 200шт. по 19.49 RUR - налог 507 RUR (данные из БД)</t>
  </si>
  <si>
    <t>Дивиденд по MU-RM - Micron -124шт. по 0.12 USD - налог -1.43 USD, по курсу 88.1348 USD/RUR (данные из БД)</t>
  </si>
  <si>
    <t>Дивиденд по MU - Micron Technology, Inc. 124шт. по 0.12 USD - налог 1.43 USD, по курсу 88.1348 USD/RUR (данные из БД)</t>
  </si>
  <si>
    <t>Дивиденд по PHOR - ФосАгро ао 40шт. по 294 RUR - налог 1529 RUR (данные из БД)</t>
  </si>
  <si>
    <t>Дивиденд по SBERP - Сбербанк-п 1000шт. по 33.3 RUR - налог 4329 RUR (данные из БД)</t>
  </si>
  <si>
    <t>Дивиденд по PHOR - ФосАгро ао 40шт. по 15 RUR - налог 78 RUR (данные из БД)</t>
  </si>
  <si>
    <t>Дивиденд по SNGSP - Сургнфгз-п 30400шт. по 12.29 RUR - налог 48570 RUR (данные из БД)</t>
  </si>
  <si>
    <t>Дивиденд по INTC-RM - Intel -150шт. по 0.13 USD - налог -1.88 USD, по курсу 85.1646 USD/RUR (данные из БД)</t>
  </si>
  <si>
    <t>Дивиденд по INTC - Intel Corporation 150шт. по 0.13 USD - налог 1.88 USD, по курсу 85.1646 USD/RUR (данные из БД)</t>
  </si>
  <si>
    <t>Купон по RU000A101QF7 - РитйлБФ1P1 300шт. по 11.78 RUR - налог 459 RUR (данные из БД)</t>
  </si>
  <si>
    <t>Дивиденд по ZIM - ZIM Integrated Shipping Services Ltd. 30шт. по 0.93 USD - налог 8.37 USD, по курсу 91.4449 USD/RUR (данные из БД)</t>
  </si>
  <si>
    <t>Дивиденд по TSM - Taiwan Semiconductor Manufacturing Company Ltd. 4шт. по 0.63 USD - налог 0.53 USD, по курсу 91.2653 USD/RUR (данные из БД)</t>
  </si>
  <si>
    <t>Дивиденд по PHOR - ФосАгро ао 40шт. по 117 RUR - налог 608 RUR (данные из БД)</t>
  </si>
  <si>
    <t>Дивиденд по MU-RM - Micron -124шт. по 0.12 USD - налог -1.43 USD, по курсу 94.87 USD/RUR (данные из БД)</t>
  </si>
  <si>
    <t>Дивиденд по MU - Micron Technology, Inc. 124шт. по 0.12 USD - налог 1.43 USD, по курсу 94.87 USD/RUR (данные из БД)</t>
  </si>
  <si>
    <t>Дивиденд по SIBN - Газпрнефть 200шт. по 51.96 RUR - налог 1351 RUR (данные из БД)</t>
  </si>
  <si>
    <t>Дивиденд по LKOH - ЛУКОЙЛ 20шт. по 514 RUR - налог 1336 RUR (данные из БД)</t>
  </si>
  <si>
    <t>Дивиденд по PHOR - ФосАгро ао 40шт. по 126 RUR - налог 655 RUR (данные из БД)</t>
  </si>
  <si>
    <t>Дивиденд по MU - Micron Technology, Inc. 124шт. по 0.12 USD - налог 1.43 USD, по курсу 101.6797 USD/RUR (данные из БД)</t>
  </si>
  <si>
    <t>Дивиденд по MU-RM - Micron -124шт. по 0.12 USD - налог -1.43 USD, по курсу 101.6797 USD/RUR (данные из БД)</t>
  </si>
  <si>
    <t>Купон по RU000A101QF7 - РитйлБФ1P1 300шт. по 5.89 RUR - налог 230 RUR (данные из БД)</t>
  </si>
  <si>
    <t>Дивиденд по TSM - Taiwan Semiconductor Manufacturing Company Ltd. 4шт. по 0.68 USD - налог 0.57 USD, по курсу 84.3059 USD/RUR (данные из БД)</t>
  </si>
  <si>
    <t>Дивиденд по ZIM - ZIM Integrated Shipping Services Ltd. 30шт. по 3.17 USD - налог 28.53 USD, по курсу 84.64 USD/RUR (данные из БД)</t>
  </si>
  <si>
    <t>Дивиденд по MU-RM - Micron -124шт. по 0.12 USD - налог -1.43 USD, по курсу 83.6813 USD/RUR (данные из БД)</t>
  </si>
  <si>
    <t>Дивиденд по MU - Micron Technology, Inc. 124шт. по 0.12 USD - налог 1.43 USD, по курсу 83.6813 USD/RUR (данные из БД)</t>
  </si>
  <si>
    <t>Дивиденд по LKOH - ЛУКОЙЛ 20шт. по 541 RUR - налог 1407 RUR (данные из БД)</t>
  </si>
  <si>
    <t>Дивиденд по PHOR - ФосАгро ао 40шт. по 87 RUR - налог 452 RUR (данные из БД)</t>
  </si>
  <si>
    <t>Дивиденд по MU - Micron Technology, Inc. 124шт. по 0.12 USD - налог 1.43 USD, по курсу 78.8354 USD/RUR (данные из БД)</t>
  </si>
  <si>
    <t>Дивиденд по MU-RM - Micron -124шт. по 0.12 USD - налог -1.43 USD, по курсу 78.8354 USD/RUR (данные из БД)</t>
  </si>
  <si>
    <t>Дивиденд по SIBN - Газпрнефть 200шт. по 27.21 RUR - налог 707 RUR (данные из БД)</t>
  </si>
  <si>
    <t>Дивиденд по SNGSP - Сургнфгз-п 30400шт. по 8.5 RUR - налог 33592 RUR (данные из БД)</t>
  </si>
  <si>
    <t>Дивиденд по SBERP - Сбербанк-п 1000шт. по 34.84 RUR - налог 4529 RUR (данные из БД)</t>
  </si>
  <si>
    <t>Купон по RU000A105SP3 - Сегежа3P2R 1шт. по 64.82 RUR - налог 8 RUR (данные из БД)</t>
  </si>
  <si>
    <t>Дивиденд по PHOR - ФосАгро ао 40шт. по 273 RUR - налог 1420 RUR (данные из БД)</t>
  </si>
  <si>
    <t>Дивиденд по MU-RM - Micron -124шт. по 0.12 USD - налог -1.43 USD, по курсу 81.0085 USD/RUR (данные из БД)</t>
  </si>
  <si>
    <t>Дивиденд по MU - Micron Technology, Inc. 124шт. по 0.12 USD - налог 1.43 USD, по курсу 81.0085 USD/RUR (данные из БД)</t>
  </si>
  <si>
    <t>Дивиденд по SIBN - Газпрнефть 200шт. по 17.3 RUR - налог 450 RUR (данные из БД)</t>
  </si>
  <si>
    <t>Дивиденд по TSM - Taiwan Semiconductor Manufacturing Company Ltd. 4шт. по 0.84 USD - налог 0.7 USD, по курсу 77.8998 USD/RUR (данные из БД)</t>
  </si>
  <si>
    <t>Дивиденд по MU - Micron Technology, Inc. 124шт. по 0.12 USD - налог 1.43 USD, по курсу 77.6923 USD/RUR (данные из БД)</t>
  </si>
  <si>
    <t>Дивиденд по MU-RM - Micron -124шт. по 0.12 USD - налог -1.43 USD, по курсу 77.6923 USD/RUR (данные из БД)</t>
  </si>
  <si>
    <t>Дивиденд по LKOH - ЛУКОЙЛ 20шт. по 397 RUR - налог 1032 RUR (данные из БД)</t>
  </si>
  <si>
    <t>Дивиденд по TSM - Taiwan Semiconductor Manufacturing Company Ltd. 4шт. по 0.96 USD - налог 0.8 USD, по курсу 81.0517 USD/RUR (данные из БД)</t>
  </si>
  <si>
    <t>Дивиденд по ZIM - ZIM Integrated Shipping Services Ltd. 30шт. по 0.88 USD - налог 7.92 USD, по курсу 84.8379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</si>
  <si>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</si>
  <si>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</si>
  <si>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</si>
  <si>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</si>
  <si>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</si>
  <si>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</si>
  <si>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</si>
  <si>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</si>
  <si>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</si>
  <si>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ALRS</t>
  </si>
  <si>
    <t>YNDX</t>
  </si>
  <si>
    <t>BANEP</t>
  </si>
  <si>
    <t>NMTP</t>
  </si>
  <si>
    <t>CHMF</t>
  </si>
  <si>
    <t>MOEX</t>
  </si>
  <si>
    <t>FEES</t>
  </si>
  <si>
    <t>TRNFP</t>
  </si>
  <si>
    <t>CCL</t>
  </si>
  <si>
    <t>RU000A101QF7</t>
  </si>
  <si>
    <t>MPC</t>
  </si>
  <si>
    <t>BTI</t>
  </si>
  <si>
    <t>RDS.A</t>
  </si>
  <si>
    <t>KR</t>
  </si>
  <si>
    <t>TSN</t>
  </si>
  <si>
    <t>RU000A1028C7</t>
  </si>
  <si>
    <t>NVTK</t>
  </si>
  <si>
    <t>RU000A1029T9</t>
  </si>
  <si>
    <t>GLTR</t>
  </si>
  <si>
    <t>PFE</t>
  </si>
  <si>
    <t>KO</t>
  </si>
  <si>
    <t>LMT</t>
  </si>
  <si>
    <t>X5</t>
  </si>
  <si>
    <t>SBER</t>
  </si>
  <si>
    <t>VTBR</t>
  </si>
  <si>
    <t>GAZP</t>
  </si>
  <si>
    <t>SHEL</t>
  </si>
  <si>
    <t>MDMG</t>
  </si>
  <si>
    <t>RU000A101D13</t>
  </si>
  <si>
    <t>+20 шт. SHEL:spbex (Shell plc)</t>
  </si>
  <si>
    <t>MU
Micron Technology, Inc.</t>
  </si>
  <si>
    <t>SNGSP
Сургнфгз-п</t>
  </si>
  <si>
    <t>INTC
Intel Corporation</t>
  </si>
  <si>
    <t>SBERP
Сбербанк-п</t>
  </si>
  <si>
    <t>PHOR
ФосАгро ао</t>
  </si>
  <si>
    <t>TSM
Taiwan Semiconductor Manufacturing Company Ltd.</t>
  </si>
  <si>
    <t>LKOH
ЛУКОЙЛ</t>
  </si>
  <si>
    <t>SIBN
Газпрнефть</t>
  </si>
  <si>
    <t>VKCO
МКПАО "ВК"</t>
  </si>
  <si>
    <t>UPRO
Юнипро ао</t>
  </si>
  <si>
    <t>ZIM
ZIM Integrated Shipping Services Ltd.</t>
  </si>
  <si>
    <t>SPBE
СПБ Биржа</t>
  </si>
  <si>
    <t>HHR
HeadHunter</t>
  </si>
  <si>
    <t>EHTH
eHealth, Inc.</t>
  </si>
  <si>
    <t>PHOR.IL
Public Joint-Stock Company PhosAgro</t>
  </si>
  <si>
    <t>EHTH-RM
eHealth</t>
  </si>
  <si>
    <t>INTC-RM
Intel</t>
  </si>
  <si>
    <t>MU-RM
Micron</t>
  </si>
  <si>
    <t>FXUS
FXUS ETF</t>
  </si>
  <si>
    <t>RU000A105SP3
Сегежа3P2R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</si>
  <si>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</si>
  <si>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</si>
  <si>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</si>
  <si>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</si>
  <si>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</si>
  <si>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</si>
  <si>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</si>
  <si>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</si>
  <si>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АЛРОСА ПАО ао</t>
  </si>
  <si>
    <t>output</t>
  </si>
  <si>
    <t>commission</t>
  </si>
  <si>
    <t>Комиссия по тарифу</t>
  </si>
  <si>
    <t>PLLC Yandex N.V. class A shs</t>
  </si>
  <si>
    <t>Башнефть АНК ап</t>
  </si>
  <si>
    <t>Сургутнефтегаз ПАО ап</t>
  </si>
  <si>
    <t>Налог (дивиденды) АЛРОСА ао/ 1000 шт.</t>
  </si>
  <si>
    <t>dohod</t>
  </si>
  <si>
    <t>Выплата дивидендов АЛРОСА ао/ 1000 шт.</t>
  </si>
  <si>
    <t>НМТП (ПАО) ао</t>
  </si>
  <si>
    <t>Сбербанк России ПАО ап</t>
  </si>
  <si>
    <t>Северсталь (ПАО)ао</t>
  </si>
  <si>
    <t>FinEx USA UCITS ETF</t>
  </si>
  <si>
    <t>Налог (дивиденды) АЛРОСА ао/ 2000 шт.</t>
  </si>
  <si>
    <t>Выплата дивидендов АЛРОСА ао/ 2000 шт.</t>
  </si>
  <si>
    <t>Налог (дивиденды) СевСт-ао/ 50 шт.</t>
  </si>
  <si>
    <t>Выплата дивидендов СевСт-ао/ 50 шт.</t>
  </si>
  <si>
    <t>ФосАгро ПАО ао</t>
  </si>
  <si>
    <t>ПАО Московская Биржа</t>
  </si>
  <si>
    <t>Газпром нефть ПАО ао</t>
  </si>
  <si>
    <t>"ФСК ЕЭС" ПАО ао</t>
  </si>
  <si>
    <t>Транснефть ПАО акц.пр.</t>
  </si>
  <si>
    <t>Carnival Corporation</t>
  </si>
  <si>
    <t>Юнипро ПАО ао</t>
  </si>
  <si>
    <t>Налог (дивиденды) МосБиржа/ 1500 шт.</t>
  </si>
  <si>
    <t>Выплата дивидендов МосБиржа/ 1500 шт.</t>
  </si>
  <si>
    <t>Ритейл Бел Финанс 001P-01</t>
  </si>
  <si>
    <t>Налог (дивиденды) ФосАгро ао/ 40 шт.</t>
  </si>
  <si>
    <t>Выплата дивидендов ФосАгро ао/ 40 шт.</t>
  </si>
  <si>
    <t>Выплата дивидендов ФСК ЕЭС ао/ 300000 шт.</t>
  </si>
  <si>
    <t>Налог (дивиденды) СевСт-ао/ 69 шт.</t>
  </si>
  <si>
    <t>Выплата дивидендов СевСт-ао/ 69 шт.</t>
  </si>
  <si>
    <t>Налог (дивиденды) Юнипро ао/ 40000 шт.</t>
  </si>
  <si>
    <t>Выплата дивидендов Юнипро ао/ 40000 шт.</t>
  </si>
  <si>
    <t>Marathon Petroleum Corporation</t>
  </si>
  <si>
    <t>British American Tobacco</t>
  </si>
  <si>
    <t>Налог (дивиденды) Газпрнефть/ 200 шт.</t>
  </si>
  <si>
    <t>Выплата дивидендов Газпрнефть/ 200 шт.</t>
  </si>
  <si>
    <t>Налог (дивиденды) Башнефт ап/ 110 шт.</t>
  </si>
  <si>
    <t>Выплата дивидендов Башнефт ап/ 110 шт.</t>
  </si>
  <si>
    <t>Налог (дивиденды) Сургнфгз-п/ 8000 шт.</t>
  </si>
  <si>
    <t>Выплата дивидендов Сургнфгз-п/ 8000 шт.</t>
  </si>
  <si>
    <t>Налог (дивиденды) НМТП ао/ 56500 шт.</t>
  </si>
  <si>
    <t>Выплата дивидендов НМТП ао/ 56500 шт.</t>
  </si>
  <si>
    <t>Marathon Petroleum Corporation Common Stock</t>
  </si>
  <si>
    <t>Выплата дивидендов British American Tob ADR/ 15 шт.</t>
  </si>
  <si>
    <t>Выплата купонов Ритейл Бел Финанс-001Р-01/ 300 шт.</t>
  </si>
  <si>
    <t>Выплата дивидендов Intel-ао/ 30 шт.</t>
  </si>
  <si>
    <t>НК ЛУКОЙЛ (ПАО) - ао</t>
  </si>
  <si>
    <t>Royal Dutch Shell PLC Royal Dutch Shell American Depositary Shares (Each representing two Class A Ordinary Shares)</t>
  </si>
  <si>
    <t>Kroger Company (The) Common Stock</t>
  </si>
  <si>
    <t>Выплата дивидендов Marathon Petroleum-ао/ 15 шт.</t>
  </si>
  <si>
    <t>Tyson Foods, Inc. Common Stock</t>
  </si>
  <si>
    <t>КИВИ Финанс 001P-01</t>
  </si>
  <si>
    <t>Налог (дивиденды) Сбербанк-п/ 1000 шт.</t>
  </si>
  <si>
    <t>Выплата дивидендов Сбербанк-п/ 1000 шт.</t>
  </si>
  <si>
    <t>ПАО "НОВАТЭК" ао</t>
  </si>
  <si>
    <t>СофтЛайн Трейд 001P-04</t>
  </si>
  <si>
    <t>ГДР Mail.ru Gr Limited ORD SHS</t>
  </si>
  <si>
    <t>nalog</t>
  </si>
  <si>
    <t>Налог (дивиденды) Транснф ап/ 1 шт.</t>
  </si>
  <si>
    <t>Выплата дивидендов Транснф ап/ 1 шт.</t>
  </si>
  <si>
    <t>ГДР Globaltrans Invest ORD SHS</t>
  </si>
  <si>
    <t>Выплата дивидендов British American Tob ADR/ 40 шт.</t>
  </si>
  <si>
    <t>Налог (купонный доход) Ритейл Бел Финанс-001Р-01/ 300 шт.</t>
  </si>
  <si>
    <t>Выплата дивидендов Intel-ао/ 40 шт.</t>
  </si>
  <si>
    <t>USD000UTSTOM</t>
  </si>
  <si>
    <t>USDRUB_TOM - USD/РУБ</t>
  </si>
  <si>
    <t>selt</t>
  </si>
  <si>
    <t>Выплата дивидендов Kroger-ао/ 10 шт.</t>
  </si>
  <si>
    <t>Выплата дивидендов Marathon Petroleum-ао/ 105 шт.</t>
  </si>
  <si>
    <t>Выплата дивидендов Royal Dutch Shell ADR L2/ 20 шт.</t>
  </si>
  <si>
    <t>Выплата дивидендов Tyson Foods-ао/ 10 шт.</t>
  </si>
  <si>
    <t>Налог (дивиденды) ЛУКОЙЛ/ 20 шт.</t>
  </si>
  <si>
    <t>Выплата дивидендов ЛУКОЙЛ/ 20 шт.</t>
  </si>
  <si>
    <t>Налог (дивиденды) Юнипро ао/ 162000 шт.</t>
  </si>
  <si>
    <t>Выплата дивидендов Юнипро ао/ 162000 шт.</t>
  </si>
  <si>
    <t>Налог</t>
  </si>
  <si>
    <t>Pfizer, Inc. Common Stock</t>
  </si>
  <si>
    <t>Coca-Cola Company (The) Common Stock</t>
  </si>
  <si>
    <t>Lockheed Martin Corporation Common Stock</t>
  </si>
  <si>
    <t>British American Tobacco  Industries, p.l.c. Common Stock ADR</t>
  </si>
  <si>
    <t>Выплата дивидендов Pfizer-ао/ 10 шт.</t>
  </si>
  <si>
    <t>Выплата дивидендов Lockheed Martin-ао/ 4 шт.</t>
  </si>
  <si>
    <t>Выплата дивидендов Coca-Cola Co-ао/ 10 шт.</t>
  </si>
  <si>
    <t>Выплата дивидендов GLTR-гдр/ 400 шт.</t>
  </si>
  <si>
    <t>ГДР X5 RetailGroup N.V.ORD SHS</t>
  </si>
  <si>
    <t>Выплата дивидендов British American Tob ADR/ 57 шт.</t>
  </si>
  <si>
    <t>Выплата дивидендов FIVE-гдр/ 2 шт.</t>
  </si>
  <si>
    <t>Налог (дивиденды) НМТП ао/ 111800 шт.</t>
  </si>
  <si>
    <t>Выплата дивидендов НМТП ао/ 111800 шт.</t>
  </si>
  <si>
    <t>Налог (дивиденды) Сургнфгз-п/ 20400 шт.</t>
  </si>
  <si>
    <t>Выплата дивидендов Сургнфгз-п/ 20400 шт.</t>
  </si>
  <si>
    <t>Выплата дивидендов GLTR-гдр/ 500 шт.</t>
  </si>
  <si>
    <t>Выплата дивидендов Micron Technology-ао/ 80 шт.</t>
  </si>
  <si>
    <t>СПБ Биржа ао</t>
  </si>
  <si>
    <t>Выплата дивидендов British American Tob ADR/ 67 шт.</t>
  </si>
  <si>
    <t>Выплата дивидендов Intel-ао/ 60 шт.</t>
  </si>
  <si>
    <t>Сбербанк России ПАО ао</t>
  </si>
  <si>
    <t>ао ПАО Банк ВТБ</t>
  </si>
  <si>
    <t>Выплата дивидендов Marathon Petroleum-ао/ 55 шт.</t>
  </si>
  <si>
    <t>ГДР VK Company Limited ORD SHS</t>
  </si>
  <si>
    <t>Выплата дивидендов Lockheed Martin-ао/ 5 шт.</t>
  </si>
  <si>
    <t>Выплата дивидендов US98387E2054/ FIVE-гдр/ 2 шт.</t>
  </si>
  <si>
    <t>"Газпром" (ПАО) ао</t>
  </si>
  <si>
    <t>Налог (дивиденды) RU0009062467/ Газпрнефть/ 200 шт.</t>
  </si>
  <si>
    <t>Выплата дивидендов RU0009062467/ Газпрнефть/ 200 шт.</t>
  </si>
  <si>
    <t>Выплата дивидендов US1104481072/ British American Tob ADR/ 140 шт.</t>
  </si>
  <si>
    <t>Выплата дивидендов British American Tob ADR/ 140 шт.</t>
  </si>
  <si>
    <t>Налог (купонный доход) RU000A101QF7/ Ритейл Бел Финанс-001Р-01/ 300 шт.</t>
  </si>
  <si>
    <t>Выплата купонов RU000A101QF7/ Ритейл Бел Финанс-001Р-01/ 300 шт.</t>
  </si>
  <si>
    <t>Shell plc</t>
  </si>
  <si>
    <t>amort</t>
  </si>
  <si>
    <t>ГДР MD Medical Group Inv. PLC</t>
  </si>
  <si>
    <t>Налог (дивиденды) RU0009084446/ НМТП ао/ 142000 шт.</t>
  </si>
  <si>
    <t>Выплата дивидендов RU0009084446/ НМТП ао/ 142000 шт.</t>
  </si>
  <si>
    <t>Выплата дивидендов НМТП ао/ 142000 шт.</t>
  </si>
  <si>
    <t>Налог (дивиденды) RU0009091573/ Транснф ап/ 1 шт.</t>
  </si>
  <si>
    <t>Выплата дивидендов RU0009091573/ Транснф ап/ 1 шт.</t>
  </si>
  <si>
    <t>Налог (дивиденды) RU0009029524/ Сургнфгз-п/ 27400 шт.</t>
  </si>
  <si>
    <t>Выплата дивидендов RU0009029524/ Сургнфгз-п/ 27400 шт.</t>
  </si>
  <si>
    <t>Выплата дивидендов Сургнфгз-п/ 27400 шт.</t>
  </si>
  <si>
    <t>Сегежа Групп 001P-01R</t>
  </si>
  <si>
    <t>Advanced Micro Devices, Inc.</t>
  </si>
  <si>
    <t>Налог (дивиденды) RU000A0JRKT8/ ФосАгро ао/ 73 шт.</t>
  </si>
  <si>
    <t>Выплата дивидендов RU000A0JRKT8/ ФосАгро ао/ 73 шт.</t>
  </si>
  <si>
    <t>Выплата дивидендов ФосАгро ао/ 73 шт.</t>
  </si>
  <si>
    <t>Налог (дивиденды) RU0007661625/ ГАЗПРОМ ао/ 650 шт.</t>
  </si>
  <si>
    <t>Выплата дивидендов RU0007661625/ ГАЗПРОМ ао/ 650 шт.</t>
  </si>
  <si>
    <t>Выплата дивидендов US9024941034/ Tyson Foods-ао/ 1 шт.</t>
  </si>
  <si>
    <t>"ФСК - Россети" ПАО</t>
  </si>
  <si>
    <t>Налог (дивиденды) RU0009024277/ ЛУКОЙЛ/ 20 шт.</t>
  </si>
  <si>
    <t>Выплата дивидендов RU0009024277/ ЛУКОЙЛ/ 20 шт.</t>
  </si>
  <si>
    <t>ГК Сегежа 003P-02R</t>
  </si>
  <si>
    <t>Налог (купонный доход) RU000A105SP3/ Сегежа обб3П02/ 1 шт.</t>
  </si>
  <si>
    <t>Выплата купонов RU000A105SP3/ Сегежа обб3П02/ 1 шт.</t>
  </si>
  <si>
    <t>Выплата дивидендов IL0065100930/ ZIM Integrated Ship Ser ORDSHS/ 30 шт.</t>
  </si>
  <si>
    <t>Налог (дивиденды) RU0009029557/ Сбербанк-п/ 1000 шт.</t>
  </si>
  <si>
    <t>Выплата дивидендов RU0009029557/ Сбербанк-п/ 1000 шт.</t>
  </si>
  <si>
    <t>USDRUB_TOM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</si>
  <si>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</si>
  <si>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</si>
  <si>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</si>
  <si>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</si>
  <si>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</si>
  <si>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</si>
  <si>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</si>
  <si>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</si>
  <si>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</si>
  <si>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</si>
  <si>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Тинькофф</t>
  </si>
  <si>
    <t>АЛРОСА ао</t>
  </si>
  <si>
    <t>СевСт-ао</t>
  </si>
  <si>
    <t>МосБиржа</t>
  </si>
  <si>
    <t>Россети</t>
  </si>
  <si>
    <t>Башнефт ап</t>
  </si>
  <si>
    <t>British American Tobacco  Industries, p.l.c. Common Stock AD</t>
  </si>
  <si>
    <t>НМТП ао</t>
  </si>
  <si>
    <t>Транснф ап</t>
  </si>
  <si>
    <t>Royal Dutch Shell PLC Royal Dutch Shell American Depositary </t>
  </si>
  <si>
    <t>GLTR-гдр</t>
  </si>
  <si>
    <t>КЦ ИКС 5</t>
  </si>
  <si>
    <t>ГАЗПРОМ ао</t>
  </si>
  <si>
    <t>Купон</t>
  </si>
  <si>
    <t>РитйлБФ1P1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</si>
  <si>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</si>
  <si>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</si>
  <si>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</si>
  <si>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</si>
  <si>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</si>
  <si>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</si>
  <si>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</si>
  <si>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</si>
  <si>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</si>
  <si>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</si>
  <si>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</si>
  <si>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</si>
  <si>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</si>
  <si>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</si>
  <si>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</si>
  <si>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</si>
  <si>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Yandex clA</t>
  </si>
  <si>
    <t>Carnival Corporation Common Stock</t>
  </si>
  <si>
    <t>КИВИФ 1Р01</t>
  </si>
  <si>
    <t>Новатэк ао</t>
  </si>
  <si>
    <t>iСЛТ001P04</t>
  </si>
  <si>
    <t>Сбербанк</t>
  </si>
  <si>
    <t>ВТБ ао</t>
  </si>
  <si>
    <t>MDMG-ао</t>
  </si>
  <si>
    <t>Сегежа1P1R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</si>
</sst>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EDD3"/>
      </patternFill>
    </fill>
    <fill>
      <patternFill patternType="solid">
        <fgColor rgb="FFFCE7FF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124</v>
      </c>
      <c r="F2" s="6" t="n">
        <v>420.59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0.7757</v>
      </c>
      <c r="L2" s="6" t="n">
        <v>3777.59</v>
      </c>
      <c r="M2" s="17" t="n">
        <v>61.86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23</v>
      </c>
      <c r="E3" s="7" t="n">
        <v>30400</v>
      </c>
      <c r="F3" s="6" t="n">
        <v>41.18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0.1749</v>
      </c>
      <c r="L3" s="6" t="n">
        <v>34.15</v>
      </c>
      <c r="M3" s="17" t="n">
        <v>19.29</v>
      </c>
      <c r="N3" s="16"/>
      <c r="O3" s="16" t="s">
        <v>24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 t="s">
        <v>25</v>
      </c>
      <c r="B4" s="16" t="s">
        <v>17</v>
      </c>
      <c r="C4" s="16" t="s">
        <v>26</v>
      </c>
      <c r="D4" s="16" t="s">
        <v>19</v>
      </c>
      <c r="E4" s="7" t="n">
        <v>150</v>
      </c>
      <c r="F4" s="6" t="n">
        <v>62.38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0.1227</v>
      </c>
      <c r="L4" s="6" t="n">
        <v>2985.28</v>
      </c>
      <c r="M4" s="17" t="n">
        <v>11.1</v>
      </c>
      <c r="N4" s="16"/>
      <c r="O4" s="16" t="s">
        <v>27</v>
      </c>
      <c r="P4" s="17" t="n">
        <v>55.623934094522</v>
      </c>
      <c r="Q4" s="6" t="s">
        <f>=P4/$P$13</f>
      </c>
    </row>
    <row collapsed="false" customFormat="false" customHeight="false" hidden="false" ht="12.1" outlineLevel="0" r="5">
      <c r="A5" s="16" t="s">
        <v>28</v>
      </c>
      <c r="B5" s="16" t="s">
        <v>17</v>
      </c>
      <c r="C5" s="16" t="s">
        <v>29</v>
      </c>
      <c r="D5" s="16" t="s">
        <v>23</v>
      </c>
      <c r="E5" s="7" t="n">
        <v>1000</v>
      </c>
      <c r="F5" s="6" t="n">
        <v>317.23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0.1455</v>
      </c>
      <c r="L5" s="6" t="n">
        <v>198.1</v>
      </c>
      <c r="M5" s="17" t="n">
        <v>4.89</v>
      </c>
      <c r="N5" s="16"/>
      <c r="O5" s="16" t="s">
        <v>30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23</v>
      </c>
      <c r="E6" s="7" t="n">
        <v>40</v>
      </c>
      <c r="F6" s="6" t="n">
        <v>6815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0.3787</v>
      </c>
      <c r="L6" s="6" t="n">
        <v>2307.15</v>
      </c>
      <c r="M6" s="17" t="n">
        <v>4.2</v>
      </c>
      <c r="N6" s="16"/>
      <c r="O6" s="16" t="s">
        <v>33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4</v>
      </c>
      <c r="F7" s="6" t="n">
        <v>370.6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0.5774</v>
      </c>
      <c r="L7" s="6" t="n">
        <v>4054.95</v>
      </c>
      <c r="M7" s="17" t="n">
        <v>1.76</v>
      </c>
      <c r="N7" s="16"/>
      <c r="O7" s="16" t="s">
        <v>36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23</v>
      </c>
      <c r="E8" s="7" t="n">
        <v>20</v>
      </c>
      <c r="F8" s="6" t="n">
        <v>5392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0.2389</v>
      </c>
      <c r="L8" s="6" t="n">
        <v>4010.5</v>
      </c>
      <c r="M8" s="17" t="n">
        <v>1.66</v>
      </c>
      <c r="N8" s="16"/>
      <c r="O8" s="16" t="s">
        <v>39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 t="s">
        <v>40</v>
      </c>
      <c r="B9" s="16" t="s">
        <v>17</v>
      </c>
      <c r="C9" s="16" t="s">
        <v>41</v>
      </c>
      <c r="D9" s="16" t="s">
        <v>23</v>
      </c>
      <c r="E9" s="7" t="n">
        <v>200</v>
      </c>
      <c r="F9" s="6" t="n">
        <v>524.75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0.181</v>
      </c>
      <c r="L9" s="6" t="n">
        <v>379.79</v>
      </c>
      <c r="M9" s="17" t="n">
        <v>1.62</v>
      </c>
      <c r="N9" s="16"/>
      <c r="O9" s="16" t="s">
        <v>42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 t="s">
        <v>43</v>
      </c>
      <c r="B10" s="16" t="s">
        <v>17</v>
      </c>
      <c r="C10" s="16" t="s">
        <v>44</v>
      </c>
      <c r="D10" s="16" t="s">
        <v>23</v>
      </c>
      <c r="E10" s="7" t="n">
        <v>390</v>
      </c>
      <c r="F10" s="6" t="n">
        <v>269.15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-0.2435</v>
      </c>
      <c r="L10" s="6" t="n">
        <v>727.05</v>
      </c>
      <c r="M10" s="17" t="n">
        <v>1.62</v>
      </c>
      <c r="N10" s="16"/>
      <c r="O10" s="16" t="s">
        <v>45</v>
      </c>
      <c r="P10" s="17" t="n">
        <v>9.8443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17</v>
      </c>
      <c r="C11" s="16" t="s">
        <v>47</v>
      </c>
      <c r="D11" s="16" t="s">
        <v>23</v>
      </c>
      <c r="E11" s="7" t="n">
        <v>50000</v>
      </c>
      <c r="F11" s="6" t="n">
        <v>1.4485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-0.1316</v>
      </c>
      <c r="L11" s="6" t="n">
        <v>1.36</v>
      </c>
      <c r="M11" s="17" t="n">
        <v>1.12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17</v>
      </c>
      <c r="C12" s="16" t="s">
        <v>50</v>
      </c>
      <c r="D12" s="16" t="s">
        <v>19</v>
      </c>
      <c r="E12" s="7" t="n">
        <v>30</v>
      </c>
      <c r="F12" s="6" t="n">
        <v>26.39</v>
      </c>
      <c r="G12" s="17" t="n">
        <v>0</v>
      </c>
      <c r="H12" s="6" t="n">
        <v>0</v>
      </c>
      <c r="I12" s="16"/>
      <c r="J12" s="6" t="s">
        <f>=E12*F12*Портфель!$Q$17</f>
      </c>
      <c r="K12" s="9" t="n">
        <v>0.11</v>
      </c>
      <c r="L12" s="6" t="n">
        <v>2084.72</v>
      </c>
      <c r="M12" s="17" t="n">
        <v>0.94</v>
      </c>
      <c r="N12" s="16"/>
      <c r="O12" s="16" t="s">
        <v>51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17</v>
      </c>
      <c r="C13" s="16" t="s">
        <v>53</v>
      </c>
      <c r="D13" s="16" t="s">
        <v>23</v>
      </c>
      <c r="E13" s="7" t="n">
        <v>201</v>
      </c>
      <c r="F13" s="6" t="n">
        <v>229.5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-0.1015</v>
      </c>
      <c r="L13" s="6" t="n">
        <v>358.61</v>
      </c>
      <c r="M13" s="17" t="n">
        <v>0.71</v>
      </c>
      <c r="N13" s="16"/>
      <c r="O13" s="16" t="s">
        <v>23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20</v>
      </c>
      <c r="F14" s="6" t="n">
        <v>15.03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-0.009</v>
      </c>
      <c r="L14" s="6" t="n">
        <v>1187.71</v>
      </c>
      <c r="M14" s="17" t="n">
        <v>0.36</v>
      </c>
      <c r="N14" s="16"/>
      <c r="O14" s="16" t="s">
        <v>56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19</v>
      </c>
      <c r="E15" s="7" t="n">
        <v>15</v>
      </c>
      <c r="F15" s="6" t="n">
        <v>1.32</v>
      </c>
      <c r="G15" s="17" t="n">
        <v>0</v>
      </c>
      <c r="H15" s="6" t="n">
        <v>0</v>
      </c>
      <c r="I15" s="16"/>
      <c r="J15" s="6" t="s">
        <f>=E15*F15*Портфель!$Q$17</f>
      </c>
      <c r="K15" s="9" t="n">
        <v>-0.1873</v>
      </c>
      <c r="L15" s="6" t="n">
        <v>3854.93</v>
      </c>
      <c r="M15" s="17" t="n">
        <v>0.02</v>
      </c>
      <c r="N15" s="16"/>
      <c r="O15" s="16" t="s">
        <v>59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 t="s">
        <v>60</v>
      </c>
      <c r="B16" s="16" t="s">
        <v>17</v>
      </c>
      <c r="C16" s="16" t="s">
        <v>61</v>
      </c>
      <c r="D16" s="16" t="s">
        <v>19</v>
      </c>
      <c r="E16" s="7" t="n">
        <v>100</v>
      </c>
      <c r="F16" s="6" t="n">
        <v>0.052</v>
      </c>
      <c r="G16" s="17" t="n">
        <v>0</v>
      </c>
      <c r="H16" s="6" t="n">
        <v>0</v>
      </c>
      <c r="I16" s="16"/>
      <c r="J16" s="6" t="s">
        <f>=E16*F16*Портфель!$Q$17</f>
      </c>
      <c r="K16" s="9" t="n">
        <v>-0.2393</v>
      </c>
      <c r="L16" s="6" t="n">
        <v>1655.6</v>
      </c>
      <c r="M16" s="17" t="n">
        <v>0.01</v>
      </c>
      <c r="N16" s="16"/>
      <c r="O16" s="16" t="s">
        <v>62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63</v>
      </c>
      <c r="B17" s="16" t="s">
        <v>17</v>
      </c>
      <c r="C17" s="16" t="s">
        <v>64</v>
      </c>
      <c r="D17" s="16" t="s">
        <v>23</v>
      </c>
      <c r="E17" s="7" t="n">
        <v>-7</v>
      </c>
      <c r="F17" s="6" t="n">
        <v>880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-0.0785</v>
      </c>
      <c r="L17" s="6" t="n">
        <v>724.82</v>
      </c>
      <c r="M17" s="17" t="n">
        <v>-0.09</v>
      </c>
      <c r="N17" s="16"/>
      <c r="O17" s="16" t="s">
        <v>19</v>
      </c>
      <c r="P17" s="17" t="n">
        <v>76.9724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23</v>
      </c>
      <c r="E18" s="7" t="n">
        <v>-150</v>
      </c>
      <c r="F18" s="6" t="n">
        <v>3201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-0.0174</v>
      </c>
      <c r="L18" s="6" t="n">
        <v>3104.28</v>
      </c>
      <c r="M18" s="17" t="n">
        <v>-7.4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23</v>
      </c>
      <c r="E19" s="7" t="n">
        <v>-124</v>
      </c>
      <c r="F19" s="6" t="n">
        <v>5798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0.0026</v>
      </c>
      <c r="L19" s="6" t="n">
        <v>5932.31</v>
      </c>
      <c r="M19" s="17" t="n">
        <v>-11.08</v>
      </c>
      <c r="N19" s="16"/>
      <c r="O19" s="16"/>
      <c r="P19" s="17"/>
      <c r="Q19" s="17"/>
    </row>
    <row collapsed="false" customFormat="false" customHeight="false" hidden="false" ht="12.1" outlineLevel="0" r="20">
      <c r="A20" s="16"/>
      <c r="B20" s="16"/>
      <c r="C20" s="16"/>
      <c r="D20" s="16"/>
      <c r="E20" s="7"/>
      <c r="F20" s="6"/>
      <c r="G20" s="4"/>
      <c r="H20" s="4" t="s">
        <v>69</v>
      </c>
      <c r="I20" s="4"/>
      <c r="J20" s="5" t="s">
        <f>=SUM(J2:J19)</f>
      </c>
      <c r="K20" s="4"/>
      <c r="L20" s="4"/>
      <c r="M20" s="10" t="s">
        <f>=J20/J28</f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70</v>
      </c>
      <c r="B21" s="16" t="s">
        <v>71</v>
      </c>
      <c r="C21" s="16" t="s">
        <v>72</v>
      </c>
      <c r="D21" s="16" t="s">
        <v>23</v>
      </c>
      <c r="E21" s="7" t="n">
        <v>1000</v>
      </c>
      <c r="F21" s="6" t="n">
        <v>97.20545954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0.2834</v>
      </c>
      <c r="L21" s="6" t="n">
        <v>34.03</v>
      </c>
      <c r="M21" s="17" t="n">
        <v>1.5</v>
      </c>
      <c r="N21" s="16"/>
      <c r="O21" s="16"/>
      <c r="P21" s="17"/>
      <c r="Q21" s="17"/>
    </row>
    <row collapsed="false" customFormat="false" customHeight="false" hidden="false" ht="12.1" outlineLevel="0" r="22">
      <c r="A22" s="16"/>
      <c r="B22" s="16"/>
      <c r="C22" s="16"/>
      <c r="D22" s="16"/>
      <c r="E22" s="7"/>
      <c r="F22" s="6"/>
      <c r="G22" s="4"/>
      <c r="H22" s="4" t="s">
        <v>73</v>
      </c>
      <c r="I22" s="4"/>
      <c r="J22" s="5" t="s">
        <f>=SUM(J21:J21)</f>
      </c>
      <c r="K22" s="4"/>
      <c r="L22" s="4"/>
      <c r="M22" s="10" t="s">
        <f>=J22/J28</f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74</v>
      </c>
      <c r="B23" s="16" t="s">
        <v>75</v>
      </c>
      <c r="C23" s="16" t="s">
        <v>76</v>
      </c>
      <c r="D23" s="16" t="s">
        <v>23</v>
      </c>
      <c r="E23" s="7" t="n">
        <v>1</v>
      </c>
      <c r="F23" s="6" t="n">
        <v>99.86</v>
      </c>
      <c r="G23" s="17" t="n">
        <v>1000</v>
      </c>
      <c r="H23" s="6" t="n">
        <v>52.71</v>
      </c>
      <c r="I23" s="16" t="s">
        <v>77</v>
      </c>
      <c r="J23" s="6" t="s">
        <f>=E23*((F23/100*G23)*Портфель!$Q$13 + H23*Портфель!$Q$13) </f>
      </c>
      <c r="K23" s="9" t="n">
        <v>0.142</v>
      </c>
      <c r="L23" s="6" t="n">
        <v>996.13</v>
      </c>
      <c r="M23" s="17" t="n">
        <v>0.02</v>
      </c>
      <c r="N23" s="16"/>
      <c r="O23" s="16"/>
      <c r="P23" s="17"/>
      <c r="Q23" s="17"/>
    </row>
    <row collapsed="false" customFormat="false" customHeight="false" hidden="false" ht="12.1" outlineLevel="0" r="24">
      <c r="A24" s="16"/>
      <c r="B24" s="16"/>
      <c r="C24" s="16"/>
      <c r="D24" s="16"/>
      <c r="E24" s="7"/>
      <c r="F24" s="6"/>
      <c r="G24" s="4"/>
      <c r="H24" s="4" t="s">
        <v>78</v>
      </c>
      <c r="I24" s="4"/>
      <c r="J24" s="5" t="s">
        <f>=SUM(J23:J23)</f>
      </c>
      <c r="K24" s="4"/>
      <c r="L24" s="4"/>
      <c r="M24" s="10" t="s">
        <f>=J24/J28</f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23</v>
      </c>
      <c r="B25" s="16" t="s">
        <v>3</v>
      </c>
      <c r="C25" s="16" t="s">
        <v>79</v>
      </c>
      <c r="D25" s="16" t="s">
        <v>23</v>
      </c>
      <c r="E25" s="7" t="n">
        <v>353295.86</v>
      </c>
      <c r="F25" s="6" t="n">
        <v>1</v>
      </c>
      <c r="G25" s="17" t="n">
        <v>0</v>
      </c>
      <c r="H25" s="6" t="n">
        <v>0</v>
      </c>
      <c r="I25" s="16"/>
      <c r="J25" s="6" t="s">
        <f>=E25*F25</f>
      </c>
      <c r="K25" s="17"/>
      <c r="L25" s="6"/>
      <c r="M25" s="17"/>
      <c r="N25" s="16"/>
      <c r="O25" s="16"/>
      <c r="P25" s="17"/>
      <c r="Q25" s="17"/>
    </row>
    <row collapsed="false" customFormat="false" customHeight="false" hidden="false" ht="12.1" outlineLevel="0" r="26">
      <c r="A26" s="16" t="s">
        <v>19</v>
      </c>
      <c r="B26" s="16" t="s">
        <v>3</v>
      </c>
      <c r="C26" s="16" t="s">
        <v>80</v>
      </c>
      <c r="D26" s="16" t="s">
        <v>23</v>
      </c>
      <c r="E26" s="7" t="n">
        <v>391.69</v>
      </c>
      <c r="F26" s="6" t="n">
        <v>76.9724</v>
      </c>
      <c r="G26" s="17" t="n">
        <v>0</v>
      </c>
      <c r="H26" s="6" t="n">
        <v>0</v>
      </c>
      <c r="I26" s="16"/>
      <c r="J26" s="6" t="s">
        <f>=E26*F26</f>
      </c>
      <c r="K26" s="17"/>
      <c r="L26" s="6"/>
      <c r="M26" s="17"/>
      <c r="N26" s="16"/>
      <c r="O26" s="16"/>
      <c r="P26" s="17"/>
      <c r="Q26" s="17"/>
    </row>
    <row collapsed="false" customFormat="false" customHeight="false" hidden="false" ht="12.1" outlineLevel="0" r="27">
      <c r="A27" s="16"/>
      <c r="B27" s="16"/>
      <c r="C27" s="16"/>
      <c r="D27" s="16"/>
      <c r="E27" s="7"/>
      <c r="F27" s="6"/>
      <c r="G27" s="4"/>
      <c r="H27" s="4" t="s">
        <v>81</v>
      </c>
      <c r="I27" s="4"/>
      <c r="J27" s="5" t="s">
        <f>=SUM(J25:J26)</f>
      </c>
      <c r="K27" s="4"/>
      <c r="L27" s="4"/>
      <c r="M27" s="10" t="s">
        <f>=J27/J28</f>
      </c>
      <c r="N27" s="16"/>
      <c r="O27" s="16"/>
      <c r="P27" s="17"/>
      <c r="Q27" s="17"/>
    </row>
    <row collapsed="false" customFormat="false" customHeight="false" hidden="false" ht="12.1" outlineLevel="0" r="28">
      <c r="A28" s="16"/>
      <c r="B28" s="16"/>
      <c r="C28" s="16"/>
      <c r="D28" s="16"/>
      <c r="E28" s="7"/>
      <c r="F28" s="6"/>
      <c r="G28" s="4"/>
      <c r="H28" s="4" t="s">
        <v>82</v>
      </c>
      <c r="I28" s="4"/>
      <c r="J28" s="5" t="s">
        <f>=J20+J22+J24+J27</f>
      </c>
      <c r="K28" s="17"/>
      <c r="L28" s="6"/>
      <c r="M28" s="17"/>
      <c r="N28" s="16"/>
      <c r="O28" s="16"/>
      <c r="P28" s="17"/>
      <c r="Q28" s="17"/>
    </row>
  </sheetData>
  <mergeCells>
    <mergeCell ref="H20:I20"/>
    <mergeCell ref="H22:I22"/>
    <mergeCell ref="H24:I24"/>
    <mergeCell ref="H27:I2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588</v>
      </c>
      <c r="D1" s="38" t="s">
        <v>589</v>
      </c>
      <c r="E1" s="38" t="s">
        <v>559</v>
      </c>
      <c r="F1" s="38" t="s">
        <v>590</v>
      </c>
      <c r="G1" s="38" t="s">
        <v>556</v>
      </c>
      <c r="H1" s="38" t="s">
        <v>591</v>
      </c>
      <c r="I1" s="38" t="s">
        <v>592</v>
      </c>
      <c r="J1" s="38" t="s">
        <v>593</v>
      </c>
      <c r="K1" s="38" t="s">
        <v>594</v>
      </c>
    </row>
    <row collapsed="false" customFormat="false" customHeight="false" hidden="false" ht="12.1" outlineLevel="0" r="2">
      <c r="A2" s="16" t="s">
        <v>355</v>
      </c>
      <c r="B2" s="16" t="s">
        <v>565</v>
      </c>
      <c r="C2" s="41" t="n">
        <v>43614</v>
      </c>
      <c r="D2" s="42" t="n">
        <v>44151</v>
      </c>
      <c r="E2" s="17" t="n">
        <v>88.5743</v>
      </c>
      <c r="F2" s="17" t="n">
        <v>82.8793</v>
      </c>
      <c r="G2" s="17" t="n">
        <v>250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355</v>
      </c>
      <c r="B3" s="16" t="s">
        <v>565</v>
      </c>
      <c r="C3" s="41" t="n">
        <v>43630</v>
      </c>
      <c r="D3" s="42" t="n">
        <v>44151</v>
      </c>
      <c r="E3" s="17" t="n">
        <v>85.4627</v>
      </c>
      <c r="F3" s="17" t="n">
        <v>82.8793</v>
      </c>
      <c r="G3" s="17" t="n">
        <v>750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355</v>
      </c>
      <c r="B4" s="16" t="s">
        <v>565</v>
      </c>
      <c r="C4" s="41" t="n">
        <v>43685</v>
      </c>
      <c r="D4" s="42" t="n">
        <v>44152</v>
      </c>
      <c r="E4" s="17" t="n">
        <v>75.6678</v>
      </c>
      <c r="F4" s="17" t="n">
        <v>86.4584</v>
      </c>
      <c r="G4" s="17" t="n">
        <v>1000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355</v>
      </c>
      <c r="B5" s="16" t="s">
        <v>565</v>
      </c>
      <c r="C5" s="41" t="n">
        <v>44616</v>
      </c>
      <c r="D5" s="42" t="n">
        <v>45107</v>
      </c>
      <c r="E5" s="17" t="n">
        <v>72.068</v>
      </c>
      <c r="F5" s="17" t="n">
        <v>70.092</v>
      </c>
      <c r="G5" s="17" t="n">
        <v>1000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355</v>
      </c>
      <c r="B6" s="16" t="s">
        <v>565</v>
      </c>
      <c r="C6" s="41" t="n">
        <v>45002</v>
      </c>
      <c r="D6" s="42" t="n">
        <v>45107</v>
      </c>
      <c r="E6" s="17" t="n">
        <v>60.3541</v>
      </c>
      <c r="F6" s="17" t="n">
        <v>70.092</v>
      </c>
      <c r="G6" s="17" t="n">
        <v>1000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356</v>
      </c>
      <c r="B7" s="16" t="s">
        <v>595</v>
      </c>
      <c r="C7" s="41" t="n">
        <v>43620</v>
      </c>
      <c r="D7" s="42" t="n">
        <v>44026</v>
      </c>
      <c r="E7" s="17" t="n">
        <v>2296.3476</v>
      </c>
      <c r="F7" s="17" t="n">
        <v>3727.8514</v>
      </c>
      <c r="G7" s="17" t="n">
        <v>25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356</v>
      </c>
      <c r="B8" s="16" t="s">
        <v>595</v>
      </c>
      <c r="C8" s="41" t="n">
        <v>43731</v>
      </c>
      <c r="D8" s="42" t="n">
        <v>44026</v>
      </c>
      <c r="E8" s="17" t="n">
        <v>2321.5602</v>
      </c>
      <c r="F8" s="17" t="n">
        <v>3727.8514</v>
      </c>
      <c r="G8" s="17" t="n">
        <v>87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356</v>
      </c>
      <c r="B9" s="16" t="s">
        <v>595</v>
      </c>
      <c r="C9" s="41" t="n">
        <v>44837</v>
      </c>
      <c r="D9" s="42" t="n">
        <v>44839</v>
      </c>
      <c r="E9" s="17" t="n">
        <v>1924.281</v>
      </c>
      <c r="F9" s="17" t="n">
        <v>2029.4925</v>
      </c>
      <c r="G9" s="17" t="n">
        <v>20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356</v>
      </c>
      <c r="B10" s="16" t="s">
        <v>595</v>
      </c>
      <c r="C10" s="41" t="n">
        <v>44987</v>
      </c>
      <c r="D10" s="42" t="n">
        <v>45036</v>
      </c>
      <c r="E10" s="17" t="n">
        <v>1973.1222</v>
      </c>
      <c r="F10" s="17" t="n">
        <v>2093.9621</v>
      </c>
      <c r="G10" s="17" t="n">
        <v>90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357</v>
      </c>
      <c r="B11" s="16" t="s">
        <v>569</v>
      </c>
      <c r="C11" s="41" t="n">
        <v>43640</v>
      </c>
      <c r="D11" s="42" t="n">
        <v>43665</v>
      </c>
      <c r="E11" s="17" t="n">
        <v>1661.8307</v>
      </c>
      <c r="F11" s="17" t="n">
        <v>1605.6967</v>
      </c>
      <c r="G11" s="17" t="n">
        <v>30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357</v>
      </c>
      <c r="B12" s="16" t="s">
        <v>569</v>
      </c>
      <c r="C12" s="41" t="n">
        <v>43665</v>
      </c>
      <c r="D12" s="42" t="n">
        <v>44193</v>
      </c>
      <c r="E12" s="17" t="n">
        <v>1604.655</v>
      </c>
      <c r="F12" s="17" t="n">
        <v>1179.2051</v>
      </c>
      <c r="G12" s="17" t="n">
        <v>60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357</v>
      </c>
      <c r="B13" s="16" t="s">
        <v>569</v>
      </c>
      <c r="C13" s="41" t="n">
        <v>43902</v>
      </c>
      <c r="D13" s="42" t="n">
        <v>44193</v>
      </c>
      <c r="E13" s="17" t="n">
        <v>1378.689</v>
      </c>
      <c r="F13" s="17" t="n">
        <v>1179.2051</v>
      </c>
      <c r="G13" s="17" t="n">
        <v>50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358</v>
      </c>
      <c r="B14" s="16" t="s">
        <v>571</v>
      </c>
      <c r="C14" s="41" t="n">
        <v>43679</v>
      </c>
      <c r="D14" s="42" t="n">
        <v>45085</v>
      </c>
      <c r="E14" s="17" t="n">
        <v>7.5488</v>
      </c>
      <c r="F14" s="17" t="n">
        <v>9.0864</v>
      </c>
      <c r="G14" s="17" t="n">
        <v>5000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358</v>
      </c>
      <c r="B15" s="16" t="s">
        <v>571</v>
      </c>
      <c r="C15" s="41" t="n">
        <v>43803</v>
      </c>
      <c r="D15" s="42" t="n">
        <v>45085</v>
      </c>
      <c r="E15" s="17" t="n">
        <v>8.084</v>
      </c>
      <c r="F15" s="17" t="n">
        <v>9.0864</v>
      </c>
      <c r="G15" s="17" t="n">
        <v>12000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358</v>
      </c>
      <c r="B16" s="16" t="s">
        <v>571</v>
      </c>
      <c r="C16" s="41" t="n">
        <v>43886</v>
      </c>
      <c r="D16" s="42" t="n">
        <v>45085</v>
      </c>
      <c r="E16" s="17" t="n">
        <v>9.3422</v>
      </c>
      <c r="F16" s="17" t="n">
        <v>9.0864</v>
      </c>
      <c r="G16" s="17" t="n">
        <v>20000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358</v>
      </c>
      <c r="B17" s="16" t="s">
        <v>571</v>
      </c>
      <c r="C17" s="41" t="n">
        <v>44033</v>
      </c>
      <c r="D17" s="42" t="n">
        <v>45085</v>
      </c>
      <c r="E17" s="17" t="n">
        <v>10.8284</v>
      </c>
      <c r="F17" s="17" t="n">
        <v>9.0864</v>
      </c>
      <c r="G17" s="17" t="n">
        <v>19500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358</v>
      </c>
      <c r="B18" s="16" t="s">
        <v>571</v>
      </c>
      <c r="C18" s="41" t="n">
        <v>44063</v>
      </c>
      <c r="D18" s="42" t="n">
        <v>45085</v>
      </c>
      <c r="E18" s="17" t="n">
        <v>9.0545</v>
      </c>
      <c r="F18" s="17" t="n">
        <v>9.0864</v>
      </c>
      <c r="G18" s="17" t="n">
        <v>3500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358</v>
      </c>
      <c r="B19" s="16" t="s">
        <v>571</v>
      </c>
      <c r="C19" s="41" t="n">
        <v>44063</v>
      </c>
      <c r="D19" s="42" t="n">
        <v>45099</v>
      </c>
      <c r="E19" s="17" t="n">
        <v>9.0545</v>
      </c>
      <c r="F19" s="17" t="n">
        <v>9.4047</v>
      </c>
      <c r="G19" s="17" t="n">
        <v>1500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358</v>
      </c>
      <c r="B20" s="16" t="s">
        <v>571</v>
      </c>
      <c r="C20" s="41" t="n">
        <v>44075</v>
      </c>
      <c r="D20" s="42" t="n">
        <v>45099</v>
      </c>
      <c r="E20" s="17" t="n">
        <v>8.8172</v>
      </c>
      <c r="F20" s="17" t="n">
        <v>9.4047</v>
      </c>
      <c r="G20" s="17" t="n">
        <v>10000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358</v>
      </c>
      <c r="B21" s="16" t="s">
        <v>571</v>
      </c>
      <c r="C21" s="41" t="n">
        <v>44118</v>
      </c>
      <c r="D21" s="42" t="n">
        <v>45099</v>
      </c>
      <c r="E21" s="17" t="n">
        <v>8.192</v>
      </c>
      <c r="F21" s="17" t="n">
        <v>9.4047</v>
      </c>
      <c r="G21" s="17" t="n">
        <v>5000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358</v>
      </c>
      <c r="B22" s="16" t="s">
        <v>571</v>
      </c>
      <c r="C22" s="41" t="n">
        <v>44315</v>
      </c>
      <c r="D22" s="42" t="n">
        <v>45099</v>
      </c>
      <c r="E22" s="17" t="n">
        <v>7.4069</v>
      </c>
      <c r="F22" s="17" t="n">
        <v>9.4047</v>
      </c>
      <c r="G22" s="17" t="n">
        <v>300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358</v>
      </c>
      <c r="B23" s="16" t="s">
        <v>571</v>
      </c>
      <c r="C23" s="41" t="n">
        <v>44354</v>
      </c>
      <c r="D23" s="42" t="n">
        <v>45099</v>
      </c>
      <c r="E23" s="17" t="n">
        <v>7.2568</v>
      </c>
      <c r="F23" s="17" t="n">
        <v>9.4047</v>
      </c>
      <c r="G23" s="17" t="n">
        <v>10000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358</v>
      </c>
      <c r="B24" s="16" t="s">
        <v>571</v>
      </c>
      <c r="C24" s="41" t="n">
        <v>44356</v>
      </c>
      <c r="D24" s="42" t="n">
        <v>45099</v>
      </c>
      <c r="E24" s="17" t="n">
        <v>7.1368</v>
      </c>
      <c r="F24" s="17" t="n">
        <v>9.4047</v>
      </c>
      <c r="G24" s="17" t="n">
        <v>5000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358</v>
      </c>
      <c r="B25" s="16" t="s">
        <v>571</v>
      </c>
      <c r="C25" s="41" t="n">
        <v>44357</v>
      </c>
      <c r="D25" s="42" t="n">
        <v>45099</v>
      </c>
      <c r="E25" s="17" t="n">
        <v>7.0868</v>
      </c>
      <c r="F25" s="17" t="n">
        <v>9.4047</v>
      </c>
      <c r="G25" s="17" t="n">
        <v>10000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358</v>
      </c>
      <c r="B26" s="16" t="s">
        <v>571</v>
      </c>
      <c r="C26" s="41" t="n">
        <v>44362</v>
      </c>
      <c r="D26" s="42" t="n">
        <v>45099</v>
      </c>
      <c r="E26" s="17" t="n">
        <v>7.0568</v>
      </c>
      <c r="F26" s="17" t="n">
        <v>9.4047</v>
      </c>
      <c r="G26" s="17" t="n">
        <v>5000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358</v>
      </c>
      <c r="B27" s="16" t="s">
        <v>571</v>
      </c>
      <c r="C27" s="41" t="n">
        <v>44363</v>
      </c>
      <c r="D27" s="42" t="n">
        <v>45099</v>
      </c>
      <c r="E27" s="17" t="n">
        <v>7.0118</v>
      </c>
      <c r="F27" s="17" t="n">
        <v>9.4047</v>
      </c>
      <c r="G27" s="17" t="n">
        <v>5000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358</v>
      </c>
      <c r="B28" s="16" t="s">
        <v>571</v>
      </c>
      <c r="C28" s="41" t="n">
        <v>44522</v>
      </c>
      <c r="D28" s="42" t="n">
        <v>45099</v>
      </c>
      <c r="E28" s="17" t="n">
        <v>6.9626</v>
      </c>
      <c r="F28" s="17" t="n">
        <v>9.4047</v>
      </c>
      <c r="G28" s="17" t="n">
        <v>12000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358</v>
      </c>
      <c r="B29" s="16" t="s">
        <v>571</v>
      </c>
      <c r="C29" s="41" t="n">
        <v>44526</v>
      </c>
      <c r="D29" s="42" t="n">
        <v>45099</v>
      </c>
      <c r="E29" s="17" t="n">
        <v>6.9567</v>
      </c>
      <c r="F29" s="17" t="n">
        <v>9.4047</v>
      </c>
      <c r="G29" s="17" t="n">
        <v>3000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358</v>
      </c>
      <c r="B30" s="16" t="s">
        <v>571</v>
      </c>
      <c r="C30" s="41" t="n">
        <v>44580</v>
      </c>
      <c r="D30" s="42" t="n">
        <v>45099</v>
      </c>
      <c r="E30" s="17" t="n">
        <v>6.3756</v>
      </c>
      <c r="F30" s="17" t="n">
        <v>9.4047</v>
      </c>
      <c r="G30" s="17" t="n">
        <v>10000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358</v>
      </c>
      <c r="B31" s="16" t="s">
        <v>571</v>
      </c>
      <c r="C31" s="41" t="n">
        <v>44747</v>
      </c>
      <c r="D31" s="42" t="n">
        <v>45099</v>
      </c>
      <c r="E31" s="17" t="n">
        <v>5.3164</v>
      </c>
      <c r="F31" s="17" t="n">
        <v>9.4047</v>
      </c>
      <c r="G31" s="17" t="n">
        <v>200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358</v>
      </c>
      <c r="B32" s="16" t="s">
        <v>571</v>
      </c>
      <c r="C32" s="41" t="n">
        <v>44748</v>
      </c>
      <c r="D32" s="42" t="n">
        <v>45099</v>
      </c>
      <c r="E32" s="17" t="n">
        <v>5.2813</v>
      </c>
      <c r="F32" s="17" t="n">
        <v>9.4047</v>
      </c>
      <c r="G32" s="17" t="n">
        <v>5000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358</v>
      </c>
      <c r="B33" s="16" t="s">
        <v>571</v>
      </c>
      <c r="C33" s="41" t="n">
        <v>44819</v>
      </c>
      <c r="D33" s="42" t="n">
        <v>45099</v>
      </c>
      <c r="E33" s="17" t="n">
        <v>5.0107</v>
      </c>
      <c r="F33" s="17" t="n">
        <v>9.4047</v>
      </c>
      <c r="G33" s="17" t="n">
        <v>11000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358</v>
      </c>
      <c r="B34" s="16" t="s">
        <v>571</v>
      </c>
      <c r="C34" s="41" t="n">
        <v>44819</v>
      </c>
      <c r="D34" s="42" t="n">
        <v>45104</v>
      </c>
      <c r="E34" s="17" t="n">
        <v>5.0107</v>
      </c>
      <c r="F34" s="17" t="n">
        <v>9.6012</v>
      </c>
      <c r="G34" s="17" t="n">
        <v>7000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358</v>
      </c>
      <c r="B35" s="16" t="s">
        <v>571</v>
      </c>
      <c r="C35" s="41" t="n">
        <v>44830</v>
      </c>
      <c r="D35" s="42" t="n">
        <v>45104</v>
      </c>
      <c r="E35" s="17" t="n">
        <v>4.061</v>
      </c>
      <c r="F35" s="17" t="n">
        <v>9.6012</v>
      </c>
      <c r="G35" s="17" t="n">
        <v>10000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358</v>
      </c>
      <c r="B36" s="16" t="s">
        <v>571</v>
      </c>
      <c r="C36" s="41" t="n">
        <v>44909</v>
      </c>
      <c r="D36" s="42" t="n">
        <v>45104</v>
      </c>
      <c r="E36" s="17" t="n">
        <v>4.4068</v>
      </c>
      <c r="F36" s="17" t="n">
        <v>9.6012</v>
      </c>
      <c r="G36" s="17" t="n">
        <v>5000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358</v>
      </c>
      <c r="B37" s="16" t="s">
        <v>571</v>
      </c>
      <c r="C37" s="41" t="n">
        <v>44910</v>
      </c>
      <c r="D37" s="42" t="n">
        <v>45104</v>
      </c>
      <c r="E37" s="17" t="n">
        <v>4.2867</v>
      </c>
      <c r="F37" s="17" t="n">
        <v>9.6012</v>
      </c>
      <c r="G37" s="17" t="n">
        <v>9000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358</v>
      </c>
      <c r="B38" s="16" t="s">
        <v>571</v>
      </c>
      <c r="C38" s="41" t="n">
        <v>44918</v>
      </c>
      <c r="D38" s="42" t="n">
        <v>45104</v>
      </c>
      <c r="E38" s="17" t="n">
        <v>4.2867</v>
      </c>
      <c r="F38" s="17" t="n">
        <v>9.6012</v>
      </c>
      <c r="G38" s="17" t="n">
        <v>10000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358</v>
      </c>
      <c r="B39" s="16" t="s">
        <v>571</v>
      </c>
      <c r="C39" s="41" t="n">
        <v>45085</v>
      </c>
      <c r="D39" s="42" t="n">
        <v>45104</v>
      </c>
      <c r="E39" s="17" t="n">
        <v>8.6269</v>
      </c>
      <c r="F39" s="17" t="n">
        <v>9.6012</v>
      </c>
      <c r="G39" s="17" t="n">
        <v>59000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359</v>
      </c>
      <c r="B40" s="16" t="s">
        <v>566</v>
      </c>
      <c r="C40" s="41" t="n">
        <v>43731</v>
      </c>
      <c r="D40" s="42" t="n">
        <v>44127</v>
      </c>
      <c r="E40" s="17" t="n">
        <v>955.4388</v>
      </c>
      <c r="F40" s="17" t="n">
        <v>1068.1329</v>
      </c>
      <c r="G40" s="17" t="n">
        <v>50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359</v>
      </c>
      <c r="B41" s="16" t="s">
        <v>566</v>
      </c>
      <c r="C41" s="41" t="n">
        <v>43886</v>
      </c>
      <c r="D41" s="42" t="n">
        <v>44127</v>
      </c>
      <c r="E41" s="17" t="n">
        <v>896.8484</v>
      </c>
      <c r="F41" s="17" t="n">
        <v>1068.1329</v>
      </c>
      <c r="G41" s="17" t="n">
        <v>19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360</v>
      </c>
      <c r="B42" s="16" t="s">
        <v>567</v>
      </c>
      <c r="C42" s="41" t="n">
        <v>43896</v>
      </c>
      <c r="D42" s="42" t="n">
        <v>44986</v>
      </c>
      <c r="E42" s="17" t="n">
        <v>89.9783</v>
      </c>
      <c r="F42" s="17" t="n">
        <v>117.0432</v>
      </c>
      <c r="G42" s="17" t="n">
        <v>1500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360</v>
      </c>
      <c r="B43" s="16" t="s">
        <v>567</v>
      </c>
      <c r="C43" s="41" t="n">
        <v>44575</v>
      </c>
      <c r="D43" s="42" t="n">
        <v>44986</v>
      </c>
      <c r="E43" s="17" t="n">
        <v>140.5351</v>
      </c>
      <c r="F43" s="17" t="n">
        <v>117.0432</v>
      </c>
      <c r="G43" s="17" t="n">
        <v>300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360</v>
      </c>
      <c r="B44" s="16" t="s">
        <v>567</v>
      </c>
      <c r="C44" s="41" t="n">
        <v>44616</v>
      </c>
      <c r="D44" s="42" t="n">
        <v>44986</v>
      </c>
      <c r="E44" s="17" t="n">
        <v>92.033</v>
      </c>
      <c r="F44" s="17" t="n">
        <v>117.0432</v>
      </c>
      <c r="G44" s="17" t="n">
        <v>1000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360</v>
      </c>
      <c r="B45" s="16" t="s">
        <v>567</v>
      </c>
      <c r="C45" s="41" t="n">
        <v>44844</v>
      </c>
      <c r="D45" s="42" t="n">
        <v>44986</v>
      </c>
      <c r="E45" s="17" t="n">
        <v>72.118</v>
      </c>
      <c r="F45" s="17" t="n">
        <v>117.0432</v>
      </c>
      <c r="G45" s="17" t="n">
        <v>1000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361</v>
      </c>
      <c r="B46" s="16" t="s">
        <v>568</v>
      </c>
      <c r="C46" s="41" t="n">
        <v>43896</v>
      </c>
      <c r="D46" s="42" t="n">
        <v>44910</v>
      </c>
      <c r="E46" s="17" t="n">
        <v>0.1889</v>
      </c>
      <c r="F46" s="17" t="n">
        <v>0.0843</v>
      </c>
      <c r="G46" s="17" t="n">
        <v>300000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362</v>
      </c>
      <c r="B47" s="16" t="s">
        <v>572</v>
      </c>
      <c r="C47" s="41" t="n">
        <v>43896</v>
      </c>
      <c r="D47" s="42" t="n">
        <v>44922</v>
      </c>
      <c r="E47" s="17" t="n">
        <v>145636.4</v>
      </c>
      <c r="F47" s="17" t="n">
        <v>85965.6</v>
      </c>
      <c r="G47" s="17" t="n">
        <v>1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363</v>
      </c>
      <c r="B48" s="16" t="s">
        <v>596</v>
      </c>
      <c r="C48" s="41" t="n">
        <v>43949</v>
      </c>
      <c r="D48" s="42" t="n">
        <v>43949</v>
      </c>
      <c r="E48" s="17" t="n">
        <v>1000.4813</v>
      </c>
      <c r="F48" s="17" t="n">
        <v>1023.575</v>
      </c>
      <c r="G48" s="17" t="n">
        <v>1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46</v>
      </c>
      <c r="B49" s="16" t="s">
        <v>47</v>
      </c>
      <c r="C49" s="41" t="n">
        <v>43959</v>
      </c>
      <c r="D49" s="42" t="n">
        <v>44922</v>
      </c>
      <c r="E49" s="17" t="n">
        <v>2.6148</v>
      </c>
      <c r="F49" s="17" t="n">
        <v>1.299</v>
      </c>
      <c r="G49" s="17" t="n">
        <v>40000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46</v>
      </c>
      <c r="B50" s="16" t="s">
        <v>47</v>
      </c>
      <c r="C50" s="41" t="n">
        <v>44048</v>
      </c>
      <c r="D50" s="42" t="n">
        <v>44922</v>
      </c>
      <c r="E50" s="17" t="n">
        <v>2.8095</v>
      </c>
      <c r="F50" s="17" t="n">
        <v>1.299</v>
      </c>
      <c r="G50" s="17" t="n">
        <v>42000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46</v>
      </c>
      <c r="B51" s="16" t="s">
        <v>47</v>
      </c>
      <c r="C51" s="41" t="n">
        <v>44054</v>
      </c>
      <c r="D51" s="42" t="n">
        <v>44922</v>
      </c>
      <c r="E51" s="17" t="n">
        <v>2.7824</v>
      </c>
      <c r="F51" s="17" t="n">
        <v>1.299</v>
      </c>
      <c r="G51" s="17" t="n">
        <v>30000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46</v>
      </c>
      <c r="B52" s="16" t="s">
        <v>47</v>
      </c>
      <c r="C52" s="41" t="n">
        <v>44127</v>
      </c>
      <c r="D52" s="42" t="n">
        <v>44922</v>
      </c>
      <c r="E52" s="17" t="n">
        <v>2.6527</v>
      </c>
      <c r="F52" s="17" t="n">
        <v>1.299</v>
      </c>
      <c r="G52" s="17" t="n">
        <v>50000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364</v>
      </c>
      <c r="B53" s="16" t="s">
        <v>578</v>
      </c>
      <c r="C53" s="41" t="n">
        <v>43985</v>
      </c>
      <c r="D53" s="42" t="n">
        <v>45804</v>
      </c>
      <c r="E53" s="17" t="n">
        <v>1000.5</v>
      </c>
      <c r="F53" s="17" t="n">
        <v>250</v>
      </c>
      <c r="G53" s="17" t="n">
        <v>300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365</v>
      </c>
      <c r="B54" s="16" t="s">
        <v>458</v>
      </c>
      <c r="C54" s="41" t="n">
        <v>44020</v>
      </c>
      <c r="D54" s="42" t="n">
        <v>44495</v>
      </c>
      <c r="E54" s="17" t="n">
        <v>2455.8654</v>
      </c>
      <c r="F54" s="17" t="n">
        <v>4818.4365</v>
      </c>
      <c r="G54" s="17" t="n">
        <v>5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365</v>
      </c>
      <c r="B55" s="16" t="s">
        <v>458</v>
      </c>
      <c r="C55" s="41" t="n">
        <v>44048</v>
      </c>
      <c r="D55" s="42" t="n">
        <v>44495</v>
      </c>
      <c r="E55" s="17" t="n">
        <v>2678.2451</v>
      </c>
      <c r="F55" s="17" t="n">
        <v>4818.4365</v>
      </c>
      <c r="G55" s="17" t="n">
        <v>10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365</v>
      </c>
      <c r="B56" s="16" t="s">
        <v>458</v>
      </c>
      <c r="C56" s="41" t="n">
        <v>44070</v>
      </c>
      <c r="D56" s="42" t="n">
        <v>44495</v>
      </c>
      <c r="E56" s="17" t="n">
        <v>2629.3988</v>
      </c>
      <c r="F56" s="17" t="n">
        <v>4818.4365</v>
      </c>
      <c r="G56" s="17" t="n">
        <v>10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365</v>
      </c>
      <c r="B57" s="16" t="s">
        <v>458</v>
      </c>
      <c r="C57" s="41" t="n">
        <v>44078</v>
      </c>
      <c r="D57" s="42" t="n">
        <v>44495</v>
      </c>
      <c r="E57" s="17" t="n">
        <v>2602.7781</v>
      </c>
      <c r="F57" s="17" t="n">
        <v>4818.4365</v>
      </c>
      <c r="G57" s="17" t="n">
        <v>20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365</v>
      </c>
      <c r="B58" s="16" t="s">
        <v>458</v>
      </c>
      <c r="C58" s="41" t="n">
        <v>44083</v>
      </c>
      <c r="D58" s="42" t="n">
        <v>44495</v>
      </c>
      <c r="E58" s="17" t="n">
        <v>2424.6349</v>
      </c>
      <c r="F58" s="17" t="n">
        <v>4818.4365</v>
      </c>
      <c r="G58" s="17" t="n">
        <v>5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365</v>
      </c>
      <c r="B59" s="16" t="s">
        <v>458</v>
      </c>
      <c r="C59" s="41" t="n">
        <v>44083</v>
      </c>
      <c r="D59" s="42" t="n">
        <v>44566</v>
      </c>
      <c r="E59" s="17" t="n">
        <v>2424.6349</v>
      </c>
      <c r="F59" s="17" t="n">
        <v>5191.756</v>
      </c>
      <c r="G59" s="17" t="n">
        <v>25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365</v>
      </c>
      <c r="B60" s="16" t="s">
        <v>458</v>
      </c>
      <c r="C60" s="41" t="n">
        <v>44097</v>
      </c>
      <c r="D60" s="42" t="n">
        <v>44566</v>
      </c>
      <c r="E60" s="17" t="n">
        <v>2197.167</v>
      </c>
      <c r="F60" s="17" t="n">
        <v>5191.756</v>
      </c>
      <c r="G60" s="17" t="n">
        <v>30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366</v>
      </c>
      <c r="B61" s="16" t="s">
        <v>570</v>
      </c>
      <c r="C61" s="41" t="n">
        <v>44020</v>
      </c>
      <c r="D61" s="42" t="n">
        <v>44701</v>
      </c>
      <c r="E61" s="17" t="n">
        <v>2782.4192</v>
      </c>
      <c r="F61" s="17" t="n">
        <v>2695.1899</v>
      </c>
      <c r="G61" s="17" t="n">
        <v>3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366</v>
      </c>
      <c r="B62" s="16" t="s">
        <v>570</v>
      </c>
      <c r="C62" s="41" t="n">
        <v>44020</v>
      </c>
      <c r="D62" s="42" t="n">
        <v>44706</v>
      </c>
      <c r="E62" s="17" t="n">
        <v>2782.4192</v>
      </c>
      <c r="F62" s="17" t="n">
        <v>2553.1284</v>
      </c>
      <c r="G62" s="17" t="n">
        <v>12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366</v>
      </c>
      <c r="B63" s="16" t="s">
        <v>570</v>
      </c>
      <c r="C63" s="41" t="n">
        <v>44027</v>
      </c>
      <c r="D63" s="42" t="n">
        <v>44706</v>
      </c>
      <c r="E63" s="17" t="n">
        <v>2586.7649</v>
      </c>
      <c r="F63" s="17" t="n">
        <v>2553.1284</v>
      </c>
      <c r="G63" s="17" t="n">
        <v>15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366</v>
      </c>
      <c r="B64" s="16" t="s">
        <v>570</v>
      </c>
      <c r="C64" s="41" t="n">
        <v>44050</v>
      </c>
      <c r="D64" s="42" t="n">
        <v>44706</v>
      </c>
      <c r="E64" s="17" t="n">
        <v>2396.8708</v>
      </c>
      <c r="F64" s="17" t="n">
        <v>2553.1284</v>
      </c>
      <c r="G64" s="17" t="n">
        <v>10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366</v>
      </c>
      <c r="B65" s="16" t="s">
        <v>570</v>
      </c>
      <c r="C65" s="41" t="n">
        <v>44253</v>
      </c>
      <c r="D65" s="42" t="n">
        <v>44706</v>
      </c>
      <c r="E65" s="17" t="n">
        <v>2586.9707</v>
      </c>
      <c r="F65" s="17" t="n">
        <v>2553.1284</v>
      </c>
      <c r="G65" s="17" t="n">
        <v>10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366</v>
      </c>
      <c r="B66" s="16" t="s">
        <v>570</v>
      </c>
      <c r="C66" s="41" t="n">
        <v>44254</v>
      </c>
      <c r="D66" s="42" t="n">
        <v>44706</v>
      </c>
      <c r="E66" s="17" t="n">
        <v>2613.3873</v>
      </c>
      <c r="F66" s="17" t="n">
        <v>2553.1284</v>
      </c>
      <c r="G66" s="17" t="n">
        <v>7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366</v>
      </c>
      <c r="B67" s="16" t="s">
        <v>570</v>
      </c>
      <c r="C67" s="41" t="n">
        <v>44414</v>
      </c>
      <c r="D67" s="42" t="n">
        <v>44706</v>
      </c>
      <c r="E67" s="17" t="n">
        <v>2712.9963</v>
      </c>
      <c r="F67" s="17" t="n">
        <v>2553.1284</v>
      </c>
      <c r="G67" s="17" t="n">
        <v>10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366</v>
      </c>
      <c r="B68" s="16" t="s">
        <v>570</v>
      </c>
      <c r="C68" s="41" t="n">
        <v>44502</v>
      </c>
      <c r="D68" s="42" t="n">
        <v>44706</v>
      </c>
      <c r="E68" s="17" t="n">
        <v>2460.2258</v>
      </c>
      <c r="F68" s="17" t="n">
        <v>2553.1284</v>
      </c>
      <c r="G68" s="17" t="n">
        <v>10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366</v>
      </c>
      <c r="B69" s="16" t="s">
        <v>570</v>
      </c>
      <c r="C69" s="41" t="n">
        <v>44504</v>
      </c>
      <c r="D69" s="42" t="n">
        <v>44706</v>
      </c>
      <c r="E69" s="17" t="n">
        <v>2449.0699</v>
      </c>
      <c r="F69" s="17" t="n">
        <v>2553.1284</v>
      </c>
      <c r="G69" s="17" t="n">
        <v>26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366</v>
      </c>
      <c r="B70" s="16" t="s">
        <v>570</v>
      </c>
      <c r="C70" s="41" t="n">
        <v>44504</v>
      </c>
      <c r="D70" s="42" t="n">
        <v>44707</v>
      </c>
      <c r="E70" s="17" t="n">
        <v>2449.0699</v>
      </c>
      <c r="F70" s="17" t="n">
        <v>2526.6652</v>
      </c>
      <c r="G70" s="17" t="n">
        <v>4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366</v>
      </c>
      <c r="B71" s="16" t="s">
        <v>570</v>
      </c>
      <c r="C71" s="41" t="n">
        <v>44530</v>
      </c>
      <c r="D71" s="42" t="n">
        <v>44707</v>
      </c>
      <c r="E71" s="17" t="n">
        <v>2523.7738</v>
      </c>
      <c r="F71" s="17" t="n">
        <v>2526.6652</v>
      </c>
      <c r="G71" s="17" t="n">
        <v>33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37</v>
      </c>
      <c r="B72" s="16" t="s">
        <v>38</v>
      </c>
      <c r="C72" s="41" t="n">
        <v>44083</v>
      </c>
      <c r="D72" s="42" t="n">
        <v>44160</v>
      </c>
      <c r="E72" s="17" t="n">
        <v>4746.6865</v>
      </c>
      <c r="F72" s="17" t="n">
        <v>5347.6625</v>
      </c>
      <c r="G72" s="17" t="n">
        <v>20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368</v>
      </c>
      <c r="B73" s="16" t="s">
        <v>464</v>
      </c>
      <c r="C73" s="41" t="n">
        <v>44088</v>
      </c>
      <c r="D73" s="42" t="n">
        <v>44411</v>
      </c>
      <c r="E73" s="17" t="n">
        <v>2457.7269</v>
      </c>
      <c r="F73" s="17" t="n">
        <v>3057.8933</v>
      </c>
      <c r="G73" s="17" t="n">
        <v>10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369</v>
      </c>
      <c r="B74" s="16" t="s">
        <v>466</v>
      </c>
      <c r="C74" s="41" t="n">
        <v>44098</v>
      </c>
      <c r="D74" s="42" t="n">
        <v>44546</v>
      </c>
      <c r="E74" s="17" t="n">
        <v>4338.0046</v>
      </c>
      <c r="F74" s="17" t="n">
        <v>6408.6421</v>
      </c>
      <c r="G74" s="17" t="n">
        <v>10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369</v>
      </c>
      <c r="B75" s="16" t="s">
        <v>466</v>
      </c>
      <c r="C75" s="41" t="n">
        <v>44798</v>
      </c>
      <c r="D75" s="42" t="n">
        <v>45005</v>
      </c>
      <c r="E75" s="17" t="n">
        <v>4734.9948</v>
      </c>
      <c r="F75" s="17" t="n">
        <v>4493.6141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370</v>
      </c>
      <c r="B76" s="16" t="s">
        <v>597</v>
      </c>
      <c r="C76" s="41" t="n">
        <v>44117</v>
      </c>
      <c r="D76" s="42" t="n">
        <v>44127</v>
      </c>
      <c r="E76" s="17" t="n">
        <v>1000.25</v>
      </c>
      <c r="F76" s="17" t="n">
        <v>1026.1341</v>
      </c>
      <c r="G76" s="17" t="n">
        <v>500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371</v>
      </c>
      <c r="B77" s="16" t="s">
        <v>598</v>
      </c>
      <c r="C77" s="41" t="n">
        <v>44126</v>
      </c>
      <c r="D77" s="42" t="n">
        <v>44141</v>
      </c>
      <c r="E77" s="17" t="n">
        <v>1039.46</v>
      </c>
      <c r="F77" s="17" t="n">
        <v>1075.931</v>
      </c>
      <c r="G77" s="17" t="n">
        <v>10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371</v>
      </c>
      <c r="B78" s="16" t="s">
        <v>598</v>
      </c>
      <c r="C78" s="41" t="n">
        <v>44132</v>
      </c>
      <c r="D78" s="42" t="n">
        <v>44141</v>
      </c>
      <c r="E78" s="17" t="n">
        <v>1008.052</v>
      </c>
      <c r="F78" s="17" t="n">
        <v>1075.931</v>
      </c>
      <c r="G78" s="17" t="n">
        <v>50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372</v>
      </c>
      <c r="B79" s="16" t="s">
        <v>599</v>
      </c>
      <c r="C79" s="41" t="n">
        <v>44127</v>
      </c>
      <c r="D79" s="42" t="n">
        <v>44141</v>
      </c>
      <c r="E79" s="17" t="n">
        <v>1000.25</v>
      </c>
      <c r="F79" s="17" t="n">
        <v>1018.7963</v>
      </c>
      <c r="G79" s="17" t="n">
        <v>30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43</v>
      </c>
      <c r="B80" s="16" t="s">
        <v>44</v>
      </c>
      <c r="C80" s="41" t="n">
        <v>44131</v>
      </c>
      <c r="D80" s="42" t="n">
        <v>44557</v>
      </c>
      <c r="E80" s="17" t="n">
        <v>2133.9332</v>
      </c>
      <c r="F80" s="17" t="n">
        <v>898.5753</v>
      </c>
      <c r="G80" s="17" t="n">
        <v>25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43</v>
      </c>
      <c r="B81" s="16" t="s">
        <v>44</v>
      </c>
      <c r="C81" s="41" t="n">
        <v>44132</v>
      </c>
      <c r="D81" s="42" t="n">
        <v>44557</v>
      </c>
      <c r="E81" s="17" t="n">
        <v>2103.726</v>
      </c>
      <c r="F81" s="17" t="n">
        <v>898.5753</v>
      </c>
      <c r="G81" s="17" t="n">
        <v>25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43</v>
      </c>
      <c r="B82" s="16" t="s">
        <v>44</v>
      </c>
      <c r="C82" s="41" t="n">
        <v>44187</v>
      </c>
      <c r="D82" s="42" t="n">
        <v>44557</v>
      </c>
      <c r="E82" s="17" t="n">
        <v>1991.6978</v>
      </c>
      <c r="F82" s="17" t="n">
        <v>898.5753</v>
      </c>
      <c r="G82" s="17" t="n">
        <v>50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373</v>
      </c>
      <c r="B83" s="16" t="s">
        <v>574</v>
      </c>
      <c r="C83" s="41" t="n">
        <v>44155</v>
      </c>
      <c r="D83" s="42" t="n">
        <v>44923</v>
      </c>
      <c r="E83" s="17" t="n">
        <v>450.6877</v>
      </c>
      <c r="F83" s="17" t="n">
        <v>269.142</v>
      </c>
      <c r="G83" s="17" t="n">
        <v>15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373</v>
      </c>
      <c r="B84" s="16" t="s">
        <v>574</v>
      </c>
      <c r="C84" s="41" t="n">
        <v>44155</v>
      </c>
      <c r="D84" s="42" t="n">
        <v>45126</v>
      </c>
      <c r="E84" s="17" t="n">
        <v>450.6877</v>
      </c>
      <c r="F84" s="17" t="n">
        <v>559.2762</v>
      </c>
      <c r="G84" s="17" t="n">
        <v>185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373</v>
      </c>
      <c r="B85" s="16" t="s">
        <v>574</v>
      </c>
      <c r="C85" s="41" t="n">
        <v>44165</v>
      </c>
      <c r="D85" s="42" t="n">
        <v>45126</v>
      </c>
      <c r="E85" s="17" t="n">
        <v>443.2108</v>
      </c>
      <c r="F85" s="17" t="n">
        <v>559.2762</v>
      </c>
      <c r="G85" s="17" t="n">
        <v>100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373</v>
      </c>
      <c r="B86" s="16" t="s">
        <v>574</v>
      </c>
      <c r="C86" s="41" t="n">
        <v>44166</v>
      </c>
      <c r="D86" s="42" t="n">
        <v>45126</v>
      </c>
      <c r="E86" s="17" t="n">
        <v>435.1588</v>
      </c>
      <c r="F86" s="17" t="n">
        <v>559.2762</v>
      </c>
      <c r="G86" s="17" t="n">
        <v>100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373</v>
      </c>
      <c r="B87" s="16" t="s">
        <v>574</v>
      </c>
      <c r="C87" s="41" t="n">
        <v>44442</v>
      </c>
      <c r="D87" s="42" t="n">
        <v>45126</v>
      </c>
      <c r="E87" s="17" t="n">
        <v>597.1493</v>
      </c>
      <c r="F87" s="17" t="n">
        <v>559.2762</v>
      </c>
      <c r="G87" s="17" t="n">
        <v>100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373</v>
      </c>
      <c r="B88" s="16" t="s">
        <v>574</v>
      </c>
      <c r="C88" s="41" t="n">
        <v>44449</v>
      </c>
      <c r="D88" s="42" t="n">
        <v>45126</v>
      </c>
      <c r="E88" s="17" t="n">
        <v>574.2435</v>
      </c>
      <c r="F88" s="17" t="n">
        <v>559.2762</v>
      </c>
      <c r="G88" s="17" t="n">
        <v>100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373</v>
      </c>
      <c r="B89" s="16" t="s">
        <v>574</v>
      </c>
      <c r="C89" s="41" t="n">
        <v>44456</v>
      </c>
      <c r="D89" s="42" t="n">
        <v>45126</v>
      </c>
      <c r="E89" s="17" t="n">
        <v>544.136</v>
      </c>
      <c r="F89" s="17" t="n">
        <v>559.2762</v>
      </c>
      <c r="G89" s="17" t="n">
        <v>100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373</v>
      </c>
      <c r="B90" s="16" t="s">
        <v>574</v>
      </c>
      <c r="C90" s="41" t="n">
        <v>44522</v>
      </c>
      <c r="D90" s="42" t="n">
        <v>45126</v>
      </c>
      <c r="E90" s="17" t="n">
        <v>561.6404</v>
      </c>
      <c r="F90" s="17" t="n">
        <v>559.2762</v>
      </c>
      <c r="G90" s="17" t="n">
        <v>50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373</v>
      </c>
      <c r="B91" s="16" t="s">
        <v>574</v>
      </c>
      <c r="C91" s="41" t="n">
        <v>44530</v>
      </c>
      <c r="D91" s="42" t="n">
        <v>45126</v>
      </c>
      <c r="E91" s="17" t="n">
        <v>528.182</v>
      </c>
      <c r="F91" s="17" t="n">
        <v>559.2762</v>
      </c>
      <c r="G91" s="17" t="n">
        <v>30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373</v>
      </c>
      <c r="B92" s="16" t="s">
        <v>574</v>
      </c>
      <c r="C92" s="41" t="n">
        <v>44575</v>
      </c>
      <c r="D92" s="42" t="n">
        <v>45126</v>
      </c>
      <c r="E92" s="17" t="n">
        <v>568.142</v>
      </c>
      <c r="F92" s="17" t="n">
        <v>559.2762</v>
      </c>
      <c r="G92" s="17" t="n">
        <v>100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373</v>
      </c>
      <c r="B93" s="16" t="s">
        <v>574</v>
      </c>
      <c r="C93" s="41" t="n">
        <v>44859</v>
      </c>
      <c r="D93" s="42" t="n">
        <v>45126</v>
      </c>
      <c r="E93" s="17" t="n">
        <v>290.8227</v>
      </c>
      <c r="F93" s="17" t="n">
        <v>559.2762</v>
      </c>
      <c r="G93" s="17" t="n">
        <v>100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373</v>
      </c>
      <c r="B94" s="16" t="s">
        <v>574</v>
      </c>
      <c r="C94" s="41" t="n">
        <v>44861</v>
      </c>
      <c r="D94" s="42" t="n">
        <v>45126</v>
      </c>
      <c r="E94" s="17" t="n">
        <v>288.122</v>
      </c>
      <c r="F94" s="17" t="n">
        <v>559.2762</v>
      </c>
      <c r="G94" s="17" t="n">
        <v>200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373</v>
      </c>
      <c r="B95" s="16" t="s">
        <v>574</v>
      </c>
      <c r="C95" s="41" t="n">
        <v>44875</v>
      </c>
      <c r="D95" s="42" t="n">
        <v>45126</v>
      </c>
      <c r="E95" s="17" t="n">
        <v>278.6114</v>
      </c>
      <c r="F95" s="17" t="n">
        <v>559.2762</v>
      </c>
      <c r="G95" s="17" t="n">
        <v>220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480</v>
      </c>
      <c r="B96" s="16" t="s">
        <v>553</v>
      </c>
      <c r="C96" s="41" t="n">
        <v>44172</v>
      </c>
      <c r="D96" s="42" t="n">
        <v>45021</v>
      </c>
      <c r="E96" s="17" t="n">
        <v>73.495</v>
      </c>
      <c r="F96" s="17" t="n">
        <v>79.5306</v>
      </c>
      <c r="G96" s="17" t="n">
        <v>1000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480</v>
      </c>
      <c r="B97" s="16" t="s">
        <v>553</v>
      </c>
      <c r="C97" s="41" t="n">
        <v>44172</v>
      </c>
      <c r="D97" s="42" t="n">
        <v>45022</v>
      </c>
      <c r="E97" s="17" t="n">
        <v>73.495</v>
      </c>
      <c r="F97" s="17" t="n">
        <v>80.5559</v>
      </c>
      <c r="G97" s="17" t="n">
        <v>5000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480</v>
      </c>
      <c r="B98" s="16" t="s">
        <v>553</v>
      </c>
      <c r="C98" s="41" t="n">
        <v>44679</v>
      </c>
      <c r="D98" s="42" t="n">
        <v>45022</v>
      </c>
      <c r="E98" s="17" t="n">
        <v>72.118</v>
      </c>
      <c r="F98" s="17" t="n">
        <v>80.5559</v>
      </c>
      <c r="G98" s="17" t="n">
        <v>1000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480</v>
      </c>
      <c r="B99" s="16" t="s">
        <v>553</v>
      </c>
      <c r="C99" s="41" t="n">
        <v>44685</v>
      </c>
      <c r="D99" s="42" t="n">
        <v>45022</v>
      </c>
      <c r="E99" s="17" t="n">
        <v>68.212</v>
      </c>
      <c r="F99" s="17" t="n">
        <v>80.5559</v>
      </c>
      <c r="G99" s="17" t="n">
        <v>2000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480</v>
      </c>
      <c r="B100" s="16" t="s">
        <v>553</v>
      </c>
      <c r="C100" s="41" t="n">
        <v>44685</v>
      </c>
      <c r="D100" s="42" t="n">
        <v>45127</v>
      </c>
      <c r="E100" s="17" t="n">
        <v>68.212</v>
      </c>
      <c r="F100" s="17" t="n">
        <v>90.1167</v>
      </c>
      <c r="G100" s="17" t="n">
        <v>2000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480</v>
      </c>
      <c r="B101" s="16" t="s">
        <v>553</v>
      </c>
      <c r="C101" s="41" t="n">
        <v>44693</v>
      </c>
      <c r="D101" s="42" t="n">
        <v>45127</v>
      </c>
      <c r="E101" s="17" t="n">
        <v>63.6265</v>
      </c>
      <c r="F101" s="17" t="n">
        <v>90.1167</v>
      </c>
      <c r="G101" s="17" t="n">
        <v>4000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374</v>
      </c>
      <c r="B102" s="16" t="s">
        <v>492</v>
      </c>
      <c r="C102" s="41" t="n">
        <v>44217</v>
      </c>
      <c r="D102" s="42" t="n">
        <v>44545</v>
      </c>
      <c r="E102" s="17" t="n">
        <v>2663.4467</v>
      </c>
      <c r="F102" s="17" t="n">
        <v>4142.6681</v>
      </c>
      <c r="G102" s="17" t="n">
        <v>10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375</v>
      </c>
      <c r="B103" s="16" t="s">
        <v>493</v>
      </c>
      <c r="C103" s="41" t="n">
        <v>44219</v>
      </c>
      <c r="D103" s="42" t="n">
        <v>44623</v>
      </c>
      <c r="E103" s="17" t="n">
        <v>3608.1687</v>
      </c>
      <c r="F103" s="17" t="n">
        <v>6500.7963</v>
      </c>
      <c r="G103" s="17" t="n">
        <v>8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375</v>
      </c>
      <c r="B104" s="16" t="s">
        <v>493</v>
      </c>
      <c r="C104" s="41" t="n">
        <v>44219</v>
      </c>
      <c r="D104" s="42" t="n">
        <v>44634</v>
      </c>
      <c r="E104" s="17" t="n">
        <v>3608.1687</v>
      </c>
      <c r="F104" s="17" t="n">
        <v>6857.4111</v>
      </c>
      <c r="G104" s="17" t="n">
        <v>2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376</v>
      </c>
      <c r="B105" s="16" t="s">
        <v>494</v>
      </c>
      <c r="C105" s="41" t="n">
        <v>44222</v>
      </c>
      <c r="D105" s="42" t="n">
        <v>44586</v>
      </c>
      <c r="E105" s="17" t="n">
        <v>24947.7462</v>
      </c>
      <c r="F105" s="17" t="n">
        <v>29795.8534</v>
      </c>
      <c r="G105" s="17" t="n">
        <v>4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376</v>
      </c>
      <c r="B106" s="16" t="s">
        <v>494</v>
      </c>
      <c r="C106" s="41" t="n">
        <v>44495</v>
      </c>
      <c r="D106" s="42" t="n">
        <v>44586</v>
      </c>
      <c r="E106" s="17" t="n">
        <v>23009.7268</v>
      </c>
      <c r="F106" s="17" t="n">
        <v>29795.8534</v>
      </c>
      <c r="G106" s="17" t="n">
        <v>1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377</v>
      </c>
      <c r="B107" s="16" t="s">
        <v>575</v>
      </c>
      <c r="C107" s="41" t="n">
        <v>44336</v>
      </c>
      <c r="D107" s="42" t="n">
        <v>44806</v>
      </c>
      <c r="E107" s="17" t="n">
        <v>2217.05</v>
      </c>
      <c r="F107" s="17" t="n">
        <v>1425.645</v>
      </c>
      <c r="G107" s="17" t="n">
        <v>2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16</v>
      </c>
      <c r="B108" s="16" t="s">
        <v>18</v>
      </c>
      <c r="C108" s="41" t="n">
        <v>44356</v>
      </c>
      <c r="D108" s="42" t="n">
        <v>44375</v>
      </c>
      <c r="E108" s="17" t="n">
        <v>5738.6573</v>
      </c>
      <c r="F108" s="17" t="n">
        <v>6027.5161</v>
      </c>
      <c r="G108" s="17" t="n">
        <v>10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16</v>
      </c>
      <c r="B109" s="16" t="s">
        <v>18</v>
      </c>
      <c r="C109" s="41" t="n">
        <v>44365</v>
      </c>
      <c r="D109" s="42" t="n">
        <v>44375</v>
      </c>
      <c r="E109" s="17" t="n">
        <v>5560.3206</v>
      </c>
      <c r="F109" s="17" t="n">
        <v>6027.5161</v>
      </c>
      <c r="G109" s="17" t="n">
        <v>10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16</v>
      </c>
      <c r="B110" s="16" t="s">
        <v>18</v>
      </c>
      <c r="C110" s="41" t="n">
        <v>44378</v>
      </c>
      <c r="D110" s="42" t="n">
        <v>44553</v>
      </c>
      <c r="E110" s="17" t="n">
        <v>5828.4169</v>
      </c>
      <c r="F110" s="17" t="n">
        <v>6897.6495</v>
      </c>
      <c r="G110" s="17" t="n">
        <v>20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16</v>
      </c>
      <c r="B111" s="16" t="s">
        <v>18</v>
      </c>
      <c r="C111" s="41" t="n">
        <v>44393</v>
      </c>
      <c r="D111" s="42" t="n">
        <v>44553</v>
      </c>
      <c r="E111" s="17" t="n">
        <v>5568.6299</v>
      </c>
      <c r="F111" s="17" t="n">
        <v>6897.6495</v>
      </c>
      <c r="G111" s="17" t="n">
        <v>10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16</v>
      </c>
      <c r="B112" s="16" t="s">
        <v>18</v>
      </c>
      <c r="C112" s="41" t="n">
        <v>44418</v>
      </c>
      <c r="D112" s="42" t="n">
        <v>44553</v>
      </c>
      <c r="E112" s="17" t="n">
        <v>5581.3737</v>
      </c>
      <c r="F112" s="17" t="n">
        <v>6897.6495</v>
      </c>
      <c r="G112" s="17" t="n">
        <v>10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16</v>
      </c>
      <c r="B113" s="16" t="s">
        <v>18</v>
      </c>
      <c r="C113" s="41" t="n">
        <v>44419</v>
      </c>
      <c r="D113" s="42" t="n">
        <v>44553</v>
      </c>
      <c r="E113" s="17" t="n">
        <v>5505.6581</v>
      </c>
      <c r="F113" s="17" t="n">
        <v>6897.6495</v>
      </c>
      <c r="G113" s="17" t="n">
        <v>10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16</v>
      </c>
      <c r="B114" s="16" t="s">
        <v>18</v>
      </c>
      <c r="C114" s="41" t="n">
        <v>44420</v>
      </c>
      <c r="D114" s="42" t="n">
        <v>44553</v>
      </c>
      <c r="E114" s="17" t="n">
        <v>5274.839</v>
      </c>
      <c r="F114" s="17" t="n">
        <v>6897.6495</v>
      </c>
      <c r="G114" s="17" t="n">
        <v>30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16</v>
      </c>
      <c r="B115" s="16" t="s">
        <v>18</v>
      </c>
      <c r="C115" s="41" t="n">
        <v>44700</v>
      </c>
      <c r="D115" s="42" t="n">
        <v>44708</v>
      </c>
      <c r="E115" s="17" t="n">
        <v>4449.0243</v>
      </c>
      <c r="F115" s="17" t="n">
        <v>4503.6665</v>
      </c>
      <c r="G115" s="17" t="n">
        <v>20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16</v>
      </c>
      <c r="B116" s="16" t="s">
        <v>18</v>
      </c>
      <c r="C116" s="41" t="n">
        <v>44701</v>
      </c>
      <c r="D116" s="42" t="n">
        <v>44708</v>
      </c>
      <c r="E116" s="17" t="n">
        <v>4182.6926</v>
      </c>
      <c r="F116" s="17" t="n">
        <v>4503.6665</v>
      </c>
      <c r="G116" s="17" t="n">
        <v>20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16</v>
      </c>
      <c r="B117" s="16" t="s">
        <v>18</v>
      </c>
      <c r="C117" s="41" t="n">
        <v>44705</v>
      </c>
      <c r="D117" s="42" t="n">
        <v>44708</v>
      </c>
      <c r="E117" s="17" t="n">
        <v>3855.5697</v>
      </c>
      <c r="F117" s="17" t="n">
        <v>4503.6665</v>
      </c>
      <c r="G117" s="17" t="n">
        <v>20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378</v>
      </c>
      <c r="B118" s="16" t="s">
        <v>600</v>
      </c>
      <c r="C118" s="41" t="n">
        <v>44538</v>
      </c>
      <c r="D118" s="42" t="n">
        <v>44923</v>
      </c>
      <c r="E118" s="17" t="n">
        <v>296.5441</v>
      </c>
      <c r="F118" s="17" t="n">
        <v>139.4842</v>
      </c>
      <c r="G118" s="17" t="n">
        <v>1000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379</v>
      </c>
      <c r="B119" s="16" t="s">
        <v>601</v>
      </c>
      <c r="C119" s="41" t="n">
        <v>44540</v>
      </c>
      <c r="D119" s="42" t="n">
        <v>44805</v>
      </c>
      <c r="E119" s="17" t="n">
        <v>0.046</v>
      </c>
      <c r="F119" s="17" t="n">
        <v>0.0195</v>
      </c>
      <c r="G119" s="17" t="n">
        <v>200000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379</v>
      </c>
      <c r="B120" s="16" t="s">
        <v>601</v>
      </c>
      <c r="C120" s="41" t="n">
        <v>44580</v>
      </c>
      <c r="D120" s="42" t="n">
        <v>44805</v>
      </c>
      <c r="E120" s="17" t="n">
        <v>0.0415</v>
      </c>
      <c r="F120" s="17" t="n">
        <v>0.0195</v>
      </c>
      <c r="G120" s="17" t="n">
        <v>100000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380</v>
      </c>
      <c r="B121" s="16" t="s">
        <v>576</v>
      </c>
      <c r="C121" s="41" t="n">
        <v>44579</v>
      </c>
      <c r="D121" s="42" t="n">
        <v>44923</v>
      </c>
      <c r="E121" s="17" t="n">
        <v>304.076</v>
      </c>
      <c r="F121" s="17" t="n">
        <v>162.475</v>
      </c>
      <c r="G121" s="17" t="n">
        <v>10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380</v>
      </c>
      <c r="B122" s="16" t="s">
        <v>576</v>
      </c>
      <c r="C122" s="41" t="n">
        <v>44580</v>
      </c>
      <c r="D122" s="42" t="n">
        <v>44923</v>
      </c>
      <c r="E122" s="17" t="n">
        <v>286.072</v>
      </c>
      <c r="F122" s="17" t="n">
        <v>162.475</v>
      </c>
      <c r="G122" s="17" t="n">
        <v>10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380</v>
      </c>
      <c r="B123" s="16" t="s">
        <v>576</v>
      </c>
      <c r="C123" s="41" t="n">
        <v>44585</v>
      </c>
      <c r="D123" s="42" t="n">
        <v>44923</v>
      </c>
      <c r="E123" s="17" t="n">
        <v>281.6243</v>
      </c>
      <c r="F123" s="17" t="n">
        <v>162.475</v>
      </c>
      <c r="G123" s="17" t="n">
        <v>130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380</v>
      </c>
      <c r="B124" s="16" t="s">
        <v>576</v>
      </c>
      <c r="C124" s="41" t="n">
        <v>44810</v>
      </c>
      <c r="D124" s="42" t="n">
        <v>44923</v>
      </c>
      <c r="E124" s="17" t="n">
        <v>244.7012</v>
      </c>
      <c r="F124" s="17" t="n">
        <v>162.475</v>
      </c>
      <c r="G124" s="17" t="n">
        <v>200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380</v>
      </c>
      <c r="B125" s="16" t="s">
        <v>576</v>
      </c>
      <c r="C125" s="41" t="n">
        <v>44812</v>
      </c>
      <c r="D125" s="42" t="n">
        <v>44923</v>
      </c>
      <c r="E125" s="17" t="n">
        <v>238.0595</v>
      </c>
      <c r="F125" s="17" t="n">
        <v>162.475</v>
      </c>
      <c r="G125" s="17" t="n">
        <v>300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381</v>
      </c>
      <c r="B126" s="16" t="s">
        <v>525</v>
      </c>
      <c r="C126" s="41" t="n">
        <v>44590</v>
      </c>
      <c r="D126" s="42" t="n">
        <v>44629</v>
      </c>
      <c r="E126" s="17" t="n">
        <v>3971.8001</v>
      </c>
      <c r="F126" s="17" t="n">
        <v>5585.5192</v>
      </c>
      <c r="G126" s="17" t="n">
        <v>20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34</v>
      </c>
      <c r="B127" s="16" t="s">
        <v>35</v>
      </c>
      <c r="C127" s="41" t="n">
        <v>44662</v>
      </c>
      <c r="D127" s="42" t="n">
        <v>44664</v>
      </c>
      <c r="E127" s="17" t="n">
        <v>7308.6632</v>
      </c>
      <c r="F127" s="17" t="n">
        <v>8100.0973</v>
      </c>
      <c r="G127" s="17" t="n">
        <v>10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34</v>
      </c>
      <c r="B128" s="16" t="s">
        <v>35</v>
      </c>
      <c r="C128" s="41" t="n">
        <v>44678</v>
      </c>
      <c r="D128" s="42" t="n">
        <v>44679</v>
      </c>
      <c r="E128" s="17" t="n">
        <v>6570.1216</v>
      </c>
      <c r="F128" s="17" t="n">
        <v>6819.5549</v>
      </c>
      <c r="G128" s="17" t="n">
        <v>10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34</v>
      </c>
      <c r="B129" s="16" t="s">
        <v>35</v>
      </c>
      <c r="C129" s="41" t="n">
        <v>44690</v>
      </c>
      <c r="D129" s="42" t="n">
        <v>45005</v>
      </c>
      <c r="E129" s="17" t="n">
        <v>5896.261</v>
      </c>
      <c r="F129" s="17" t="n">
        <v>6834.9729</v>
      </c>
      <c r="G129" s="17" t="n">
        <v>20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34</v>
      </c>
      <c r="B130" s="16" t="s">
        <v>35</v>
      </c>
      <c r="C130" s="41" t="n">
        <v>44728</v>
      </c>
      <c r="D130" s="42" t="n">
        <v>45005</v>
      </c>
      <c r="E130" s="17" t="n">
        <v>4775.9415</v>
      </c>
      <c r="F130" s="17" t="n">
        <v>6834.9729</v>
      </c>
      <c r="G130" s="17" t="n">
        <v>30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34</v>
      </c>
      <c r="B131" s="16" t="s">
        <v>35</v>
      </c>
      <c r="C131" s="41" t="n">
        <v>44743</v>
      </c>
      <c r="D131" s="42" t="n">
        <v>45005</v>
      </c>
      <c r="E131" s="17" t="n">
        <v>4054.9473</v>
      </c>
      <c r="F131" s="17" t="n">
        <v>6834.9729</v>
      </c>
      <c r="G131" s="17" t="n">
        <v>6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382</v>
      </c>
      <c r="B132" s="16" t="s">
        <v>602</v>
      </c>
      <c r="C132" s="41" t="n">
        <v>44687</v>
      </c>
      <c r="D132" s="42" t="n">
        <v>44792</v>
      </c>
      <c r="E132" s="17" t="n">
        <v>447.212</v>
      </c>
      <c r="F132" s="17" t="n">
        <v>486.9782</v>
      </c>
      <c r="G132" s="17" t="n">
        <v>10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382</v>
      </c>
      <c r="B133" s="16" t="s">
        <v>602</v>
      </c>
      <c r="C133" s="41" t="n">
        <v>44692</v>
      </c>
      <c r="D133" s="42" t="n">
        <v>44792</v>
      </c>
      <c r="E133" s="17" t="n">
        <v>430.208</v>
      </c>
      <c r="F133" s="17" t="n">
        <v>486.9782</v>
      </c>
      <c r="G133" s="17" t="n">
        <v>5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382</v>
      </c>
      <c r="B134" s="16" t="s">
        <v>602</v>
      </c>
      <c r="C134" s="41" t="n">
        <v>44705</v>
      </c>
      <c r="D134" s="42" t="n">
        <v>44792</v>
      </c>
      <c r="E134" s="17" t="n">
        <v>416.6042</v>
      </c>
      <c r="F134" s="17" t="n">
        <v>486.9782</v>
      </c>
      <c r="G134" s="17" t="n">
        <v>55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382</v>
      </c>
      <c r="B135" s="16" t="s">
        <v>602</v>
      </c>
      <c r="C135" s="41" t="n">
        <v>44707</v>
      </c>
      <c r="D135" s="42" t="n">
        <v>44792</v>
      </c>
      <c r="E135" s="17" t="n">
        <v>415.3038</v>
      </c>
      <c r="F135" s="17" t="n">
        <v>486.9782</v>
      </c>
      <c r="G135" s="17" t="n">
        <v>40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382</v>
      </c>
      <c r="B136" s="16" t="s">
        <v>602</v>
      </c>
      <c r="C136" s="41" t="n">
        <v>44713</v>
      </c>
      <c r="D136" s="42" t="n">
        <v>44792</v>
      </c>
      <c r="E136" s="17" t="n">
        <v>399.1998</v>
      </c>
      <c r="F136" s="17" t="n">
        <v>486.9782</v>
      </c>
      <c r="G136" s="17" t="n">
        <v>40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382</v>
      </c>
      <c r="B137" s="16" t="s">
        <v>602</v>
      </c>
      <c r="C137" s="41" t="n">
        <v>44715</v>
      </c>
      <c r="D137" s="42" t="n">
        <v>44792</v>
      </c>
      <c r="E137" s="17" t="n">
        <v>388.197</v>
      </c>
      <c r="F137" s="17" t="n">
        <v>486.9782</v>
      </c>
      <c r="G137" s="17" t="n">
        <v>100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382</v>
      </c>
      <c r="B138" s="16" t="s">
        <v>602</v>
      </c>
      <c r="C138" s="41" t="n">
        <v>44718</v>
      </c>
      <c r="D138" s="42" t="n">
        <v>44792</v>
      </c>
      <c r="E138" s="17" t="n">
        <v>347.4869</v>
      </c>
      <c r="F138" s="17" t="n">
        <v>486.9782</v>
      </c>
      <c r="G138" s="17" t="n">
        <v>100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382</v>
      </c>
      <c r="B139" s="16" t="s">
        <v>602</v>
      </c>
      <c r="C139" s="41" t="n">
        <v>44719</v>
      </c>
      <c r="D139" s="42" t="n">
        <v>44792</v>
      </c>
      <c r="E139" s="17" t="n">
        <v>325.7814</v>
      </c>
      <c r="F139" s="17" t="n">
        <v>486.9782</v>
      </c>
      <c r="G139" s="17" t="n">
        <v>100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382</v>
      </c>
      <c r="B140" s="16" t="s">
        <v>602</v>
      </c>
      <c r="C140" s="41" t="n">
        <v>44726</v>
      </c>
      <c r="D140" s="42" t="n">
        <v>44792</v>
      </c>
      <c r="E140" s="17" t="n">
        <v>321.2805</v>
      </c>
      <c r="F140" s="17" t="n">
        <v>486.9782</v>
      </c>
      <c r="G140" s="17" t="n">
        <v>20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382</v>
      </c>
      <c r="B141" s="16" t="s">
        <v>602</v>
      </c>
      <c r="C141" s="41" t="n">
        <v>44825</v>
      </c>
      <c r="D141" s="42" t="n">
        <v>44846</v>
      </c>
      <c r="E141" s="17" t="n">
        <v>402.3006</v>
      </c>
      <c r="F141" s="17" t="n">
        <v>433.3916</v>
      </c>
      <c r="G141" s="17" t="n">
        <v>140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382</v>
      </c>
      <c r="B142" s="16" t="s">
        <v>602</v>
      </c>
      <c r="C142" s="41" t="n">
        <v>44830</v>
      </c>
      <c r="D142" s="42" t="n">
        <v>44846</v>
      </c>
      <c r="E142" s="17" t="n">
        <v>369.5924</v>
      </c>
      <c r="F142" s="17" t="n">
        <v>433.3916</v>
      </c>
      <c r="G142" s="17" t="n">
        <v>200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383</v>
      </c>
      <c r="B143" s="16" t="s">
        <v>603</v>
      </c>
      <c r="C143" s="41" t="n">
        <v>44799</v>
      </c>
      <c r="D143" s="42" t="n">
        <v>44918</v>
      </c>
      <c r="E143" s="17" t="n">
        <v>993.5668</v>
      </c>
      <c r="F143" s="17" t="n">
        <v>1028.87</v>
      </c>
      <c r="G143" s="17" t="n">
        <v>100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383</v>
      </c>
      <c r="B144" s="16" t="s">
        <v>603</v>
      </c>
      <c r="C144" s="41" t="n">
        <v>44826</v>
      </c>
      <c r="D144" s="42" t="n">
        <v>44918</v>
      </c>
      <c r="E144" s="17" t="n">
        <v>993.435</v>
      </c>
      <c r="F144" s="17" t="n">
        <v>1028.87</v>
      </c>
      <c r="G144" s="17" t="n">
        <v>2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383</v>
      </c>
      <c r="B145" s="16" t="s">
        <v>603</v>
      </c>
      <c r="C145" s="41" t="n">
        <v>44901</v>
      </c>
      <c r="D145" s="42" t="n">
        <v>44918</v>
      </c>
      <c r="E145" s="17" t="n">
        <v>1022.0784</v>
      </c>
      <c r="F145" s="17" t="n">
        <v>1028.87</v>
      </c>
      <c r="G145" s="17" t="n">
        <v>100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20</v>
      </c>
      <c r="B146" s="16" t="s">
        <v>537</v>
      </c>
      <c r="C146" s="41" t="n">
        <v>44802</v>
      </c>
      <c r="D146" s="42" t="n">
        <v>45005</v>
      </c>
      <c r="E146" s="17" t="n">
        <v>5336.6107</v>
      </c>
      <c r="F146" s="17" t="n">
        <v>7220.9031</v>
      </c>
      <c r="G146" s="17" t="n">
        <v>40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8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83</v>
      </c>
      <c r="B1" s="18" t="s">
        <v>9</v>
      </c>
      <c r="C1" s="18" t="s">
        <v>84</v>
      </c>
      <c r="D1" s="18" t="s">
        <v>85</v>
      </c>
      <c r="E1" s="18" t="s">
        <v>86</v>
      </c>
      <c r="F1" s="18" t="s">
        <v>87</v>
      </c>
      <c r="G1" s="18" t="s">
        <v>88</v>
      </c>
      <c r="H1" s="18" t="s">
        <v>89</v>
      </c>
    </row>
    <row collapsed="false" customFormat="false" customHeight="false" hidden="false" ht="12.1" outlineLevel="0" r="2">
      <c r="A2" s="13" t="n">
        <v>43614.4215625</v>
      </c>
      <c r="B2" s="6" t="n">
        <v>42645.68</v>
      </c>
      <c r="C2" s="16" t="s">
        <v>90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43614.861145833</v>
      </c>
      <c r="B3" s="6" t="n">
        <v>-20212.11</v>
      </c>
      <c r="C3" s="16" t="s">
        <v>91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43620.527361111</v>
      </c>
      <c r="B4" s="6" t="n">
        <v>228624.27</v>
      </c>
      <c r="C4" s="16" t="s">
        <v>90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43621.731481481</v>
      </c>
      <c r="B5" s="6" t="n">
        <v>99469.71</v>
      </c>
      <c r="C5" s="16" t="s">
        <v>90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43621.898796296</v>
      </c>
      <c r="B6" s="6" t="n">
        <v>-171215.58</v>
      </c>
      <c r="C6" s="16" t="s">
        <v>91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43622.445960648</v>
      </c>
      <c r="B7" s="6" t="n">
        <v>105392.67</v>
      </c>
      <c r="C7" s="16" t="s">
        <v>90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43622.894016204</v>
      </c>
      <c r="B8" s="6" t="n">
        <v>-99469.71</v>
      </c>
      <c r="C8" s="16" t="s">
        <v>91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43623.869201389</v>
      </c>
      <c r="B9" s="6" t="n">
        <v>-105392.67</v>
      </c>
      <c r="C9" s="16" t="s">
        <v>91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43630.466087963</v>
      </c>
      <c r="B10" s="6" t="n">
        <v>106448.21</v>
      </c>
      <c r="C10" s="16" t="s">
        <v>90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43633.956967593</v>
      </c>
      <c r="B11" s="6" t="n">
        <v>-42351.18</v>
      </c>
      <c r="C11" s="16" t="s">
        <v>91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43637.744560185</v>
      </c>
      <c r="B12" s="6" t="n">
        <v>65692.83</v>
      </c>
      <c r="C12" s="16" t="s">
        <v>90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43640.584375</v>
      </c>
      <c r="B13" s="6" t="n">
        <v>49854.92</v>
      </c>
      <c r="C13" s="16" t="s">
        <v>90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43640.877766204</v>
      </c>
      <c r="B14" s="6" t="n">
        <v>-65692.83</v>
      </c>
      <c r="C14" s="16" t="s">
        <v>91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43641.696921296</v>
      </c>
      <c r="B15" s="6" t="n">
        <v>51615.8</v>
      </c>
      <c r="C15" s="16" t="s">
        <v>90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43641.805081019</v>
      </c>
      <c r="B16" s="6" t="n">
        <v>-51615.8</v>
      </c>
      <c r="C16" s="16" t="s">
        <v>91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43661</v>
      </c>
      <c r="B17" s="6" t="n">
        <v>-3576</v>
      </c>
      <c r="C17" s="16" t="s">
        <v>92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43665.584988426</v>
      </c>
      <c r="B18" s="6" t="n">
        <v>291510.55</v>
      </c>
      <c r="C18" s="16" t="s">
        <v>90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43665.87005787</v>
      </c>
      <c r="B19" s="6" t="n">
        <v>-144497.87</v>
      </c>
      <c r="C19" s="16" t="s">
        <v>91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43670.605150463</v>
      </c>
      <c r="B20" s="6" t="n">
        <v>35797.89</v>
      </c>
      <c r="C20" s="16" t="s">
        <v>90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43670.802708333</v>
      </c>
      <c r="B21" s="6" t="n">
        <v>-35797.89</v>
      </c>
      <c r="C21" s="16" t="s">
        <v>91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43671.70650463</v>
      </c>
      <c r="B22" s="6" t="n">
        <v>4110</v>
      </c>
      <c r="C22" s="16" t="s">
        <v>93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43671.720034722</v>
      </c>
      <c r="B23" s="6" t="n">
        <v>-3628</v>
      </c>
      <c r="C23" s="16" t="s">
        <v>91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43672.520555556</v>
      </c>
      <c r="B24" s="6" t="n">
        <v>92536.25</v>
      </c>
      <c r="C24" s="16" t="s">
        <v>90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43678.772175926</v>
      </c>
      <c r="B25" s="6" t="n">
        <v>38194.09</v>
      </c>
      <c r="C25" s="16" t="s">
        <v>90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43678.782974537</v>
      </c>
      <c r="B26" s="6" t="n">
        <v>-38194.09</v>
      </c>
      <c r="C26" s="16" t="s">
        <v>91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43679.423854167</v>
      </c>
      <c r="B27" s="6" t="n">
        <v>37743.87</v>
      </c>
      <c r="C27" s="16" t="s">
        <v>90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43684.74037037</v>
      </c>
      <c r="B28" s="6" t="n">
        <v>138409.17</v>
      </c>
      <c r="C28" s="16" t="s">
        <v>90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43684.783530093</v>
      </c>
      <c r="B29" s="6" t="n">
        <v>-138409.18</v>
      </c>
      <c r="C29" s="16" t="s">
        <v>91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43685.738229167</v>
      </c>
      <c r="B30" s="6" t="n">
        <v>75707.84</v>
      </c>
      <c r="C30" s="16" t="s">
        <v>90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43691.676122685</v>
      </c>
      <c r="B31" s="6" t="n">
        <v>144059.51</v>
      </c>
      <c r="C31" s="16" t="s">
        <v>90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43691.857488426</v>
      </c>
      <c r="B32" s="6" t="n">
        <v>-47816.41</v>
      </c>
      <c r="C32" s="16" t="s">
        <v>91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43731.630011574</v>
      </c>
      <c r="B33" s="6" t="n">
        <v>453558.55</v>
      </c>
      <c r="C33" s="16" t="s">
        <v>90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43752</v>
      </c>
      <c r="B34" s="6" t="n">
        <v>-6682</v>
      </c>
      <c r="C34" s="16" t="s">
        <v>94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43768.451851852</v>
      </c>
      <c r="B35" s="6" t="n">
        <v>7680</v>
      </c>
      <c r="C35" s="16" t="s">
        <v>95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43802</v>
      </c>
      <c r="B36" s="6" t="n">
        <v>-1194.5</v>
      </c>
      <c r="C36" s="16" t="s">
        <v>96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43803.542083333</v>
      </c>
      <c r="B37" s="6" t="n">
        <v>97298.48</v>
      </c>
      <c r="C37" s="16" t="s">
        <v>90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43805.931296296</v>
      </c>
      <c r="B38" s="6" t="n">
        <v>-74358.41</v>
      </c>
      <c r="C38" s="16" t="s">
        <v>91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43811.76181713</v>
      </c>
      <c r="B39" s="6" t="n">
        <v>1373.5</v>
      </c>
      <c r="C39" s="16" t="s">
        <v>97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43811.865208333</v>
      </c>
      <c r="B40" s="6" t="n">
        <v>-1194.5</v>
      </c>
      <c r="C40" s="16" t="s">
        <v>91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43886.438148148</v>
      </c>
      <c r="B41" s="6" t="n">
        <v>204173.5</v>
      </c>
      <c r="C41" s="16" t="s">
        <v>90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43892.468576389</v>
      </c>
      <c r="B42" s="6" t="n">
        <v>92286.12</v>
      </c>
      <c r="C42" s="16" t="s">
        <v>90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43896.652222222</v>
      </c>
      <c r="B43" s="6" t="n">
        <v>413550.16</v>
      </c>
      <c r="C43" s="16" t="s">
        <v>90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43902.619444444</v>
      </c>
      <c r="B44" s="6" t="n">
        <v>68934.45</v>
      </c>
      <c r="C44" s="16" t="s">
        <v>90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43909.492511574</v>
      </c>
      <c r="B45" s="6" t="n">
        <v>39439.71</v>
      </c>
      <c r="C45" s="16" t="s">
        <v>90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43910.938148148</v>
      </c>
      <c r="B46" s="6" t="n">
        <v>-39453.89</v>
      </c>
      <c r="C46" s="16" t="s">
        <v>91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43923.436469907</v>
      </c>
      <c r="B47" s="6" t="n">
        <v>51642.83</v>
      </c>
      <c r="C47" s="16" t="s">
        <v>90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43923.786296296</v>
      </c>
      <c r="B48" s="6" t="n">
        <v>-51642.83</v>
      </c>
      <c r="C48" s="16" t="s">
        <v>91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43924.420486111</v>
      </c>
      <c r="B49" s="6" t="n">
        <v>51054.02</v>
      </c>
      <c r="C49" s="16" t="s">
        <v>90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43924.509479167</v>
      </c>
      <c r="B50" s="6" t="n">
        <v>233197.5</v>
      </c>
      <c r="C50" s="16" t="s">
        <v>90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43924.770613426</v>
      </c>
      <c r="B51" s="6" t="n">
        <v>-51054.02</v>
      </c>
      <c r="C51" s="16" t="s">
        <v>91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43959.715104167</v>
      </c>
      <c r="B52" s="6" t="n">
        <v>104592.27</v>
      </c>
      <c r="C52" s="16" t="s">
        <v>90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43966</v>
      </c>
      <c r="B53" s="6" t="n">
        <v>-10349</v>
      </c>
      <c r="C53" s="16" t="s">
        <v>98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43969.712962963</v>
      </c>
      <c r="B54" s="6" t="n">
        <v>32.89</v>
      </c>
      <c r="C54" s="16" t="s">
        <v>90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43980</v>
      </c>
      <c r="B55" s="6" t="n">
        <v>-2478.3</v>
      </c>
      <c r="C55" s="16" t="s">
        <v>99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43980.439409722</v>
      </c>
      <c r="B56" s="6" t="n">
        <v>300150</v>
      </c>
      <c r="C56" s="16" t="s">
        <v>90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43983.690706019</v>
      </c>
      <c r="B57" s="6" t="n">
        <v>11895</v>
      </c>
      <c r="C57" s="16" t="s">
        <v>100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43984</v>
      </c>
      <c r="B58" s="6" t="n">
        <v>-626</v>
      </c>
      <c r="C58" s="16" t="s">
        <v>101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43987.675231481</v>
      </c>
      <c r="B59" s="6" t="n">
        <v>68394.18</v>
      </c>
      <c r="C59" s="16" t="s">
        <v>90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43990.932384259</v>
      </c>
      <c r="B60" s="6" t="n">
        <v>-10381.89</v>
      </c>
      <c r="C60" s="16" t="s">
        <v>91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43993.768171296</v>
      </c>
      <c r="B61" s="6" t="n">
        <v>45447.72</v>
      </c>
      <c r="C61" s="16" t="s">
        <v>90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43993.839351852</v>
      </c>
      <c r="B62" s="6" t="n">
        <v>-45447.72</v>
      </c>
      <c r="C62" s="16" t="s">
        <v>91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43997.740497685</v>
      </c>
      <c r="B63" s="6" t="n">
        <v>90095.03</v>
      </c>
      <c r="C63" s="16" t="s">
        <v>90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43997.786689815</v>
      </c>
      <c r="B64" s="6" t="n">
        <v>-90095.03</v>
      </c>
      <c r="C64" s="16" t="s">
        <v>91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43998</v>
      </c>
      <c r="B65" s="6" t="n">
        <v>-1575.94</v>
      </c>
      <c r="C65" s="16" t="s">
        <v>102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43998</v>
      </c>
      <c r="B66" s="6" t="n">
        <v>-1642.15</v>
      </c>
      <c r="C66" s="16" t="s">
        <v>103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43999.70443287</v>
      </c>
      <c r="B67" s="6" t="n">
        <v>720</v>
      </c>
      <c r="C67" s="16" t="s">
        <v>104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43999.796886574</v>
      </c>
      <c r="B68" s="6" t="n">
        <v>2848.3</v>
      </c>
      <c r="C68" s="16" t="s">
        <v>105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44004</v>
      </c>
      <c r="B69" s="6" t="n">
        <v>-3864.01</v>
      </c>
      <c r="C69" s="16" t="s">
        <v>106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44005.736875</v>
      </c>
      <c r="B70" s="6" t="n">
        <v>1811.94</v>
      </c>
      <c r="C70" s="16" t="s">
        <v>107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44005.791921296</v>
      </c>
      <c r="B71" s="6" t="n">
        <v>1887.15</v>
      </c>
      <c r="C71" s="16" t="s">
        <v>107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44008</v>
      </c>
      <c r="B72" s="6" t="n">
        <v>-3449</v>
      </c>
      <c r="C72" s="16" t="s">
        <v>108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44008.945474537</v>
      </c>
      <c r="B73" s="6" t="n">
        <v>-6322.39</v>
      </c>
      <c r="C73" s="16" t="s">
        <v>91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44018</v>
      </c>
      <c r="B74" s="6" t="n">
        <v>-10317.1</v>
      </c>
      <c r="C74" s="16" t="s">
        <v>109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44018</v>
      </c>
      <c r="B75" s="6" t="n">
        <v>-2714</v>
      </c>
      <c r="C75" s="16" t="s">
        <v>110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44018.536574074</v>
      </c>
      <c r="B76" s="6" t="n">
        <v>4441.01</v>
      </c>
      <c r="C76" s="16" t="s">
        <v>111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44021</v>
      </c>
      <c r="B77" s="6" t="n">
        <v>-506.15</v>
      </c>
      <c r="C77" s="16" t="s">
        <v>112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44025</v>
      </c>
      <c r="B78" s="6" t="n">
        <v>-4576</v>
      </c>
      <c r="C78" s="16" t="s">
        <v>113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44026.639803241</v>
      </c>
      <c r="B79" s="6" t="n">
        <v>3964</v>
      </c>
      <c r="C79" s="16" t="s">
        <v>114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44026.736226852</v>
      </c>
      <c r="B80" s="6" t="n">
        <v>-7313.01</v>
      </c>
      <c r="C80" s="16" t="s">
        <v>91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44029.643240741</v>
      </c>
      <c r="B81" s="6" t="n">
        <v>3120</v>
      </c>
      <c r="C81" s="16" t="s">
        <v>104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44032</v>
      </c>
      <c r="B82" s="6" t="n">
        <v>-6751</v>
      </c>
      <c r="C82" s="16" t="s">
        <v>115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44032.70525463</v>
      </c>
      <c r="B83" s="6" t="n">
        <v>11859.1</v>
      </c>
      <c r="C83" s="16" t="s">
        <v>116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44040</v>
      </c>
      <c r="B84" s="6" t="n">
        <v>-66359</v>
      </c>
      <c r="C84" s="16" t="s">
        <v>117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44041.637268519</v>
      </c>
      <c r="B85" s="6" t="n">
        <v>5260</v>
      </c>
      <c r="C85" s="16" t="s">
        <v>95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44043.847986111</v>
      </c>
      <c r="B86" s="6" t="n">
        <v>24361.751031</v>
      </c>
      <c r="C86" s="16" t="s">
        <v>90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44046.454513889</v>
      </c>
      <c r="B87" s="6" t="n">
        <v>63728.714973</v>
      </c>
      <c r="C87" s="16" t="s">
        <v>90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44047.775775463</v>
      </c>
      <c r="B88" s="6" t="n">
        <v>7760</v>
      </c>
      <c r="C88" s="16" t="s">
        <v>118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44049</v>
      </c>
      <c r="B89" s="6" t="n">
        <v>-652.93</v>
      </c>
      <c r="C89" s="16" t="s">
        <v>119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44054.564780093</v>
      </c>
      <c r="B90" s="6" t="n">
        <v>83471.72</v>
      </c>
      <c r="C90" s="16" t="s">
        <v>90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44055.980613426</v>
      </c>
      <c r="B91" s="6" t="n">
        <v>76275</v>
      </c>
      <c r="C91" s="16" t="s">
        <v>120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44061</v>
      </c>
      <c r="B92" s="6" t="n">
        <v>-571.34</v>
      </c>
      <c r="C92" s="16" t="s">
        <v>121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44067.686689815</v>
      </c>
      <c r="B93" s="6" t="n">
        <v>222299.7</v>
      </c>
      <c r="C93" s="16" t="s">
        <v>90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44074</v>
      </c>
      <c r="B94" s="6" t="n">
        <v>765.787932</v>
      </c>
      <c r="C94" s="16" t="s">
        <v>122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44074.770127315</v>
      </c>
      <c r="B95" s="6" t="n">
        <v>762190.5</v>
      </c>
      <c r="C95" s="16" t="s">
        <v>90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44076</v>
      </c>
      <c r="B96" s="6" t="n">
        <v>-7047</v>
      </c>
      <c r="C96" s="16" t="s">
        <v>123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44078.761967593</v>
      </c>
      <c r="B97" s="6" t="n">
        <v>7047</v>
      </c>
      <c r="C97" s="16" t="s">
        <v>124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44082</v>
      </c>
      <c r="B98" s="6" t="n">
        <v>-927.36</v>
      </c>
      <c r="C98" s="16" t="s">
        <v>125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44082</v>
      </c>
      <c r="B99" s="6" t="n">
        <v>673.51581</v>
      </c>
      <c r="C99" s="16" t="s">
        <v>126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44089</v>
      </c>
      <c r="B100" s="6" t="n">
        <v>585.016884</v>
      </c>
      <c r="C100" s="16" t="s">
        <v>127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44090.904525463</v>
      </c>
      <c r="B101" s="6" t="n">
        <v>1065.36</v>
      </c>
      <c r="C101" s="16" t="s">
        <v>107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44098.849085648</v>
      </c>
      <c r="B102" s="6" t="n">
        <v>76354.5</v>
      </c>
      <c r="C102" s="16" t="s">
        <v>90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44105</v>
      </c>
      <c r="B103" s="6" t="n">
        <v>-1493.97</v>
      </c>
      <c r="C103" s="16" t="s">
        <v>128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44109</v>
      </c>
      <c r="B104" s="6" t="n">
        <v>-16269</v>
      </c>
      <c r="C104" s="16" t="s">
        <v>129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44119</v>
      </c>
      <c r="B105" s="6" t="n">
        <v>-1148</v>
      </c>
      <c r="C105" s="16" t="s">
        <v>130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44124</v>
      </c>
      <c r="B106" s="6" t="n">
        <v>-10102.2</v>
      </c>
      <c r="C106" s="16" t="s">
        <v>131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44125.434710648</v>
      </c>
      <c r="B107" s="6" t="n">
        <v>18700</v>
      </c>
      <c r="C107" s="16" t="s">
        <v>132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44127.621331019</v>
      </c>
      <c r="B108" s="6" t="n">
        <v>132633.15</v>
      </c>
      <c r="C108" s="16" t="s">
        <v>90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44133.535532407</v>
      </c>
      <c r="B109" s="6" t="n">
        <v>1320</v>
      </c>
      <c r="C109" s="16" t="s">
        <v>104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44140</v>
      </c>
      <c r="B110" s="6" t="n">
        <v>-950.41</v>
      </c>
      <c r="C110" s="16" t="s">
        <v>133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44140.623159722</v>
      </c>
      <c r="B111" s="6" t="n">
        <v>11612.2</v>
      </c>
      <c r="C111" s="16" t="s">
        <v>134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44146</v>
      </c>
      <c r="B112" s="6" t="n">
        <v>-432.41</v>
      </c>
      <c r="C112" s="16" t="s">
        <v>135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44146</v>
      </c>
      <c r="B113" s="6" t="n">
        <v>-123.76</v>
      </c>
      <c r="C113" s="16" t="s">
        <v>136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44147</v>
      </c>
      <c r="B114" s="6" t="n">
        <v>-123.46</v>
      </c>
      <c r="C114" s="16" t="s">
        <v>137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44152</v>
      </c>
      <c r="B115" s="6" t="n">
        <v>-4215.97</v>
      </c>
      <c r="C115" s="16" t="s">
        <v>138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44165</v>
      </c>
      <c r="B116" s="6" t="n">
        <v>-303.44</v>
      </c>
      <c r="C116" s="16" t="s">
        <v>139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44165.676956019</v>
      </c>
      <c r="B117" s="6" t="n">
        <v>2077.044062</v>
      </c>
      <c r="C117" s="16" t="s">
        <v>140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44167</v>
      </c>
      <c r="B118" s="6" t="n">
        <v>-7016</v>
      </c>
      <c r="C118" s="16" t="s">
        <v>141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44172</v>
      </c>
      <c r="B119" s="6" t="n">
        <v>7068</v>
      </c>
      <c r="C119" s="16" t="s">
        <v>124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44172</v>
      </c>
      <c r="B120" s="6" t="n">
        <v>882.124452</v>
      </c>
      <c r="C120" s="16" t="s">
        <v>142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44172.878159722</v>
      </c>
      <c r="B121" s="6" t="n">
        <v>293663.42</v>
      </c>
      <c r="C121" s="16" t="s">
        <v>90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44173.522326389</v>
      </c>
      <c r="B122" s="6" t="n">
        <v>297002.4</v>
      </c>
      <c r="C122" s="16" t="s">
        <v>90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44174</v>
      </c>
      <c r="B123" s="6" t="n">
        <v>119.332116</v>
      </c>
      <c r="C123" s="16" t="s">
        <v>143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44180.835289352</v>
      </c>
      <c r="B124" s="6" t="n">
        <v>3997.139832</v>
      </c>
      <c r="C124" s="16" t="s">
        <v>144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44182</v>
      </c>
      <c r="B125" s="6" t="n">
        <v>-1392.05</v>
      </c>
      <c r="C125" s="16" t="s">
        <v>145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44183</v>
      </c>
      <c r="B126" s="6" t="n">
        <v>-800</v>
      </c>
      <c r="C126" s="16" t="s">
        <v>146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44185</v>
      </c>
      <c r="B127" s="6" t="n">
        <v>-15648.09</v>
      </c>
      <c r="C127" s="16" t="s">
        <v>147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44186</v>
      </c>
      <c r="B128" s="6" t="n">
        <v>414.96573</v>
      </c>
      <c r="C128" s="16" t="s">
        <v>148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44186</v>
      </c>
      <c r="B129" s="6" t="n">
        <v>293.262</v>
      </c>
      <c r="C129" s="16" t="s">
        <v>149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44190</v>
      </c>
      <c r="B130" s="6" t="n">
        <v>-4280</v>
      </c>
      <c r="C130" s="16" t="s">
        <v>150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44194</v>
      </c>
      <c r="B131" s="6" t="n">
        <v>-870</v>
      </c>
      <c r="C131" s="16" t="s">
        <v>151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44194</v>
      </c>
      <c r="B132" s="6" t="n">
        <v>920</v>
      </c>
      <c r="C132" s="16" t="s">
        <v>152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44195</v>
      </c>
      <c r="B133" s="6" t="n">
        <v>17986.09</v>
      </c>
      <c r="C133" s="16" t="s">
        <v>153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44195</v>
      </c>
      <c r="B134" s="6" t="n">
        <v>4920</v>
      </c>
      <c r="C134" s="16" t="s">
        <v>104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44200.452546296</v>
      </c>
      <c r="B135" s="6" t="n">
        <v>-147262</v>
      </c>
      <c r="C135" s="16" t="s">
        <v>91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44216.725717593</v>
      </c>
      <c r="B136" s="6" t="n">
        <v>1000</v>
      </c>
      <c r="C136" s="16" t="s">
        <v>114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44223</v>
      </c>
      <c r="B137" s="6" t="n">
        <v>-265.48</v>
      </c>
      <c r="C137" s="16" t="s">
        <v>154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44231</v>
      </c>
      <c r="B138" s="6" t="n">
        <v>-953.28</v>
      </c>
      <c r="C138" s="16" t="s">
        <v>155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44238</v>
      </c>
      <c r="B139" s="6" t="n">
        <v>-119.64</v>
      </c>
      <c r="C139" s="16" t="s">
        <v>156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44243</v>
      </c>
      <c r="B140" s="6" t="n">
        <v>-4018.08</v>
      </c>
      <c r="C140" s="16" t="s">
        <v>157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44245</v>
      </c>
      <c r="B141" s="6" t="n">
        <v>-417.52</v>
      </c>
      <c r="C141" s="16" t="s">
        <v>158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44252.450520833</v>
      </c>
      <c r="B142" s="6" t="n">
        <v>2102.703732</v>
      </c>
      <c r="C142" s="16" t="s">
        <v>140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44253</v>
      </c>
      <c r="B143" s="6" t="n">
        <v>-293.9</v>
      </c>
      <c r="C143" s="16" t="s">
        <v>159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44253</v>
      </c>
      <c r="B144" s="6" t="n">
        <v>-687.72</v>
      </c>
      <c r="C144" s="16" t="s">
        <v>160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44258</v>
      </c>
      <c r="B145" s="6" t="n">
        <v>-6149</v>
      </c>
      <c r="C145" s="16" t="s">
        <v>161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44259.818680556</v>
      </c>
      <c r="B146" s="6" t="n">
        <v>7068</v>
      </c>
      <c r="C146" s="16" t="s">
        <v>124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44260</v>
      </c>
      <c r="B147" s="6" t="n">
        <v>119.533968</v>
      </c>
      <c r="C147" s="16" t="s">
        <v>143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44260.729155093</v>
      </c>
      <c r="B148" s="6" t="n">
        <v>923.067864</v>
      </c>
      <c r="C148" s="16" t="s">
        <v>142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44267</v>
      </c>
      <c r="B149" s="6" t="n">
        <v>-277.83</v>
      </c>
      <c r="C149" s="16" t="s">
        <v>162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44267.612662037</v>
      </c>
      <c r="B150" s="6" t="n">
        <v>257.983596</v>
      </c>
      <c r="C150" s="16" t="s">
        <v>163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44277</v>
      </c>
      <c r="B151" s="6" t="n">
        <v>4063.55859</v>
      </c>
      <c r="C151" s="16" t="s">
        <v>144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44278</v>
      </c>
      <c r="B152" s="6" t="n">
        <v>299.180085</v>
      </c>
      <c r="C152" s="16" t="s">
        <v>149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44280</v>
      </c>
      <c r="B153" s="6" t="n">
        <v>-2266.48</v>
      </c>
      <c r="C153" s="16" t="s">
        <v>164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44286.535219907</v>
      </c>
      <c r="B154" s="6" t="n">
        <v>708.573528</v>
      </c>
      <c r="C154" s="16" t="s">
        <v>165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44292</v>
      </c>
      <c r="B155" s="6" t="n">
        <v>289.567656</v>
      </c>
      <c r="C155" s="16" t="s">
        <v>166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44315</v>
      </c>
      <c r="B156" s="6" t="n">
        <v>-9744</v>
      </c>
      <c r="C156" s="16" t="s">
        <v>167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44320.579652778</v>
      </c>
      <c r="B157" s="6" t="n">
        <v>423.623266</v>
      </c>
      <c r="C157" s="16" t="s">
        <v>148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44322</v>
      </c>
      <c r="B158" s="6" t="n">
        <v>-938.02</v>
      </c>
      <c r="C158" s="16" t="s">
        <v>168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44322</v>
      </c>
      <c r="B159" s="6" t="n">
        <v>-262.76</v>
      </c>
      <c r="C159" s="16" t="s">
        <v>169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44327.772627315</v>
      </c>
      <c r="B160" s="6" t="n">
        <v>10388.859849</v>
      </c>
      <c r="C160" s="16" t="s">
        <v>170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44328</v>
      </c>
      <c r="B161" s="6" t="n">
        <v>-16269</v>
      </c>
      <c r="C161" s="16" t="s">
        <v>129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44329</v>
      </c>
      <c r="B162" s="6" t="n">
        <v>-119.94</v>
      </c>
      <c r="C162" s="16" t="s">
        <v>171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44329</v>
      </c>
      <c r="B163" s="6" t="n">
        <v>-436.84</v>
      </c>
      <c r="C163" s="16" t="s">
        <v>172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44330</v>
      </c>
      <c r="B164" s="6" t="n">
        <v>-12332</v>
      </c>
      <c r="C164" s="16" t="s">
        <v>173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44334</v>
      </c>
      <c r="B165" s="6" t="n">
        <v>-4047.92</v>
      </c>
      <c r="C165" s="16" t="s">
        <v>174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44336.767650463</v>
      </c>
      <c r="B166" s="6" t="n">
        <v>44321.08</v>
      </c>
      <c r="C166" s="16" t="s">
        <v>90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44337</v>
      </c>
      <c r="B167" s="6" t="n">
        <v>3157.47003</v>
      </c>
      <c r="C167" s="16" t="s">
        <v>175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44344</v>
      </c>
      <c r="B168" s="6" t="n">
        <v>-191.98</v>
      </c>
      <c r="C168" s="16" t="s">
        <v>176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44344</v>
      </c>
      <c r="B169" s="6" t="n">
        <v>-293.83</v>
      </c>
      <c r="C169" s="16" t="s">
        <v>177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44344</v>
      </c>
      <c r="B170" s="6" t="n">
        <v>-687.57</v>
      </c>
      <c r="C170" s="16" t="s">
        <v>178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44344</v>
      </c>
      <c r="B171" s="6" t="n">
        <v>14175</v>
      </c>
      <c r="C171" s="16" t="s">
        <v>100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44344</v>
      </c>
      <c r="B172" s="6" t="n">
        <v>18700</v>
      </c>
      <c r="C172" s="16" t="s">
        <v>132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44349</v>
      </c>
      <c r="B173" s="6" t="n">
        <v>-6149</v>
      </c>
      <c r="C173" s="16" t="s">
        <v>161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44350</v>
      </c>
      <c r="B174" s="6" t="n">
        <v>7068</v>
      </c>
      <c r="C174" s="16" t="s">
        <v>124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44351</v>
      </c>
      <c r="B175" s="6" t="n">
        <v>118.687032</v>
      </c>
      <c r="C175" s="16" t="s">
        <v>143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44354</v>
      </c>
      <c r="B176" s="6" t="n">
        <v>-2192</v>
      </c>
      <c r="C176" s="16" t="s">
        <v>179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44355</v>
      </c>
      <c r="B177" s="6" t="n">
        <v>912.346794</v>
      </c>
      <c r="C177" s="16" t="s">
        <v>142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44355.56412037</v>
      </c>
      <c r="B178" s="6" t="n">
        <v>35783.95</v>
      </c>
      <c r="C178" s="16" t="s">
        <v>90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44356.776354167</v>
      </c>
      <c r="B179" s="6" t="n">
        <v>35458.87</v>
      </c>
      <c r="C179" s="16" t="s">
        <v>90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44357.745393519</v>
      </c>
      <c r="B180" s="6" t="n">
        <v>35333.84</v>
      </c>
      <c r="C180" s="16" t="s">
        <v>90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44361</v>
      </c>
      <c r="B181" s="6" t="n">
        <v>-270.95</v>
      </c>
      <c r="C181" s="16" t="s">
        <v>180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44362.725694444</v>
      </c>
      <c r="B182" s="6" t="n">
        <v>70417.61</v>
      </c>
      <c r="C182" s="16" t="s">
        <v>90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44363.627592593</v>
      </c>
      <c r="B183" s="6" t="n">
        <v>34808.7</v>
      </c>
      <c r="C183" s="16" t="s">
        <v>90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44365</v>
      </c>
      <c r="B184" s="6" t="n">
        <v>2520</v>
      </c>
      <c r="C184" s="16" t="s">
        <v>104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44365.440069444</v>
      </c>
      <c r="B185" s="6" t="n">
        <v>3973.988088</v>
      </c>
      <c r="C185" s="16" t="s">
        <v>144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44369</v>
      </c>
      <c r="B186" s="6" t="n">
        <v>-17883.54</v>
      </c>
      <c r="C186" s="16" t="s">
        <v>181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44369.465659722</v>
      </c>
      <c r="B187" s="6" t="n">
        <v>292.7948</v>
      </c>
      <c r="C187" s="16" t="s">
        <v>149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44372</v>
      </c>
      <c r="B188" s="6" t="n">
        <v>-1740</v>
      </c>
      <c r="C188" s="16" t="s">
        <v>182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44372</v>
      </c>
      <c r="B189" s="6" t="n">
        <v>426.7234</v>
      </c>
      <c r="C189" s="16" t="s">
        <v>148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44372.96037037</v>
      </c>
      <c r="B190" s="6" t="n">
        <v>253.86426</v>
      </c>
      <c r="C190" s="16" t="s">
        <v>163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44377</v>
      </c>
      <c r="B191" s="6" t="n">
        <v>185.273088</v>
      </c>
      <c r="C191" s="16" t="s">
        <v>183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44377.802002315</v>
      </c>
      <c r="B192" s="6" t="n">
        <v>677.404728</v>
      </c>
      <c r="C192" s="16" t="s">
        <v>165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44379</v>
      </c>
      <c r="B193" s="6" t="n">
        <v>20555.54</v>
      </c>
      <c r="C193" s="16" t="s">
        <v>153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44382</v>
      </c>
      <c r="B194" s="6" t="n">
        <v>-3654</v>
      </c>
      <c r="C194" s="16" t="s">
        <v>184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44382</v>
      </c>
      <c r="B195" s="6" t="n">
        <v>-3706</v>
      </c>
      <c r="C195" s="16" t="s">
        <v>185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44383.792233796</v>
      </c>
      <c r="B196" s="6" t="n">
        <v>277.27812</v>
      </c>
      <c r="C196" s="16" t="s">
        <v>166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44385</v>
      </c>
      <c r="B197" s="6" t="n">
        <v>-2204.11</v>
      </c>
      <c r="C197" s="16" t="s">
        <v>186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44389</v>
      </c>
      <c r="B198" s="6" t="n">
        <v>-5836</v>
      </c>
      <c r="C198" s="16" t="s">
        <v>187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44389.754537037</v>
      </c>
      <c r="B199" s="6" t="n">
        <v>2000</v>
      </c>
      <c r="C199" s="16" t="s">
        <v>114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44393</v>
      </c>
      <c r="B200" s="6" t="n">
        <v>-4202</v>
      </c>
      <c r="C200" s="16" t="s">
        <v>188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44393</v>
      </c>
      <c r="B201" s="6" t="n">
        <v>4200</v>
      </c>
      <c r="C201" s="16" t="s">
        <v>104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44393</v>
      </c>
      <c r="B202" s="6" t="n">
        <v>4260</v>
      </c>
      <c r="C202" s="16" t="s">
        <v>152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44397</v>
      </c>
      <c r="B203" s="6" t="n">
        <v>-8025.28</v>
      </c>
      <c r="C203" s="16" t="s">
        <v>189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44397</v>
      </c>
      <c r="B204" s="6" t="n">
        <v>-119267</v>
      </c>
      <c r="C204" s="16" t="s">
        <v>190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44403</v>
      </c>
      <c r="B205" s="6" t="n">
        <v>6708</v>
      </c>
      <c r="C205" s="16" t="s">
        <v>191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44406</v>
      </c>
      <c r="B206" s="6" t="n">
        <v>-258.37</v>
      </c>
      <c r="C206" s="16" t="s">
        <v>192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44412</v>
      </c>
      <c r="B207" s="6" t="n">
        <v>9224.28</v>
      </c>
      <c r="C207" s="16" t="s">
        <v>134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44412.426423611</v>
      </c>
      <c r="B208" s="6" t="n">
        <v>4839.86</v>
      </c>
      <c r="C208" s="16" t="s">
        <v>105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44413</v>
      </c>
      <c r="B209" s="6" t="n">
        <v>-912</v>
      </c>
      <c r="C209" s="16" t="s">
        <v>193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44418</v>
      </c>
      <c r="B210" s="6" t="n">
        <v>137088</v>
      </c>
      <c r="C210" s="16" t="s">
        <v>194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44419</v>
      </c>
      <c r="B211" s="6" t="n">
        <v>-600.54</v>
      </c>
      <c r="C211" s="16" t="s">
        <v>195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44425</v>
      </c>
      <c r="B212" s="6" t="n">
        <v>-4022.62</v>
      </c>
      <c r="C212" s="16" t="s">
        <v>196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44439</v>
      </c>
      <c r="B213" s="6" t="n">
        <v>-688.66</v>
      </c>
      <c r="C213" s="16" t="s">
        <v>197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44439</v>
      </c>
      <c r="B214" s="6" t="n">
        <v>-294.3</v>
      </c>
      <c r="C214" s="16" t="s">
        <v>198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44439.504050926</v>
      </c>
      <c r="B215" s="6" t="n">
        <v>3059.223552</v>
      </c>
      <c r="C215" s="16" t="s">
        <v>175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44440</v>
      </c>
      <c r="B216" s="6" t="n">
        <v>-6149</v>
      </c>
      <c r="C216" s="16" t="s">
        <v>161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44441.5665625</v>
      </c>
      <c r="B217" s="6" t="n">
        <v>7068</v>
      </c>
      <c r="C217" s="16" t="s">
        <v>124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44442</v>
      </c>
      <c r="B218" s="6" t="n">
        <v>-7830</v>
      </c>
      <c r="C218" s="16" t="s">
        <v>199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44445.841840278</v>
      </c>
      <c r="B219" s="6" t="n">
        <v>911.409795</v>
      </c>
      <c r="C219" s="16" t="s">
        <v>142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44449</v>
      </c>
      <c r="B220" s="6" t="n">
        <v>256.68279</v>
      </c>
      <c r="C220" s="16" t="s">
        <v>163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44454</v>
      </c>
      <c r="B221" s="6" t="n">
        <v>-274.87</v>
      </c>
      <c r="C221" s="16" t="s">
        <v>200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44454</v>
      </c>
      <c r="B222" s="6" t="n">
        <v>3985.624251</v>
      </c>
      <c r="C222" s="16" t="s">
        <v>144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44461.50849537</v>
      </c>
      <c r="B223" s="6" t="n">
        <v>10419.509611</v>
      </c>
      <c r="C223" s="16" t="s">
        <v>201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44462</v>
      </c>
      <c r="B224" s="6" t="n">
        <v>291.5224</v>
      </c>
      <c r="C224" s="16" t="s">
        <v>149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44462</v>
      </c>
      <c r="B225" s="6" t="n">
        <v>594.705696</v>
      </c>
      <c r="C225" s="16" t="s">
        <v>148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44463</v>
      </c>
      <c r="B226" s="6" t="n">
        <v>-5429</v>
      </c>
      <c r="C226" s="16" t="s">
        <v>202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44468.7009375</v>
      </c>
      <c r="B227" s="6" t="n">
        <v>678.677688</v>
      </c>
      <c r="C227" s="16" t="s">
        <v>165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44469</v>
      </c>
      <c r="B228" s="6" t="n">
        <v>-2546.25</v>
      </c>
      <c r="C228" s="16" t="s">
        <v>203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44470</v>
      </c>
      <c r="B229" s="6" t="n">
        <v>-523.18</v>
      </c>
      <c r="C229" s="16" t="s">
        <v>204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44476</v>
      </c>
      <c r="B230" s="6" t="n">
        <v>274.307796</v>
      </c>
      <c r="C230" s="16" t="s">
        <v>166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44477.4784375</v>
      </c>
      <c r="B231" s="6" t="n">
        <v>6240</v>
      </c>
      <c r="C231" s="16" t="s">
        <v>104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44490.894780093</v>
      </c>
      <c r="B232" s="6" t="n">
        <v>511.5996</v>
      </c>
      <c r="C232" s="16" t="s">
        <v>205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44504</v>
      </c>
      <c r="B233" s="6" t="n">
        <v>-250.92</v>
      </c>
      <c r="C233" s="16" t="s">
        <v>206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44507</v>
      </c>
      <c r="B234" s="6" t="n">
        <v>-1341.11</v>
      </c>
      <c r="C234" s="16" t="s">
        <v>207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44510</v>
      </c>
      <c r="B235" s="6" t="n">
        <v>-581.7</v>
      </c>
      <c r="C235" s="16" t="s">
        <v>208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44512.906701389</v>
      </c>
      <c r="B236" s="6" t="n">
        <v>54131.334884</v>
      </c>
      <c r="C236" s="16" t="s">
        <v>90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44516</v>
      </c>
      <c r="B237" s="6" t="n">
        <v>-2074.94</v>
      </c>
      <c r="C237" s="16" t="s">
        <v>209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44522.738333333</v>
      </c>
      <c r="B238" s="6" t="n">
        <v>138834.71</v>
      </c>
      <c r="C238" s="16" t="s">
        <v>90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44522.823935185</v>
      </c>
      <c r="B239" s="6" t="n">
        <v>3494.744451</v>
      </c>
      <c r="C239" s="16" t="s">
        <v>210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44529</v>
      </c>
      <c r="B240" s="6" t="n">
        <v>-285.72</v>
      </c>
      <c r="C240" s="16" t="s">
        <v>211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44529</v>
      </c>
      <c r="B241" s="6" t="n">
        <v>-312.93</v>
      </c>
      <c r="C241" s="16" t="s">
        <v>212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44529</v>
      </c>
      <c r="B242" s="6" t="n">
        <v>-952.4</v>
      </c>
      <c r="C242" s="16" t="s">
        <v>213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44530.772974537</v>
      </c>
      <c r="B243" s="6" t="n">
        <v>298224.54</v>
      </c>
      <c r="C243" s="16" t="s">
        <v>90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44531</v>
      </c>
      <c r="B244" s="6" t="n">
        <v>-6149</v>
      </c>
      <c r="C244" s="16" t="s">
        <v>161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44532</v>
      </c>
      <c r="B245" s="6" t="n">
        <v>7068</v>
      </c>
      <c r="C245" s="16" t="s">
        <v>124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44532.42056713</v>
      </c>
      <c r="B246" s="6" t="n">
        <v>696.24</v>
      </c>
      <c r="C246" s="16" t="s">
        <v>90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44537</v>
      </c>
      <c r="B247" s="6" t="n">
        <v>1382.037944</v>
      </c>
      <c r="C247" s="16" t="s">
        <v>214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44540.712858796</v>
      </c>
      <c r="B248" s="6" t="n">
        <v>258.335298</v>
      </c>
      <c r="C248" s="16" t="s">
        <v>163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44544.428460648</v>
      </c>
      <c r="B249" s="6" t="n">
        <v>209372.34</v>
      </c>
      <c r="C249" s="16" t="s">
        <v>90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44547</v>
      </c>
      <c r="B250" s="6" t="n">
        <v>-26825.31</v>
      </c>
      <c r="C250" s="16" t="s">
        <v>215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44547</v>
      </c>
      <c r="B251" s="6" t="n">
        <v>-128.3</v>
      </c>
      <c r="C251" s="16" t="s">
        <v>216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44550</v>
      </c>
      <c r="B252" s="6" t="n">
        <v>-8143</v>
      </c>
      <c r="C252" s="16" t="s">
        <v>217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44550</v>
      </c>
      <c r="B253" s="6" t="n">
        <v>2116.87443</v>
      </c>
      <c r="C253" s="16" t="s">
        <v>218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44551</v>
      </c>
      <c r="B254" s="6" t="n">
        <v>-5916</v>
      </c>
      <c r="C254" s="16" t="s">
        <v>219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44552</v>
      </c>
      <c r="B255" s="6" t="n">
        <v>-5398.26</v>
      </c>
      <c r="C255" s="16" t="s">
        <v>220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44552</v>
      </c>
      <c r="B256" s="6" t="n">
        <v>279.041868</v>
      </c>
      <c r="C256" s="16" t="s">
        <v>166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44552</v>
      </c>
      <c r="B257" s="6" t="n">
        <v>305.617284</v>
      </c>
      <c r="C257" s="16" t="s">
        <v>149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44554.553483796</v>
      </c>
      <c r="B258" s="6" t="n">
        <v>9360</v>
      </c>
      <c r="C258" s="16" t="s">
        <v>104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44558</v>
      </c>
      <c r="B259" s="6" t="n">
        <v>-6960</v>
      </c>
      <c r="C259" s="16" t="s">
        <v>221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44559</v>
      </c>
      <c r="B260" s="6" t="n">
        <v>599.726544</v>
      </c>
      <c r="C260" s="16" t="s">
        <v>148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44559</v>
      </c>
      <c r="B261" s="6" t="n">
        <v>30833.3</v>
      </c>
      <c r="C261" s="16" t="s">
        <v>153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44560</v>
      </c>
      <c r="B262" s="6" t="n">
        <v>6800</v>
      </c>
      <c r="C262" s="16" t="s">
        <v>152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44561</v>
      </c>
      <c r="B263" s="6" t="n">
        <v>936.08676</v>
      </c>
      <c r="C263" s="16" t="s">
        <v>222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44567</v>
      </c>
      <c r="B264" s="6" t="n">
        <v>122.58279</v>
      </c>
      <c r="C264" s="16" t="s">
        <v>223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44567.858032407</v>
      </c>
      <c r="B265" s="6" t="n">
        <v>122.58279</v>
      </c>
      <c r="C265" s="16" t="s">
        <v>183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44575.748969907</v>
      </c>
      <c r="B266" s="6" t="n">
        <v>56814.2</v>
      </c>
      <c r="C266" s="16" t="s">
        <v>90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44580.435069444</v>
      </c>
      <c r="B267" s="6" t="n">
        <v>50972.74</v>
      </c>
      <c r="C267" s="16" t="s">
        <v>90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44582</v>
      </c>
      <c r="B268" s="6" t="n">
        <v>8000</v>
      </c>
      <c r="C268" s="16" t="s">
        <v>224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44582</v>
      </c>
      <c r="B269" s="6" t="n">
        <v>8000</v>
      </c>
      <c r="C269" s="16" t="s">
        <v>114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44585.583842593</v>
      </c>
      <c r="B270" s="6" t="n">
        <v>28117.03</v>
      </c>
      <c r="C270" s="16" t="s">
        <v>90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44586.573946759</v>
      </c>
      <c r="B271" s="6" t="n">
        <v>190.6</v>
      </c>
      <c r="C271" s="16" t="s">
        <v>90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44599</v>
      </c>
      <c r="B272" s="6" t="n">
        <v>-2248.06</v>
      </c>
      <c r="C272" s="16" t="s">
        <v>225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44613.666261574</v>
      </c>
      <c r="B273" s="6" t="n">
        <v>222625.66</v>
      </c>
      <c r="C273" s="16" t="s">
        <v>90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44614</v>
      </c>
      <c r="B274" s="6" t="n">
        <v>7790.325308</v>
      </c>
      <c r="C274" s="16" t="s">
        <v>226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44614</v>
      </c>
      <c r="B275" s="6" t="n">
        <v>7790.325308</v>
      </c>
      <c r="C275" s="16" t="s">
        <v>227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44616.519780093</v>
      </c>
      <c r="B276" s="6" t="n">
        <v>164101.03</v>
      </c>
      <c r="C276" s="16" t="s">
        <v>90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44617.636597222</v>
      </c>
      <c r="B277" s="6" t="n">
        <v>69427.36</v>
      </c>
      <c r="C277" s="16" t="s">
        <v>90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44622</v>
      </c>
      <c r="B278" s="6" t="n">
        <v>-6149</v>
      </c>
      <c r="C278" s="16" t="s">
        <v>161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44623</v>
      </c>
      <c r="B279" s="6" t="n">
        <v>7068</v>
      </c>
      <c r="C279" s="16" t="s">
        <v>228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44623.57619213</v>
      </c>
      <c r="B280" s="6" t="n">
        <v>7068</v>
      </c>
      <c r="C280" s="16" t="s">
        <v>124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44644</v>
      </c>
      <c r="B281" s="6" t="n">
        <v>-7481.29</v>
      </c>
      <c r="C281" s="16" t="s">
        <v>229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44670.756296296</v>
      </c>
      <c r="B282" s="6" t="n">
        <v>10.3</v>
      </c>
      <c r="C282" s="16" t="s">
        <v>90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44680.520277778</v>
      </c>
      <c r="B283" s="6" t="n">
        <v>70337.58</v>
      </c>
      <c r="C283" s="16" t="s">
        <v>90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44685</v>
      </c>
      <c r="B284" s="6" t="n">
        <v>199</v>
      </c>
      <c r="C284" s="16" t="s">
        <v>230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44685.686412037</v>
      </c>
      <c r="B285" s="6" t="n">
        <v>203950.99</v>
      </c>
      <c r="C285" s="16" t="s">
        <v>90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44688</v>
      </c>
      <c r="B286" s="6" t="n">
        <v>-1991.88</v>
      </c>
      <c r="C286" s="16" t="s">
        <v>231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44693.714548611</v>
      </c>
      <c r="B287" s="6" t="n">
        <v>254506.13</v>
      </c>
      <c r="C287" s="16" t="s">
        <v>90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44705.433333333</v>
      </c>
      <c r="B288" s="6" t="n">
        <v>40000</v>
      </c>
      <c r="C288" s="16" t="s">
        <v>90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44711.565335648</v>
      </c>
      <c r="B289" s="6" t="n">
        <v>-664029</v>
      </c>
      <c r="C289" s="16" t="s">
        <v>91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44713</v>
      </c>
      <c r="B290" s="6" t="n">
        <v>-6149</v>
      </c>
      <c r="C290" s="16" t="s">
        <v>161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44713.426840278</v>
      </c>
      <c r="B291" s="6" t="n">
        <v>55597.91</v>
      </c>
      <c r="C291" s="16" t="s">
        <v>90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44714</v>
      </c>
      <c r="B292" s="6" t="n">
        <v>7068</v>
      </c>
      <c r="C292" s="16" t="s">
        <v>228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44714.560775463</v>
      </c>
      <c r="B293" s="6" t="n">
        <v>7068</v>
      </c>
      <c r="C293" s="16" t="s">
        <v>124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44718.460752315</v>
      </c>
      <c r="B294" s="6" t="n">
        <v>68947.24</v>
      </c>
      <c r="C294" s="16" t="s">
        <v>90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44728</v>
      </c>
      <c r="B295" s="6" t="n">
        <v>-1045.42</v>
      </c>
      <c r="C295" s="16" t="s">
        <v>232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44733.928020833</v>
      </c>
      <c r="B296" s="6" t="n">
        <v>50837.416954</v>
      </c>
      <c r="C296" s="16" t="s">
        <v>90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44748.767361111</v>
      </c>
      <c r="B297" s="6" t="n">
        <v>26356.59</v>
      </c>
      <c r="C297" s="16" t="s">
        <v>90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44750</v>
      </c>
      <c r="B298" s="6" t="n">
        <v>-2784</v>
      </c>
      <c r="C298" s="16" t="s">
        <v>233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44754</v>
      </c>
      <c r="B299" s="6" t="n">
        <v>-66712</v>
      </c>
      <c r="C299" s="16" t="s">
        <v>234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44762</v>
      </c>
      <c r="B300" s="6" t="n">
        <v>-112754</v>
      </c>
      <c r="C300" s="16" t="s">
        <v>235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44762</v>
      </c>
      <c r="B301" s="6" t="n">
        <v>-9132.36</v>
      </c>
      <c r="C301" s="16" t="s">
        <v>236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44768</v>
      </c>
      <c r="B302" s="6" t="n">
        <v>3200</v>
      </c>
      <c r="C302" s="16" t="s">
        <v>224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44768.671412037</v>
      </c>
      <c r="B303" s="6" t="n">
        <v>3200</v>
      </c>
      <c r="C303" s="16" t="s">
        <v>114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44769</v>
      </c>
      <c r="B304" s="6" t="n">
        <v>76680</v>
      </c>
      <c r="C304" s="16" t="s">
        <v>237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44769.541388889</v>
      </c>
      <c r="B305" s="6" t="n">
        <v>76680</v>
      </c>
      <c r="C305" s="16" t="s">
        <v>238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44776</v>
      </c>
      <c r="B306" s="6" t="n">
        <v>10497.36</v>
      </c>
      <c r="C306" s="16" t="s">
        <v>239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44776.46375</v>
      </c>
      <c r="B307" s="6" t="n">
        <v>10497.36</v>
      </c>
      <c r="C307" s="16" t="s">
        <v>134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44778</v>
      </c>
      <c r="B308" s="6" t="n">
        <v>-1781.23</v>
      </c>
      <c r="C308" s="16" t="s">
        <v>240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44781</v>
      </c>
      <c r="B309" s="6" t="n">
        <v>129602</v>
      </c>
      <c r="C309" s="16" t="s">
        <v>241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44781.549953704</v>
      </c>
      <c r="B310" s="6" t="n">
        <v>129602</v>
      </c>
      <c r="C310" s="16" t="s">
        <v>242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44804</v>
      </c>
      <c r="B311" s="6" t="n">
        <v>-6149</v>
      </c>
      <c r="C311" s="16" t="s">
        <v>161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44804</v>
      </c>
      <c r="B312" s="6" t="n">
        <v>-24.75</v>
      </c>
      <c r="C312" s="16" t="s">
        <v>243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44805</v>
      </c>
      <c r="B313" s="6" t="n">
        <v>7068</v>
      </c>
      <c r="C313" s="16" t="s">
        <v>228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44805.423854167</v>
      </c>
      <c r="B314" s="6" t="n">
        <v>7068</v>
      </c>
      <c r="C314" s="16" t="s">
        <v>124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44819</v>
      </c>
      <c r="B315" s="6" t="n">
        <v>-1269.62</v>
      </c>
      <c r="C315" s="16" t="s">
        <v>244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44827.712268519</v>
      </c>
      <c r="B316" s="6" t="n">
        <v>42260.57</v>
      </c>
      <c r="C316" s="16" t="s">
        <v>90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44830.69255787</v>
      </c>
      <c r="B317" s="6" t="n">
        <v>198659.66</v>
      </c>
      <c r="C317" s="16" t="s">
        <v>90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44837</v>
      </c>
      <c r="B318" s="6" t="n">
        <v>-13572</v>
      </c>
      <c r="C318" s="16" t="s">
        <v>245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44837</v>
      </c>
      <c r="B319" s="6" t="n">
        <v>-13572</v>
      </c>
      <c r="C319" s="16" t="s">
        <v>245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44845</v>
      </c>
      <c r="B320" s="6" t="n">
        <v>-28857.5</v>
      </c>
      <c r="C320" s="16" t="s">
        <v>246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44848</v>
      </c>
      <c r="B321" s="6" t="n">
        <v>56940</v>
      </c>
      <c r="C321" s="16" t="s">
        <v>247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44848.476886574</v>
      </c>
      <c r="B322" s="6" t="n">
        <v>56940</v>
      </c>
      <c r="C322" s="16" t="s">
        <v>247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44848.476886574</v>
      </c>
      <c r="B323" s="6" t="n">
        <v>56940</v>
      </c>
      <c r="C323" s="16" t="s">
        <v>248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44860</v>
      </c>
      <c r="B324" s="6" t="n">
        <v>33169.5</v>
      </c>
      <c r="C324" s="16" t="s">
        <v>249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44860.697118056</v>
      </c>
      <c r="B325" s="6" t="n">
        <v>33169.5</v>
      </c>
      <c r="C325" s="16" t="s">
        <v>249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44869</v>
      </c>
      <c r="B326" s="6" t="n">
        <v>-3059.45</v>
      </c>
      <c r="C326" s="16" t="s">
        <v>250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44893</v>
      </c>
      <c r="B327" s="6" t="n">
        <v>-3746.72</v>
      </c>
      <c r="C327" s="16" t="s">
        <v>251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44895</v>
      </c>
      <c r="B328" s="6" t="n">
        <v>-6149</v>
      </c>
      <c r="C328" s="16" t="s">
        <v>161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44895</v>
      </c>
      <c r="B329" s="6" t="n">
        <v>-26.26</v>
      </c>
      <c r="C329" s="16" t="s">
        <v>252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44896</v>
      </c>
      <c r="B330" s="6" t="n">
        <v>7068</v>
      </c>
      <c r="C330" s="16" t="s">
        <v>228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44910</v>
      </c>
      <c r="B331" s="6" t="n">
        <v>-1354.62</v>
      </c>
      <c r="C331" s="16" t="s">
        <v>253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44910</v>
      </c>
      <c r="B332" s="6" t="n">
        <v>26.61078</v>
      </c>
      <c r="C332" s="16" t="s">
        <v>254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44914</v>
      </c>
      <c r="B333" s="6" t="n">
        <v>-11066</v>
      </c>
      <c r="C333" s="16" t="s">
        <v>255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44916</v>
      </c>
      <c r="B334" s="6" t="n">
        <v>-4454</v>
      </c>
      <c r="C334" s="16" t="s">
        <v>256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44916</v>
      </c>
      <c r="B335" s="6" t="n">
        <v>-9344</v>
      </c>
      <c r="C335" s="16" t="s">
        <v>257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44923</v>
      </c>
      <c r="B336" s="6" t="n">
        <v>23214</v>
      </c>
      <c r="C336" s="16" t="s">
        <v>247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44923</v>
      </c>
      <c r="B337" s="6" t="n">
        <v>10740</v>
      </c>
      <c r="C337" s="16" t="s">
        <v>258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44923</v>
      </c>
      <c r="B338" s="6" t="n">
        <v>5120</v>
      </c>
      <c r="C338" s="16" t="s">
        <v>258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44925</v>
      </c>
      <c r="B339" s="6" t="n">
        <v>-12142</v>
      </c>
      <c r="C339" s="16" t="s">
        <v>259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44935.733993056</v>
      </c>
      <c r="B340" s="6" t="n">
        <v>-747439.2</v>
      </c>
      <c r="C340" s="16" t="s">
        <v>91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44946</v>
      </c>
      <c r="B341" s="6" t="n">
        <v>13956</v>
      </c>
      <c r="C341" s="16" t="s">
        <v>224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44949</v>
      </c>
      <c r="B342" s="6" t="n">
        <v>853</v>
      </c>
      <c r="C342" s="16" t="s">
        <v>230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44949.765717593</v>
      </c>
      <c r="B343" s="6" t="n">
        <v>-12142</v>
      </c>
      <c r="C343" s="16" t="s">
        <v>91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44950.615243056</v>
      </c>
      <c r="B344" s="6" t="n">
        <v>-853</v>
      </c>
      <c r="C344" s="16" t="s">
        <v>91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44963</v>
      </c>
      <c r="B345" s="6" t="n">
        <v>-3467.85</v>
      </c>
      <c r="C345" s="16" t="s">
        <v>260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44985</v>
      </c>
      <c r="B346" s="6" t="n">
        <v>-32.44</v>
      </c>
      <c r="C346" s="16" t="s">
        <v>261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44986</v>
      </c>
      <c r="B347" s="6" t="n">
        <v>-6149</v>
      </c>
      <c r="C347" s="16" t="s">
        <v>161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44991</v>
      </c>
      <c r="B348" s="6" t="n">
        <v>7068</v>
      </c>
      <c r="C348" s="16" t="s">
        <v>228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45001</v>
      </c>
      <c r="B349" s="6" t="n">
        <v>-1611.87</v>
      </c>
      <c r="C349" s="16" t="s">
        <v>262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45020</v>
      </c>
      <c r="B350" s="6" t="n">
        <v>-16182</v>
      </c>
      <c r="C350" s="16" t="s">
        <v>263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45020</v>
      </c>
      <c r="B351" s="6" t="n">
        <v>-10476.61</v>
      </c>
      <c r="C351" s="16" t="s">
        <v>264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45022</v>
      </c>
      <c r="B352" s="6" t="n">
        <v>-1019.93</v>
      </c>
      <c r="C352" s="16" t="s">
        <v>265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45026.47724537</v>
      </c>
      <c r="B353" s="6" t="n">
        <v>-900158.21</v>
      </c>
      <c r="C353" s="16" t="s">
        <v>91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45034</v>
      </c>
      <c r="B354" s="6" t="n">
        <v>33945</v>
      </c>
      <c r="C354" s="16" t="s">
        <v>247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45034.607974537</v>
      </c>
      <c r="B355" s="6" t="n">
        <v>-29532</v>
      </c>
      <c r="C355" s="16" t="s">
        <v>91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45041.852118056</v>
      </c>
      <c r="B356" s="6" t="n">
        <v>-187042.59</v>
      </c>
      <c r="C356" s="16" t="s">
        <v>91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45050</v>
      </c>
      <c r="B357" s="6" t="n">
        <v>-1337.91</v>
      </c>
      <c r="C357" s="16" t="s">
        <v>266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45051</v>
      </c>
      <c r="B358" s="6" t="n">
        <v>-23.43</v>
      </c>
      <c r="C358" s="16" t="s">
        <v>267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45056</v>
      </c>
      <c r="B359" s="6" t="n">
        <v>26.43</v>
      </c>
      <c r="C359" s="16" t="s">
        <v>268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45057</v>
      </c>
      <c r="B360" s="6" t="n">
        <v>-21750</v>
      </c>
      <c r="C360" s="16" t="s">
        <v>269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45064.695914352</v>
      </c>
      <c r="B361" s="6" t="n">
        <v>96578.62</v>
      </c>
      <c r="C361" s="16" t="s">
        <v>90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45069</v>
      </c>
      <c r="B362" s="6" t="n">
        <v>5306.277802</v>
      </c>
      <c r="C362" s="16" t="s">
        <v>270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45071</v>
      </c>
      <c r="B363" s="6" t="n">
        <v>25000</v>
      </c>
      <c r="C363" s="16" t="s">
        <v>271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45072.679155093</v>
      </c>
      <c r="B364" s="6" t="n">
        <v>-21794.43</v>
      </c>
      <c r="C364" s="16" t="s">
        <v>91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45075.565949074</v>
      </c>
      <c r="B365" s="6" t="n">
        <v>39983.35</v>
      </c>
      <c r="C365" s="16" t="s">
        <v>90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45077</v>
      </c>
      <c r="B366" s="6" t="n">
        <v>-6149</v>
      </c>
      <c r="C366" s="16" t="s">
        <v>161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45078</v>
      </c>
      <c r="B367" s="6" t="n">
        <v>7068</v>
      </c>
      <c r="C367" s="16" t="s">
        <v>228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45078.589201389</v>
      </c>
      <c r="B368" s="6" t="n">
        <v>-6149</v>
      </c>
      <c r="C368" s="16" t="s">
        <v>91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45082</v>
      </c>
      <c r="B369" s="6" t="n">
        <v>-7621</v>
      </c>
      <c r="C369" s="16" t="s">
        <v>272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45085.587627315</v>
      </c>
      <c r="B370" s="6" t="n">
        <v>805000</v>
      </c>
      <c r="C370" s="16" t="s">
        <v>90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45091.795393519</v>
      </c>
      <c r="B371" s="6" t="n">
        <v>-841193.32</v>
      </c>
      <c r="C371" s="16" t="s">
        <v>91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45092</v>
      </c>
      <c r="B372" s="6" t="n">
        <v>8760</v>
      </c>
      <c r="C372" s="16" t="s">
        <v>258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45092</v>
      </c>
      <c r="B373" s="6" t="n">
        <v>-119.07</v>
      </c>
      <c r="C373" s="16" t="s">
        <v>273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45092.712569444</v>
      </c>
      <c r="B374" s="6" t="n">
        <v>-7621</v>
      </c>
      <c r="C374" s="16" t="s">
        <v>91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45104.803287037</v>
      </c>
      <c r="B375" s="6" t="n">
        <v>-849874.01</v>
      </c>
      <c r="C375" s="16" t="s">
        <v>91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45107</v>
      </c>
      <c r="B376" s="6" t="n">
        <v>21409</v>
      </c>
      <c r="C376" s="16" t="s">
        <v>230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45107.574166667</v>
      </c>
      <c r="B377" s="6" t="n">
        <v>-903347.82</v>
      </c>
      <c r="C377" s="16" t="s">
        <v>91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45112.56380787</v>
      </c>
      <c r="B378" s="6" t="n">
        <v>-161592.91</v>
      </c>
      <c r="C378" s="16" t="s">
        <v>91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45113.541400463</v>
      </c>
      <c r="B379" s="6" t="n">
        <v>95638.24</v>
      </c>
      <c r="C379" s="16" t="s">
        <v>90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45113.598599537</v>
      </c>
      <c r="B380" s="6" t="n">
        <v>-94629.24</v>
      </c>
      <c r="C380" s="16" t="s">
        <v>91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3" t="n">
        <v>45114</v>
      </c>
      <c r="B381" s="6" t="n">
        <v>-1187.67</v>
      </c>
      <c r="C381" s="16" t="s">
        <v>274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 t="n">
        <v>45117</v>
      </c>
      <c r="B382" s="6" t="n">
        <v>-2116</v>
      </c>
      <c r="C382" s="16" t="s">
        <v>275</v>
      </c>
      <c r="D382" s="16"/>
      <c r="E382" s="16"/>
      <c r="F382" s="6" t="s">
        <f>=A382-A381</f>
      </c>
      <c r="G382" s="6" t="s">
        <f>=B382+G381</f>
      </c>
      <c r="H382" s="6" t="s">
        <f>=F382*G381</f>
      </c>
    </row>
    <row collapsed="false" customFormat="false" customHeight="false" hidden="false" ht="12.1" outlineLevel="0" r="383">
      <c r="A383" s="13" t="n">
        <v>45118</v>
      </c>
      <c r="B383" s="6" t="n">
        <v>-9187</v>
      </c>
      <c r="C383" s="16" t="s">
        <v>276</v>
      </c>
      <c r="D383" s="16"/>
      <c r="E383" s="16"/>
      <c r="F383" s="6" t="s">
        <f>=A383-A382</f>
      </c>
      <c r="G383" s="6" t="s">
        <f>=B383+G382</f>
      </c>
      <c r="H383" s="6" t="s">
        <f>=F383*G382</f>
      </c>
    </row>
    <row collapsed="false" customFormat="false" customHeight="false" hidden="false" ht="12.1" outlineLevel="0" r="384">
      <c r="A384" s="13" t="n">
        <v>45121</v>
      </c>
      <c r="B384" s="6" t="n">
        <v>12985.3008</v>
      </c>
      <c r="C384" s="16" t="s">
        <v>270</v>
      </c>
      <c r="D384" s="16"/>
      <c r="E384" s="16"/>
      <c r="F384" s="6" t="s">
        <f>=A384-A383</f>
      </c>
      <c r="G384" s="6" t="s">
        <f>=B384+G383</f>
      </c>
      <c r="H384" s="6" t="s">
        <f>=F384*G383</f>
      </c>
    </row>
    <row collapsed="false" customFormat="false" customHeight="false" hidden="false" ht="12.1" outlineLevel="0" r="385">
      <c r="A385" s="13" t="n">
        <v>45126</v>
      </c>
      <c r="B385" s="6" t="n">
        <v>38.996958</v>
      </c>
      <c r="C385" s="16" t="s">
        <v>254</v>
      </c>
      <c r="D385" s="16"/>
      <c r="E385" s="16"/>
      <c r="F385" s="6" t="s">
        <f>=A385-A384</f>
      </c>
      <c r="G385" s="6" t="s">
        <f>=B385+G384</f>
      </c>
      <c r="H385" s="6" t="s">
        <f>=F385*G384</f>
      </c>
    </row>
    <row collapsed="false" customFormat="false" customHeight="false" hidden="false" ht="12.1" outlineLevel="0" r="386">
      <c r="A386" s="13" t="n">
        <v>45127</v>
      </c>
      <c r="B386" s="6" t="n">
        <v>-21158</v>
      </c>
      <c r="C386" s="16" t="s">
        <v>277</v>
      </c>
      <c r="D386" s="16"/>
      <c r="E386" s="16"/>
      <c r="F386" s="6" t="s">
        <f>=A386-A385</f>
      </c>
      <c r="G386" s="6" t="s">
        <f>=B386+G385</f>
      </c>
      <c r="H386" s="6" t="s">
        <f>=F386*G385</f>
      </c>
    </row>
    <row collapsed="false" customFormat="false" customHeight="false" hidden="false" ht="12.1" outlineLevel="0" r="387">
      <c r="A387" s="13" t="n">
        <v>45127.74025463</v>
      </c>
      <c r="B387" s="6" t="n">
        <v>848202.78</v>
      </c>
      <c r="C387" s="16" t="s">
        <v>90</v>
      </c>
      <c r="D387" s="16"/>
      <c r="E387" s="16"/>
      <c r="F387" s="6" t="s">
        <f>=A387-A386</f>
      </c>
      <c r="G387" s="6" t="s">
        <f>=B387+G386</f>
      </c>
      <c r="H387" s="6" t="s">
        <f>=F387*G386</f>
      </c>
    </row>
    <row collapsed="false" customFormat="false" customHeight="false" hidden="false" ht="12.1" outlineLevel="0" r="388">
      <c r="A388" s="13" t="n">
        <v>45128</v>
      </c>
      <c r="B388" s="6" t="n">
        <v>2432</v>
      </c>
      <c r="C388" s="16" t="s">
        <v>224</v>
      </c>
      <c r="D388" s="16"/>
      <c r="E388" s="16"/>
      <c r="F388" s="6" t="s">
        <f>=A388-A387</f>
      </c>
      <c r="G388" s="6" t="s">
        <f>=B388+G387</f>
      </c>
      <c r="H388" s="6" t="s">
        <f>=F388*G387</f>
      </c>
    </row>
    <row collapsed="false" customFormat="false" customHeight="false" hidden="false" ht="12.1" outlineLevel="0" r="389">
      <c r="A389" s="13" t="n">
        <v>45128.61724537</v>
      </c>
      <c r="B389" s="6" t="n">
        <v>-1080325.62</v>
      </c>
      <c r="C389" s="16" t="s">
        <v>91</v>
      </c>
      <c r="D389" s="16"/>
      <c r="E389" s="16"/>
      <c r="F389" s="6" t="s">
        <f>=A389-A388</f>
      </c>
      <c r="G389" s="6" t="s">
        <f>=B389+G388</f>
      </c>
      <c r="H389" s="6" t="s">
        <f>=F389*G388</f>
      </c>
    </row>
    <row collapsed="false" customFormat="false" customHeight="false" hidden="false" ht="12.1" outlineLevel="0" r="390">
      <c r="A390" s="13" t="n">
        <v>45131</v>
      </c>
      <c r="B390" s="6" t="n">
        <v>3504</v>
      </c>
      <c r="C390" s="16" t="s">
        <v>247</v>
      </c>
      <c r="D390" s="16"/>
      <c r="E390" s="16"/>
      <c r="F390" s="6" t="s">
        <f>=A390-A389</f>
      </c>
      <c r="G390" s="6" t="s">
        <f>=B390+G389</f>
      </c>
      <c r="H390" s="6" t="s">
        <f>=F390*G389</f>
      </c>
    </row>
    <row collapsed="false" customFormat="false" customHeight="false" hidden="false" ht="12.1" outlineLevel="0" r="391">
      <c r="A391" s="13" t="n">
        <v>45131</v>
      </c>
      <c r="B391" s="6" t="n">
        <v>15768</v>
      </c>
      <c r="C391" s="16" t="s">
        <v>247</v>
      </c>
      <c r="D391" s="16"/>
      <c r="E391" s="16"/>
      <c r="F391" s="6" t="s">
        <f>=A391-A390</f>
      </c>
      <c r="G391" s="6" t="s">
        <f>=B391+G390</f>
      </c>
      <c r="H391" s="6" t="s">
        <f>=F391*G390</f>
      </c>
    </row>
    <row collapsed="false" customFormat="false" customHeight="false" hidden="false" ht="12.1" outlineLevel="0" r="392">
      <c r="A392" s="13" t="n">
        <v>45131.530104167</v>
      </c>
      <c r="B392" s="6" t="n">
        <v>-789185.54</v>
      </c>
      <c r="C392" s="16" t="s">
        <v>91</v>
      </c>
      <c r="D392" s="16"/>
      <c r="E392" s="16"/>
      <c r="F392" s="6" t="s">
        <f>=A392-A391</f>
      </c>
      <c r="G392" s="6" t="s">
        <f>=B392+G391</f>
      </c>
      <c r="H392" s="6" t="s">
        <f>=F392*G391</f>
      </c>
    </row>
    <row collapsed="false" customFormat="false" customHeight="false" hidden="false" ht="12.1" outlineLevel="0" r="393">
      <c r="A393" s="13" t="n">
        <v>45132</v>
      </c>
      <c r="B393" s="6" t="n">
        <v>8515</v>
      </c>
      <c r="C393" s="16" t="s">
        <v>230</v>
      </c>
      <c r="D393" s="16"/>
      <c r="E393" s="16"/>
      <c r="F393" s="6" t="s">
        <f>=A393-A392</f>
      </c>
      <c r="G393" s="6" t="s">
        <f>=B393+G392</f>
      </c>
      <c r="H393" s="6" t="s">
        <f>=F393*G392</f>
      </c>
    </row>
    <row collapsed="false" customFormat="false" customHeight="false" hidden="false" ht="12.1" outlineLevel="0" r="394">
      <c r="A394" s="13" t="n">
        <v>45132.882291667</v>
      </c>
      <c r="B394" s="6" t="n">
        <v>-937724.35</v>
      </c>
      <c r="C394" s="16" t="s">
        <v>91</v>
      </c>
      <c r="D394" s="16"/>
      <c r="E394" s="16"/>
      <c r="F394" s="6" t="s">
        <f>=A394-A393</f>
      </c>
      <c r="G394" s="6" t="s">
        <f>=B394+G393</f>
      </c>
      <c r="H394" s="6" t="s">
        <f>=F394*G393</f>
      </c>
    </row>
    <row collapsed="false" customFormat="false" customHeight="false" hidden="false" ht="12.1" outlineLevel="0" r="395">
      <c r="A395" s="13" t="n">
        <v>45142</v>
      </c>
      <c r="B395" s="6" t="n">
        <v>-23.43</v>
      </c>
      <c r="C395" s="16" t="s">
        <v>267</v>
      </c>
      <c r="D395" s="16"/>
      <c r="E395" s="16"/>
      <c r="F395" s="6" t="s">
        <f>=A395-A394</f>
      </c>
      <c r="G395" s="6" t="s">
        <f>=B395+G394</f>
      </c>
      <c r="H395" s="6" t="s">
        <f>=F395*G394</f>
      </c>
    </row>
    <row collapsed="false" customFormat="false" customHeight="false" hidden="false" ht="12.1" outlineLevel="0" r="396">
      <c r="A396" s="13" t="n">
        <v>45142</v>
      </c>
      <c r="B396" s="6" t="n">
        <v>1582.06</v>
      </c>
      <c r="C396" s="16" t="s">
        <v>278</v>
      </c>
      <c r="D396" s="16"/>
      <c r="E396" s="16"/>
      <c r="F396" s="6" t="s">
        <f>=A396-A395</f>
      </c>
      <c r="G396" s="6" t="s">
        <f>=B396+G395</f>
      </c>
      <c r="H396" s="6" t="s">
        <f>=F396*G395</f>
      </c>
    </row>
    <row collapsed="false" customFormat="false" customHeight="false" hidden="false" ht="12.1" outlineLevel="0" r="397">
      <c r="A397" s="13" t="n">
        <v>45142</v>
      </c>
      <c r="B397" s="6" t="n">
        <v>-1582.06</v>
      </c>
      <c r="C397" s="16" t="s">
        <v>279</v>
      </c>
      <c r="D397" s="16"/>
      <c r="E397" s="16"/>
      <c r="F397" s="6" t="s">
        <f>=A397-A396</f>
      </c>
      <c r="G397" s="6" t="s">
        <f>=B397+G396</f>
      </c>
      <c r="H397" s="6" t="s">
        <f>=F397*G396</f>
      </c>
    </row>
    <row collapsed="false" customFormat="false" customHeight="false" hidden="false" ht="12.1" outlineLevel="0" r="398">
      <c r="A398" s="13" t="n">
        <v>45168</v>
      </c>
      <c r="B398" s="6" t="n">
        <v>-6149</v>
      </c>
      <c r="C398" s="16" t="s">
        <v>161</v>
      </c>
      <c r="D398" s="16"/>
      <c r="E398" s="16"/>
      <c r="F398" s="6" t="s">
        <f>=A398-A397</f>
      </c>
      <c r="G398" s="6" t="s">
        <f>=B398+G397</f>
      </c>
      <c r="H398" s="6" t="s">
        <f>=F398*G397</f>
      </c>
    </row>
    <row collapsed="false" customFormat="false" customHeight="false" hidden="false" ht="12.1" outlineLevel="0" r="399">
      <c r="A399" s="13" t="n">
        <v>45183</v>
      </c>
      <c r="B399" s="6" t="n">
        <v>-142.43</v>
      </c>
      <c r="C399" s="16" t="s">
        <v>280</v>
      </c>
      <c r="D399" s="16"/>
      <c r="E399" s="16"/>
      <c r="F399" s="6" t="s">
        <f>=A399-A398</f>
      </c>
      <c r="G399" s="6" t="s">
        <f>=B399+G398</f>
      </c>
      <c r="H399" s="6" t="s">
        <f>=F399*G398</f>
      </c>
    </row>
    <row collapsed="false" customFormat="false" customHeight="false" hidden="false" ht="12.1" outlineLevel="0" r="400">
      <c r="A400" s="13" t="n">
        <v>45205</v>
      </c>
      <c r="B400" s="6" t="n">
        <v>1278.85</v>
      </c>
      <c r="C400" s="16" t="s">
        <v>281</v>
      </c>
      <c r="D400" s="16"/>
      <c r="E400" s="16"/>
      <c r="F400" s="6" t="s">
        <f>=A400-A399</f>
      </c>
      <c r="G400" s="6" t="s">
        <f>=B400+G399</f>
      </c>
      <c r="H400" s="6" t="s">
        <f>=F400*G399</f>
      </c>
    </row>
    <row collapsed="false" customFormat="false" customHeight="false" hidden="false" ht="12.1" outlineLevel="0" r="401">
      <c r="A401" s="13" t="n">
        <v>45205</v>
      </c>
      <c r="B401" s="6" t="n">
        <v>-1278.85</v>
      </c>
      <c r="C401" s="16" t="s">
        <v>282</v>
      </c>
      <c r="D401" s="16"/>
      <c r="E401" s="16"/>
      <c r="F401" s="6" t="s">
        <f>=A401-A400</f>
      </c>
      <c r="G401" s="6" t="s">
        <f>=B401+G400</f>
      </c>
      <c r="H401" s="6" t="s">
        <f>=F401*G400</f>
      </c>
    </row>
    <row collapsed="false" customFormat="false" customHeight="false" hidden="false" ht="12.1" outlineLevel="0" r="402">
      <c r="A402" s="13" t="n">
        <v>45233</v>
      </c>
      <c r="B402" s="6" t="n">
        <v>-23.43</v>
      </c>
      <c r="C402" s="16" t="s">
        <v>267</v>
      </c>
      <c r="D402" s="16"/>
      <c r="E402" s="16"/>
      <c r="F402" s="6" t="s">
        <f>=A402-A401</f>
      </c>
      <c r="G402" s="6" t="s">
        <f>=B402+G401</f>
      </c>
      <c r="H402" s="6" t="s">
        <f>=F402*G401</f>
      </c>
    </row>
    <row collapsed="false" customFormat="false" customHeight="false" hidden="false" ht="12.1" outlineLevel="0" r="403">
      <c r="A403" s="13" t="n">
        <v>45236</v>
      </c>
      <c r="B403" s="6" t="n">
        <v>-1569.5</v>
      </c>
      <c r="C403" s="16" t="s">
        <v>283</v>
      </c>
      <c r="D403" s="16"/>
      <c r="E403" s="16"/>
      <c r="F403" s="6" t="s">
        <f>=A403-A402</f>
      </c>
      <c r="G403" s="6" t="s">
        <f>=B403+G402</f>
      </c>
      <c r="H403" s="6" t="s">
        <f>=F403*G402</f>
      </c>
    </row>
    <row collapsed="false" customFormat="false" customHeight="false" hidden="false" ht="12.1" outlineLevel="0" r="404">
      <c r="A404" s="13" t="n">
        <v>45236</v>
      </c>
      <c r="B404" s="6" t="n">
        <v>1569.5</v>
      </c>
      <c r="C404" s="16" t="s">
        <v>284</v>
      </c>
      <c r="D404" s="16"/>
      <c r="E404" s="16"/>
      <c r="F404" s="6" t="s">
        <f>=A404-A403</f>
      </c>
      <c r="G404" s="6" t="s">
        <f>=B404+G403</f>
      </c>
      <c r="H404" s="6" t="s">
        <f>=F404*G403</f>
      </c>
    </row>
    <row collapsed="false" customFormat="false" customHeight="false" hidden="false" ht="12.1" outlineLevel="0" r="405">
      <c r="A405" s="13" t="n">
        <v>45258</v>
      </c>
      <c r="B405" s="6" t="n">
        <v>-75000</v>
      </c>
      <c r="C405" s="16" t="s">
        <v>285</v>
      </c>
      <c r="D405" s="16"/>
      <c r="E405" s="16"/>
      <c r="F405" s="6" t="s">
        <f>=A405-A404</f>
      </c>
      <c r="G405" s="6" t="s">
        <f>=B405+G404</f>
      </c>
      <c r="H405" s="6" t="s">
        <f>=F405*G404</f>
      </c>
    </row>
    <row collapsed="false" customFormat="false" customHeight="false" hidden="false" ht="12.1" outlineLevel="0" r="406">
      <c r="A406" s="13" t="n">
        <v>45259</v>
      </c>
      <c r="B406" s="6" t="n">
        <v>-6149</v>
      </c>
      <c r="C406" s="16" t="s">
        <v>161</v>
      </c>
      <c r="D406" s="16"/>
      <c r="E406" s="16"/>
      <c r="F406" s="6" t="s">
        <f>=A406-A405</f>
      </c>
      <c r="G406" s="6" t="s">
        <f>=B406+G405</f>
      </c>
      <c r="H406" s="6" t="s">
        <f>=F406*G405</f>
      </c>
    </row>
    <row collapsed="false" customFormat="false" customHeight="false" hidden="false" ht="12.1" outlineLevel="0" r="407">
      <c r="A407" s="13" t="n">
        <v>45274</v>
      </c>
      <c r="B407" s="6" t="n">
        <v>-136.28</v>
      </c>
      <c r="C407" s="16" t="s">
        <v>286</v>
      </c>
      <c r="D407" s="16"/>
      <c r="E407" s="16"/>
      <c r="F407" s="6" t="s">
        <f>=A407-A406</f>
      </c>
      <c r="G407" s="6" t="s">
        <f>=B407+G406</f>
      </c>
      <c r="H407" s="6" t="s">
        <f>=F407*G406</f>
      </c>
    </row>
    <row collapsed="false" customFormat="false" customHeight="false" hidden="false" ht="12.1" outlineLevel="0" r="408">
      <c r="A408" s="13" t="n">
        <v>45277</v>
      </c>
      <c r="B408" s="6" t="n">
        <v>-7778</v>
      </c>
      <c r="C408" s="16" t="s">
        <v>287</v>
      </c>
      <c r="D408" s="16"/>
      <c r="E408" s="16"/>
      <c r="F408" s="6" t="s">
        <f>=A408-A407</f>
      </c>
      <c r="G408" s="6" t="s">
        <f>=B408+G407</f>
      </c>
      <c r="H408" s="6" t="s">
        <f>=F408*G407</f>
      </c>
    </row>
    <row collapsed="false" customFormat="false" customHeight="false" hidden="false" ht="12.1" outlineLevel="0" r="409">
      <c r="A409" s="13" t="n">
        <v>45285</v>
      </c>
      <c r="B409" s="6" t="n">
        <v>-10127</v>
      </c>
      <c r="C409" s="16" t="s">
        <v>288</v>
      </c>
      <c r="D409" s="16"/>
      <c r="E409" s="16"/>
      <c r="F409" s="6" t="s">
        <f>=A409-A408</f>
      </c>
      <c r="G409" s="6" t="s">
        <f>=B409+G408</f>
      </c>
      <c r="H409" s="6" t="s">
        <f>=F409*G408</f>
      </c>
    </row>
    <row collapsed="false" customFormat="false" customHeight="false" hidden="false" ht="12.1" outlineLevel="0" r="410">
      <c r="A410" s="13" t="n">
        <v>45287</v>
      </c>
      <c r="B410" s="6" t="n">
        <v>-14432</v>
      </c>
      <c r="C410" s="16" t="s">
        <v>289</v>
      </c>
      <c r="D410" s="16"/>
      <c r="E410" s="16"/>
      <c r="F410" s="6" t="s">
        <f>=A410-A409</f>
      </c>
      <c r="G410" s="6" t="s">
        <f>=B410+G409</f>
      </c>
      <c r="H410" s="6" t="s">
        <f>=F410*G409</f>
      </c>
    </row>
    <row collapsed="false" customFormat="false" customHeight="false" hidden="false" ht="12.1" outlineLevel="0" r="411">
      <c r="A411" s="13" t="n">
        <v>45289</v>
      </c>
      <c r="B411" s="6" t="n">
        <v>-1158.6</v>
      </c>
      <c r="C411" s="16" t="s">
        <v>290</v>
      </c>
      <c r="D411" s="16"/>
      <c r="E411" s="16"/>
      <c r="F411" s="6" t="s">
        <f>=A411-A410</f>
      </c>
      <c r="G411" s="6" t="s">
        <f>=B411+G410</f>
      </c>
      <c r="H411" s="6" t="s">
        <f>=F411*G410</f>
      </c>
    </row>
    <row collapsed="false" customFormat="false" customHeight="false" hidden="false" ht="12.1" outlineLevel="0" r="412">
      <c r="A412" s="13" t="n">
        <v>45289</v>
      </c>
      <c r="B412" s="6" t="n">
        <v>1158.6</v>
      </c>
      <c r="C412" s="16" t="s">
        <v>291</v>
      </c>
      <c r="D412" s="16"/>
      <c r="E412" s="16"/>
      <c r="F412" s="6" t="s">
        <f>=A412-A411</f>
      </c>
      <c r="G412" s="6" t="s">
        <f>=B412+G411</f>
      </c>
      <c r="H412" s="6" t="s">
        <f>=F412*G411</f>
      </c>
    </row>
    <row collapsed="false" customFormat="false" customHeight="false" hidden="false" ht="12.1" outlineLevel="0" r="413">
      <c r="A413" s="13" t="n">
        <v>45324</v>
      </c>
      <c r="B413" s="6" t="n">
        <v>-23.43</v>
      </c>
      <c r="C413" s="16" t="s">
        <v>267</v>
      </c>
      <c r="D413" s="16"/>
      <c r="E413" s="16"/>
      <c r="F413" s="6" t="s">
        <f>=A413-A412</f>
      </c>
      <c r="G413" s="6" t="s">
        <f>=B413+G412</f>
      </c>
      <c r="H413" s="6" t="s">
        <f>=F413*G412</f>
      </c>
    </row>
    <row collapsed="false" customFormat="false" customHeight="false" hidden="false" ht="12.1" outlineLevel="0" r="414">
      <c r="A414" s="13" t="n">
        <v>45328</v>
      </c>
      <c r="B414" s="6" t="n">
        <v>-1539.28</v>
      </c>
      <c r="C414" s="16" t="s">
        <v>292</v>
      </c>
      <c r="D414" s="16"/>
      <c r="E414" s="16"/>
      <c r="F414" s="6" t="s">
        <f>=A414-A413</f>
      </c>
      <c r="G414" s="6" t="s">
        <f>=B414+G413</f>
      </c>
      <c r="H414" s="6" t="s">
        <f>=F414*G413</f>
      </c>
    </row>
    <row collapsed="false" customFormat="false" customHeight="false" hidden="false" ht="12.1" outlineLevel="0" r="415">
      <c r="A415" s="13" t="n">
        <v>45328</v>
      </c>
      <c r="B415" s="6" t="n">
        <v>1539.28</v>
      </c>
      <c r="C415" s="16" t="s">
        <v>293</v>
      </c>
      <c r="D415" s="16"/>
      <c r="E415" s="16"/>
      <c r="F415" s="6" t="s">
        <f>=A415-A414</f>
      </c>
      <c r="G415" s="6" t="s">
        <f>=B415+G414</f>
      </c>
      <c r="H415" s="6" t="s">
        <f>=F415*G414</f>
      </c>
    </row>
    <row collapsed="false" customFormat="false" customHeight="false" hidden="false" ht="12.1" outlineLevel="0" r="416">
      <c r="A416" s="13" t="n">
        <v>45350</v>
      </c>
      <c r="B416" s="6" t="n">
        <v>-4612</v>
      </c>
      <c r="C416" s="16" t="s">
        <v>294</v>
      </c>
      <c r="D416" s="16"/>
      <c r="E416" s="16"/>
      <c r="F416" s="6" t="s">
        <f>=A416-A415</f>
      </c>
      <c r="G416" s="6" t="s">
        <f>=B416+G415</f>
      </c>
      <c r="H416" s="6" t="s">
        <f>=F416*G415</f>
      </c>
    </row>
    <row collapsed="false" customFormat="false" customHeight="false" hidden="false" ht="12.1" outlineLevel="0" r="417">
      <c r="A417" s="13" t="n">
        <v>45369</v>
      </c>
      <c r="B417" s="6" t="n">
        <v>-160.41</v>
      </c>
      <c r="C417" s="16" t="s">
        <v>295</v>
      </c>
      <c r="D417" s="16"/>
      <c r="E417" s="16"/>
      <c r="F417" s="6" t="s">
        <f>=A417-A416</f>
      </c>
      <c r="G417" s="6" t="s">
        <f>=B417+G416</f>
      </c>
      <c r="H417" s="6" t="s">
        <f>=F417*G416</f>
      </c>
    </row>
    <row collapsed="false" customFormat="false" customHeight="false" hidden="false" ht="12.1" outlineLevel="0" r="418">
      <c r="A418" s="13" t="n">
        <v>45379</v>
      </c>
      <c r="B418" s="6" t="n">
        <v>1187.95</v>
      </c>
      <c r="C418" s="16" t="s">
        <v>296</v>
      </c>
      <c r="D418" s="16"/>
      <c r="E418" s="16"/>
      <c r="F418" s="6" t="s">
        <f>=A418-A417</f>
      </c>
      <c r="G418" s="6" t="s">
        <f>=B418+G417</f>
      </c>
      <c r="H418" s="6" t="s">
        <f>=F418*G417</f>
      </c>
    </row>
    <row collapsed="false" customFormat="false" customHeight="false" hidden="false" ht="12.1" outlineLevel="0" r="419">
      <c r="A419" s="13" t="n">
        <v>45379</v>
      </c>
      <c r="B419" s="6" t="n">
        <v>-1187.95</v>
      </c>
      <c r="C419" s="16" t="s">
        <v>297</v>
      </c>
      <c r="D419" s="16"/>
      <c r="E419" s="16"/>
      <c r="F419" s="6" t="s">
        <f>=A419-A418</f>
      </c>
      <c r="G419" s="6" t="s">
        <f>=B419+G418</f>
      </c>
      <c r="H419" s="6" t="s">
        <f>=F419*G418</f>
      </c>
    </row>
    <row collapsed="false" customFormat="false" customHeight="false" hidden="false" ht="12.1" outlineLevel="0" r="420">
      <c r="A420" s="13" t="n">
        <v>45415</v>
      </c>
      <c r="B420" s="6" t="n">
        <v>-23.43</v>
      </c>
      <c r="C420" s="16" t="s">
        <v>267</v>
      </c>
      <c r="D420" s="16"/>
      <c r="E420" s="16"/>
      <c r="F420" s="6" t="s">
        <f>=A420-A419</f>
      </c>
      <c r="G420" s="6" t="s">
        <f>=B420+G419</f>
      </c>
      <c r="H420" s="6" t="s">
        <f>=F420*G419</f>
      </c>
    </row>
    <row collapsed="false" customFormat="false" customHeight="false" hidden="false" ht="12.1" outlineLevel="0" r="421">
      <c r="A421" s="13" t="n">
        <v>45418</v>
      </c>
      <c r="B421" s="6" t="n">
        <v>1546.84</v>
      </c>
      <c r="C421" s="16" t="s">
        <v>298</v>
      </c>
      <c r="D421" s="16"/>
      <c r="E421" s="16"/>
      <c r="F421" s="6" t="s">
        <f>=A421-A420</f>
      </c>
      <c r="G421" s="6" t="s">
        <f>=B421+G420</f>
      </c>
      <c r="H421" s="6" t="s">
        <f>=F421*G420</f>
      </c>
    </row>
    <row collapsed="false" customFormat="false" customHeight="false" hidden="false" ht="12.1" outlineLevel="0" r="422">
      <c r="A422" s="13" t="n">
        <v>45418</v>
      </c>
      <c r="B422" s="6" t="n">
        <v>-1546.84</v>
      </c>
      <c r="C422" s="16" t="s">
        <v>299</v>
      </c>
      <c r="D422" s="16"/>
      <c r="E422" s="16"/>
      <c r="F422" s="6" t="s">
        <f>=A422-A421</f>
      </c>
      <c r="G422" s="6" t="s">
        <f>=B422+G421</f>
      </c>
      <c r="H422" s="6" t="s">
        <f>=F422*G421</f>
      </c>
    </row>
    <row collapsed="false" customFormat="false" customHeight="false" hidden="false" ht="12.1" outlineLevel="0" r="423">
      <c r="A423" s="13" t="n">
        <v>45419</v>
      </c>
      <c r="B423" s="6" t="n">
        <v>-8665</v>
      </c>
      <c r="C423" s="16" t="s">
        <v>300</v>
      </c>
      <c r="D423" s="16"/>
      <c r="E423" s="16"/>
      <c r="F423" s="6" t="s">
        <f>=A423-A422</f>
      </c>
      <c r="G423" s="6" t="s">
        <f>=B423+G422</f>
      </c>
      <c r="H423" s="6" t="s">
        <f>=F423*G422</f>
      </c>
    </row>
    <row collapsed="false" customFormat="false" customHeight="false" hidden="false" ht="12.1" outlineLevel="0" r="424">
      <c r="A424" s="13" t="n">
        <v>45440</v>
      </c>
      <c r="B424" s="6" t="n">
        <v>-75000</v>
      </c>
      <c r="C424" s="16" t="s">
        <v>285</v>
      </c>
      <c r="D424" s="16"/>
      <c r="E424" s="16"/>
      <c r="F424" s="6" t="s">
        <f>=A424-A423</f>
      </c>
      <c r="G424" s="6" t="s">
        <f>=B424+G423</f>
      </c>
      <c r="H424" s="6" t="s">
        <f>=F424*G423</f>
      </c>
    </row>
    <row collapsed="false" customFormat="false" customHeight="false" hidden="false" ht="12.1" outlineLevel="0" r="425">
      <c r="A425" s="13" t="n">
        <v>45441</v>
      </c>
      <c r="B425" s="6" t="n">
        <v>-4612</v>
      </c>
      <c r="C425" s="16" t="s">
        <v>294</v>
      </c>
      <c r="D425" s="16"/>
      <c r="E425" s="16"/>
      <c r="F425" s="6" t="s">
        <f>=A425-A424</f>
      </c>
      <c r="G425" s="6" t="s">
        <f>=B425+G424</f>
      </c>
      <c r="H425" s="6" t="s">
        <f>=F425*G424</f>
      </c>
    </row>
    <row collapsed="false" customFormat="false" customHeight="false" hidden="false" ht="12.1" outlineLevel="0" r="426">
      <c r="A426" s="13" t="n">
        <v>45447</v>
      </c>
      <c r="B426" s="6" t="n">
        <v>-431.68</v>
      </c>
      <c r="C426" s="16" t="s">
        <v>301</v>
      </c>
      <c r="D426" s="16"/>
      <c r="E426" s="16"/>
      <c r="F426" s="6" t="s">
        <f>=A426-A425</f>
      </c>
      <c r="G426" s="6" t="s">
        <f>=B426+G425</f>
      </c>
      <c r="H426" s="6" t="s">
        <f>=F426*G425</f>
      </c>
    </row>
    <row collapsed="false" customFormat="false" customHeight="false" hidden="false" ht="12.1" outlineLevel="0" r="427">
      <c r="A427" s="13" t="n">
        <v>45456</v>
      </c>
      <c r="B427" s="6" t="n">
        <v>-152.76</v>
      </c>
      <c r="C427" s="16" t="s">
        <v>302</v>
      </c>
      <c r="D427" s="16"/>
      <c r="E427" s="16"/>
      <c r="F427" s="6" t="s">
        <f>=A427-A426</f>
      </c>
      <c r="G427" s="6" t="s">
        <f>=B427+G426</f>
      </c>
      <c r="H427" s="6" t="s">
        <f>=F427*G426</f>
      </c>
    </row>
    <row collapsed="false" customFormat="false" customHeight="false" hidden="false" ht="12.1" outlineLevel="0" r="428">
      <c r="A428" s="13" t="n">
        <v>45481</v>
      </c>
      <c r="B428" s="6" t="n">
        <v>-3391</v>
      </c>
      <c r="C428" s="16" t="s">
        <v>303</v>
      </c>
      <c r="D428" s="16"/>
      <c r="E428" s="16"/>
      <c r="F428" s="6" t="s">
        <f>=A428-A427</f>
      </c>
      <c r="G428" s="6" t="s">
        <f>=B428+G427</f>
      </c>
      <c r="H428" s="6" t="s">
        <f>=F428*G427</f>
      </c>
    </row>
    <row collapsed="false" customFormat="false" customHeight="false" hidden="false" ht="12.1" outlineLevel="0" r="429">
      <c r="A429" s="13" t="n">
        <v>45481</v>
      </c>
      <c r="B429" s="6" t="n">
        <v>1130.77</v>
      </c>
      <c r="C429" s="16" t="s">
        <v>304</v>
      </c>
      <c r="D429" s="16"/>
      <c r="E429" s="16"/>
      <c r="F429" s="6" t="s">
        <f>=A429-A428</f>
      </c>
      <c r="G429" s="6" t="s">
        <f>=B429+G428</f>
      </c>
      <c r="H429" s="6" t="s">
        <f>=F429*G428</f>
      </c>
    </row>
    <row collapsed="false" customFormat="false" customHeight="false" hidden="false" ht="12.1" outlineLevel="0" r="430">
      <c r="A430" s="13" t="n">
        <v>45481</v>
      </c>
      <c r="B430" s="6" t="n">
        <v>-1130.77</v>
      </c>
      <c r="C430" s="16" t="s">
        <v>305</v>
      </c>
      <c r="D430" s="16"/>
      <c r="E430" s="16"/>
      <c r="F430" s="6" t="s">
        <f>=A430-A429</f>
      </c>
      <c r="G430" s="6" t="s">
        <f>=B430+G429</f>
      </c>
      <c r="H430" s="6" t="s">
        <f>=F430*G429</f>
      </c>
    </row>
    <row collapsed="false" customFormat="false" customHeight="false" hidden="false" ht="12.1" outlineLevel="0" r="431">
      <c r="A431" s="13" t="n">
        <v>45484</v>
      </c>
      <c r="B431" s="6" t="n">
        <v>-10231</v>
      </c>
      <c r="C431" s="16" t="s">
        <v>306</v>
      </c>
      <c r="D431" s="16"/>
      <c r="E431" s="16"/>
      <c r="F431" s="6" t="s">
        <f>=A431-A430</f>
      </c>
      <c r="G431" s="6" t="s">
        <f>=B431+G430</f>
      </c>
      <c r="H431" s="6" t="s">
        <f>=F431*G430</f>
      </c>
    </row>
    <row collapsed="false" customFormat="false" customHeight="false" hidden="false" ht="12.1" outlineLevel="0" r="432">
      <c r="A432" s="13" t="n">
        <v>45484</v>
      </c>
      <c r="B432" s="6" t="n">
        <v>-28971</v>
      </c>
      <c r="C432" s="16" t="s">
        <v>307</v>
      </c>
      <c r="D432" s="16"/>
      <c r="E432" s="16"/>
      <c r="F432" s="6" t="s">
        <f>=A432-A431</f>
      </c>
      <c r="G432" s="6" t="s">
        <f>=B432+G431</f>
      </c>
      <c r="H432" s="6" t="s">
        <f>=F432*G431</f>
      </c>
    </row>
    <row collapsed="false" customFormat="false" customHeight="false" hidden="false" ht="12.1" outlineLevel="0" r="433">
      <c r="A433" s="13" t="n">
        <v>45484</v>
      </c>
      <c r="B433" s="6" t="n">
        <v>-522</v>
      </c>
      <c r="C433" s="16" t="s">
        <v>308</v>
      </c>
      <c r="D433" s="16"/>
      <c r="E433" s="16"/>
      <c r="F433" s="6" t="s">
        <f>=A433-A432</f>
      </c>
      <c r="G433" s="6" t="s">
        <f>=B433+G432</f>
      </c>
      <c r="H433" s="6" t="s">
        <f>=F433*G432</f>
      </c>
    </row>
    <row collapsed="false" customFormat="false" customHeight="false" hidden="false" ht="12.1" outlineLevel="0" r="434">
      <c r="A434" s="13" t="n">
        <v>45491</v>
      </c>
      <c r="B434" s="6" t="n">
        <v>-325046</v>
      </c>
      <c r="C434" s="16" t="s">
        <v>309</v>
      </c>
      <c r="D434" s="16"/>
      <c r="E434" s="16"/>
      <c r="F434" s="6" t="s">
        <f>=A434-A433</f>
      </c>
      <c r="G434" s="6" t="s">
        <f>=B434+G433</f>
      </c>
      <c r="H434" s="6" t="s">
        <f>=F434*G433</f>
      </c>
    </row>
    <row collapsed="false" customFormat="false" customHeight="false" hidden="false" ht="12.1" outlineLevel="0" r="435">
      <c r="A435" s="13" t="n">
        <v>45506</v>
      </c>
      <c r="B435" s="6" t="n">
        <v>-23.43</v>
      </c>
      <c r="C435" s="16" t="s">
        <v>267</v>
      </c>
      <c r="D435" s="16"/>
      <c r="E435" s="16"/>
      <c r="F435" s="6" t="s">
        <f>=A435-A434</f>
      </c>
      <c r="G435" s="6" t="s">
        <f>=B435+G434</f>
      </c>
      <c r="H435" s="6" t="s">
        <f>=F435*G434</f>
      </c>
    </row>
    <row collapsed="false" customFormat="false" customHeight="false" hidden="false" ht="12.1" outlineLevel="0" r="436">
      <c r="A436" s="13" t="n">
        <v>45511</v>
      </c>
      <c r="B436" s="6" t="n">
        <v>1436.73</v>
      </c>
      <c r="C436" s="16" t="s">
        <v>310</v>
      </c>
      <c r="D436" s="16"/>
      <c r="E436" s="16"/>
      <c r="F436" s="6" t="s">
        <f>=A436-A435</f>
      </c>
      <c r="G436" s="6" t="s">
        <f>=B436+G435</f>
      </c>
      <c r="H436" s="6" t="s">
        <f>=F436*G435</f>
      </c>
    </row>
    <row collapsed="false" customFormat="false" customHeight="false" hidden="false" ht="12.1" outlineLevel="0" r="437">
      <c r="A437" s="13" t="n">
        <v>45511</v>
      </c>
      <c r="B437" s="6" t="n">
        <v>-1436.73</v>
      </c>
      <c r="C437" s="16" t="s">
        <v>311</v>
      </c>
      <c r="D437" s="16"/>
      <c r="E437" s="16"/>
      <c r="F437" s="6" t="s">
        <f>=A437-A436</f>
      </c>
      <c r="G437" s="6" t="s">
        <f>=B437+G436</f>
      </c>
      <c r="H437" s="6" t="s">
        <f>=F437*G436</f>
      </c>
    </row>
    <row collapsed="false" customFormat="false" customHeight="false" hidden="false" ht="12.1" outlineLevel="0" r="438">
      <c r="A438" s="13" t="n">
        <v>45532</v>
      </c>
      <c r="B438" s="6" t="n">
        <v>-3075</v>
      </c>
      <c r="C438" s="16" t="s">
        <v>312</v>
      </c>
      <c r="D438" s="16"/>
      <c r="E438" s="16"/>
      <c r="F438" s="6" t="s">
        <f>=A438-A437</f>
      </c>
      <c r="G438" s="6" t="s">
        <f>=B438+G437</f>
      </c>
      <c r="H438" s="6" t="s">
        <f>=F438*G437</f>
      </c>
    </row>
    <row collapsed="false" customFormat="false" customHeight="false" hidden="false" ht="12.1" outlineLevel="0" r="439">
      <c r="A439" s="13" t="n">
        <v>45533</v>
      </c>
      <c r="B439" s="6" t="n">
        <v>-1785.92</v>
      </c>
      <c r="C439" s="16" t="s">
        <v>313</v>
      </c>
      <c r="D439" s="16"/>
      <c r="E439" s="16"/>
      <c r="F439" s="6" t="s">
        <f>=A439-A438</f>
      </c>
      <c r="G439" s="6" t="s">
        <f>=B439+G438</f>
      </c>
      <c r="H439" s="6" t="s">
        <f>=F439*G438</f>
      </c>
    </row>
    <row collapsed="false" customFormat="false" customHeight="false" hidden="false" ht="12.1" outlineLevel="0" r="440">
      <c r="A440" s="13" t="n">
        <v>45547</v>
      </c>
      <c r="B440" s="6" t="n">
        <v>-180.16</v>
      </c>
      <c r="C440" s="16" t="s">
        <v>314</v>
      </c>
      <c r="D440" s="16"/>
      <c r="E440" s="16"/>
      <c r="F440" s="6" t="s">
        <f>=A440-A439</f>
      </c>
      <c r="G440" s="6" t="s">
        <f>=B440+G439</f>
      </c>
      <c r="H440" s="6" t="s">
        <f>=F440*G439</f>
      </c>
    </row>
    <row collapsed="false" customFormat="false" customHeight="false" hidden="false" ht="12.1" outlineLevel="0" r="441">
      <c r="A441" s="13" t="n">
        <v>45557</v>
      </c>
      <c r="B441" s="6" t="n">
        <v>-4072</v>
      </c>
      <c r="C441" s="16" t="s">
        <v>315</v>
      </c>
      <c r="D441" s="16"/>
      <c r="E441" s="16"/>
      <c r="F441" s="6" t="s">
        <f>=A441-A440</f>
      </c>
      <c r="G441" s="6" t="s">
        <f>=B441+G440</f>
      </c>
      <c r="H441" s="6" t="s">
        <f>=F441*G440</f>
      </c>
    </row>
    <row collapsed="false" customFormat="false" customHeight="false" hidden="false" ht="12.1" outlineLevel="0" r="442">
      <c r="A442" s="13" t="n">
        <v>45572</v>
      </c>
      <c r="B442" s="6" t="n">
        <v>1217.18</v>
      </c>
      <c r="C442" s="16" t="s">
        <v>316</v>
      </c>
      <c r="D442" s="16"/>
      <c r="E442" s="16"/>
      <c r="F442" s="6" t="s">
        <f>=A442-A441</f>
      </c>
      <c r="G442" s="6" t="s">
        <f>=B442+G441</f>
      </c>
      <c r="H442" s="6" t="s">
        <f>=F442*G441</f>
      </c>
    </row>
    <row collapsed="false" customFormat="false" customHeight="false" hidden="false" ht="12.1" outlineLevel="0" r="443">
      <c r="A443" s="13" t="n">
        <v>45572</v>
      </c>
      <c r="B443" s="6" t="n">
        <v>-1217.18</v>
      </c>
      <c r="C443" s="16" t="s">
        <v>317</v>
      </c>
      <c r="D443" s="16"/>
      <c r="E443" s="16"/>
      <c r="F443" s="6" t="s">
        <f>=A443-A442</f>
      </c>
      <c r="G443" s="6" t="s">
        <f>=B443+G442</f>
      </c>
      <c r="H443" s="6" t="s">
        <f>=F443*G442</f>
      </c>
    </row>
    <row collapsed="false" customFormat="false" customHeight="false" hidden="false" ht="12.1" outlineLevel="0" r="444">
      <c r="A444" s="13" t="n">
        <v>45579</v>
      </c>
      <c r="B444" s="6" t="n">
        <v>-9041</v>
      </c>
      <c r="C444" s="16" t="s">
        <v>318</v>
      </c>
      <c r="D444" s="16"/>
      <c r="E444" s="16"/>
      <c r="F444" s="6" t="s">
        <f>=A444-A443</f>
      </c>
      <c r="G444" s="6" t="s">
        <f>=B444+G443</f>
      </c>
      <c r="H444" s="6" t="s">
        <f>=F444*G443</f>
      </c>
    </row>
    <row collapsed="false" customFormat="false" customHeight="false" hidden="false" ht="12.1" outlineLevel="0" r="445">
      <c r="A445" s="13" t="n">
        <v>45597</v>
      </c>
      <c r="B445" s="6" t="n">
        <v>-23.43</v>
      </c>
      <c r="C445" s="16" t="s">
        <v>267</v>
      </c>
      <c r="D445" s="16"/>
      <c r="E445" s="16"/>
      <c r="F445" s="6" t="s">
        <f>=A445-A444</f>
      </c>
      <c r="G445" s="6" t="s">
        <f>=B445+G444</f>
      </c>
      <c r="H445" s="6" t="s">
        <f>=F445*G444</f>
      </c>
    </row>
    <row collapsed="false" customFormat="false" customHeight="false" hidden="false" ht="12.1" outlineLevel="0" r="446">
      <c r="A446" s="13" t="n">
        <v>45622</v>
      </c>
      <c r="B446" s="6" t="n">
        <v>-75000</v>
      </c>
      <c r="C446" s="16" t="s">
        <v>285</v>
      </c>
      <c r="D446" s="16"/>
      <c r="E446" s="16"/>
      <c r="F446" s="6" t="s">
        <f>=A446-A445</f>
      </c>
      <c r="G446" s="6" t="s">
        <f>=B446+G445</f>
      </c>
      <c r="H446" s="6" t="s">
        <f>=F446*G445</f>
      </c>
    </row>
    <row collapsed="false" customFormat="false" customHeight="false" hidden="false" ht="12.1" outlineLevel="0" r="447">
      <c r="A447" s="13" t="n">
        <v>45623</v>
      </c>
      <c r="B447" s="6" t="n">
        <v>-3075</v>
      </c>
      <c r="C447" s="16" t="s">
        <v>312</v>
      </c>
      <c r="D447" s="16"/>
      <c r="E447" s="16"/>
      <c r="F447" s="6" t="s">
        <f>=A447-A446</f>
      </c>
      <c r="G447" s="6" t="s">
        <f>=B447+G446</f>
      </c>
      <c r="H447" s="6" t="s">
        <f>=F447*G446</f>
      </c>
    </row>
    <row collapsed="false" customFormat="false" customHeight="false" hidden="false" ht="12.1" outlineLevel="0" r="448">
      <c r="A448" s="13" t="n">
        <v>45643</v>
      </c>
      <c r="B448" s="6" t="n">
        <v>-8944</v>
      </c>
      <c r="C448" s="16" t="s">
        <v>319</v>
      </c>
      <c r="D448" s="16"/>
      <c r="E448" s="16"/>
      <c r="F448" s="6" t="s">
        <f>=A448-A447</f>
      </c>
      <c r="G448" s="6" t="s">
        <f>=B448+G447</f>
      </c>
      <c r="H448" s="6" t="s">
        <f>=F448*G447</f>
      </c>
    </row>
    <row collapsed="false" customFormat="false" customHeight="false" hidden="false" ht="12.1" outlineLevel="0" r="449">
      <c r="A449" s="13" t="n">
        <v>45648</v>
      </c>
      <c r="B449" s="6" t="n">
        <v>-4385</v>
      </c>
      <c r="C449" s="16" t="s">
        <v>320</v>
      </c>
      <c r="D449" s="16"/>
      <c r="E449" s="16"/>
      <c r="F449" s="6" t="s">
        <f>=A449-A448</f>
      </c>
      <c r="G449" s="6" t="s">
        <f>=B449+G448</f>
      </c>
      <c r="H449" s="6" t="s">
        <f>=F449*G448</f>
      </c>
    </row>
    <row collapsed="false" customFormat="false" customHeight="false" hidden="false" ht="12.1" outlineLevel="0" r="450">
      <c r="A450" s="13" t="n">
        <v>45656</v>
      </c>
      <c r="B450" s="6" t="n">
        <v>-1304.55</v>
      </c>
      <c r="C450" s="16" t="s">
        <v>321</v>
      </c>
      <c r="D450" s="16"/>
      <c r="E450" s="16"/>
      <c r="F450" s="6" t="s">
        <f>=A450-A449</f>
      </c>
      <c r="G450" s="6" t="s">
        <f>=B450+G449</f>
      </c>
      <c r="H450" s="6" t="s">
        <f>=F450*G449</f>
      </c>
    </row>
    <row collapsed="false" customFormat="false" customHeight="false" hidden="false" ht="12.1" outlineLevel="0" r="451">
      <c r="A451" s="13" t="n">
        <v>45656</v>
      </c>
      <c r="B451" s="6" t="n">
        <v>1304.55</v>
      </c>
      <c r="C451" s="16" t="s">
        <v>322</v>
      </c>
      <c r="D451" s="16"/>
      <c r="E451" s="16"/>
      <c r="F451" s="6" t="s">
        <f>=A451-A450</f>
      </c>
      <c r="G451" s="6" t="s">
        <f>=B451+G450</f>
      </c>
      <c r="H451" s="6" t="s">
        <f>=F451*G450</f>
      </c>
    </row>
    <row collapsed="false" customFormat="false" customHeight="false" hidden="false" ht="12.1" outlineLevel="0" r="452">
      <c r="A452" s="13" t="n">
        <v>45688</v>
      </c>
      <c r="B452" s="6" t="n">
        <v>-23.43</v>
      </c>
      <c r="C452" s="16" t="s">
        <v>267</v>
      </c>
      <c r="D452" s="16"/>
      <c r="E452" s="16"/>
      <c r="F452" s="6" t="s">
        <f>=A452-A451</f>
      </c>
      <c r="G452" s="6" t="s">
        <f>=B452+G451</f>
      </c>
      <c r="H452" s="6" t="s">
        <f>=F452*G451</f>
      </c>
    </row>
    <row collapsed="false" customFormat="false" customHeight="false" hidden="false" ht="12.1" outlineLevel="0" r="453">
      <c r="A453" s="13" t="n">
        <v>45714</v>
      </c>
      <c r="B453" s="6" t="n">
        <v>-1537</v>
      </c>
      <c r="C453" s="16" t="s">
        <v>323</v>
      </c>
      <c r="D453" s="16"/>
      <c r="E453" s="16"/>
      <c r="F453" s="6" t="s">
        <f>=A453-A452</f>
      </c>
      <c r="G453" s="6" t="s">
        <f>=B453+G452</f>
      </c>
      <c r="H453" s="6" t="s">
        <f>=F453*G452</f>
      </c>
    </row>
    <row collapsed="false" customFormat="false" customHeight="false" hidden="false" ht="12.1" outlineLevel="0" r="454">
      <c r="A454" s="13" t="n">
        <v>45734</v>
      </c>
      <c r="B454" s="6" t="n">
        <v>-182.61</v>
      </c>
      <c r="C454" s="16" t="s">
        <v>324</v>
      </c>
      <c r="D454" s="16"/>
      <c r="E454" s="16"/>
      <c r="F454" s="6" t="s">
        <f>=A454-A453</f>
      </c>
      <c r="G454" s="6" t="s">
        <f>=B454+G453</f>
      </c>
      <c r="H454" s="6" t="s">
        <f>=F454*G453</f>
      </c>
    </row>
    <row collapsed="false" customFormat="false" customHeight="false" hidden="false" ht="12.1" outlineLevel="0" r="455">
      <c r="A455" s="13" t="n">
        <v>45740</v>
      </c>
      <c r="B455" s="6" t="n">
        <v>-5634.48</v>
      </c>
      <c r="C455" s="16" t="s">
        <v>325</v>
      </c>
      <c r="D455" s="16"/>
      <c r="E455" s="16"/>
      <c r="F455" s="6" t="s">
        <f>=A455-A454</f>
      </c>
      <c r="G455" s="6" t="s">
        <f>=B455+G454</f>
      </c>
      <c r="H455" s="6" t="s">
        <f>=F455*G454</f>
      </c>
    </row>
    <row collapsed="false" customFormat="false" customHeight="false" hidden="false" ht="12.1" outlineLevel="0" r="456">
      <c r="A456" s="13" t="n">
        <v>45747</v>
      </c>
      <c r="B456" s="6" t="n">
        <v>1073.63</v>
      </c>
      <c r="C456" s="16" t="s">
        <v>326</v>
      </c>
      <c r="D456" s="16"/>
      <c r="E456" s="16"/>
      <c r="F456" s="6" t="s">
        <f>=A456-A455</f>
      </c>
      <c r="G456" s="6" t="s">
        <f>=B456+G455</f>
      </c>
      <c r="H456" s="6" t="s">
        <f>=F456*G455</f>
      </c>
    </row>
    <row collapsed="false" customFormat="false" customHeight="false" hidden="false" ht="12.1" outlineLevel="0" r="457">
      <c r="A457" s="13" t="n">
        <v>45747</v>
      </c>
      <c r="B457" s="6" t="n">
        <v>-1073.63</v>
      </c>
      <c r="C457" s="16" t="s">
        <v>327</v>
      </c>
      <c r="D457" s="16"/>
      <c r="E457" s="16"/>
      <c r="F457" s="6" t="s">
        <f>=A457-A456</f>
      </c>
      <c r="G457" s="6" t="s">
        <f>=B457+G456</f>
      </c>
      <c r="H457" s="6" t="s">
        <f>=F457*G456</f>
      </c>
    </row>
    <row collapsed="false" customFormat="false" customHeight="false" hidden="false" ht="12.1" outlineLevel="0" r="458">
      <c r="A458" s="13" t="n">
        <v>45779</v>
      </c>
      <c r="B458" s="6" t="n">
        <v>-23.43</v>
      </c>
      <c r="C458" s="16" t="s">
        <v>267</v>
      </c>
      <c r="D458" s="16"/>
      <c r="E458" s="16"/>
      <c r="F458" s="6" t="s">
        <f>=A458-A457</f>
      </c>
      <c r="G458" s="6" t="s">
        <f>=B458+G457</f>
      </c>
      <c r="H458" s="6" t="s">
        <f>=F458*G457</f>
      </c>
    </row>
    <row collapsed="false" customFormat="false" customHeight="false" hidden="false" ht="12.1" outlineLevel="0" r="459">
      <c r="A459" s="13" t="n">
        <v>45804</v>
      </c>
      <c r="B459" s="6" t="n">
        <v>-75000</v>
      </c>
      <c r="C459" s="16" t="s">
        <v>285</v>
      </c>
      <c r="D459" s="16"/>
      <c r="E459" s="16"/>
      <c r="F459" s="6" t="s">
        <f>=A459-A458</f>
      </c>
      <c r="G459" s="6" t="s">
        <f>=B459+G458</f>
      </c>
      <c r="H459" s="6" t="s">
        <f>=F459*G458</f>
      </c>
    </row>
    <row collapsed="false" customFormat="false" customHeight="false" hidden="false" ht="12.1" outlineLevel="0" r="460">
      <c r="A460" s="13" t="n">
        <v>45805</v>
      </c>
      <c r="B460" s="6" t="n">
        <v>-1537</v>
      </c>
      <c r="C460" s="16" t="s">
        <v>323</v>
      </c>
      <c r="D460" s="16"/>
      <c r="E460" s="16"/>
      <c r="F460" s="6" t="s">
        <f>=A460-A459</f>
      </c>
      <c r="G460" s="6" t="s">
        <f>=B460+G459</f>
      </c>
      <c r="H460" s="6" t="s">
        <f>=F460*G459</f>
      </c>
    </row>
    <row collapsed="false" customFormat="false" customHeight="false" hidden="false" ht="12.1" outlineLevel="0" r="461">
      <c r="A461" s="13" t="n">
        <v>45811</v>
      </c>
      <c r="B461" s="6" t="n">
        <v>-9413</v>
      </c>
      <c r="C461" s="16" t="s">
        <v>328</v>
      </c>
      <c r="D461" s="16"/>
      <c r="E461" s="16"/>
      <c r="F461" s="6" t="s">
        <f>=A461-A460</f>
      </c>
      <c r="G461" s="6" t="s">
        <f>=B461+G460</f>
      </c>
      <c r="H461" s="6" t="s">
        <f>=F461*G460</f>
      </c>
    </row>
    <row collapsed="false" customFormat="false" customHeight="false" hidden="false" ht="12.1" outlineLevel="0" r="462">
      <c r="A462" s="13" t="n">
        <v>45817</v>
      </c>
      <c r="B462" s="6" t="n">
        <v>-3028</v>
      </c>
      <c r="C462" s="16" t="s">
        <v>329</v>
      </c>
      <c r="D462" s="16"/>
      <c r="E462" s="16"/>
      <c r="F462" s="6" t="s">
        <f>=A462-A461</f>
      </c>
      <c r="G462" s="6" t="s">
        <f>=B462+G461</f>
      </c>
      <c r="H462" s="6" t="s">
        <f>=F462*G461</f>
      </c>
    </row>
    <row collapsed="false" customFormat="false" customHeight="false" hidden="false" ht="12.1" outlineLevel="0" r="463">
      <c r="A463" s="13" t="n">
        <v>45845</v>
      </c>
      <c r="B463" s="6" t="n">
        <v>-1011.46</v>
      </c>
      <c r="C463" s="16" t="s">
        <v>330</v>
      </c>
      <c r="D463" s="16"/>
      <c r="E463" s="16"/>
      <c r="F463" s="6" t="s">
        <f>=A463-A462</f>
      </c>
      <c r="G463" s="6" t="s">
        <f>=B463+G462</f>
      </c>
      <c r="H463" s="6" t="s">
        <f>=F463*G462</f>
      </c>
    </row>
    <row collapsed="false" customFormat="false" customHeight="false" hidden="false" ht="12.1" outlineLevel="0" r="464">
      <c r="A464" s="13" t="n">
        <v>45845</v>
      </c>
      <c r="B464" s="6" t="n">
        <v>1011.46</v>
      </c>
      <c r="C464" s="16" t="s">
        <v>331</v>
      </c>
      <c r="D464" s="16"/>
      <c r="E464" s="16"/>
      <c r="F464" s="6" t="s">
        <f>=A464-A463</f>
      </c>
      <c r="G464" s="6" t="s">
        <f>=B464+G463</f>
      </c>
      <c r="H464" s="6" t="s">
        <f>=F464*G463</f>
      </c>
    </row>
    <row collapsed="false" customFormat="false" customHeight="false" hidden="false" ht="12.1" outlineLevel="0" r="465">
      <c r="A465" s="13" t="n">
        <v>45846</v>
      </c>
      <c r="B465" s="6" t="n">
        <v>-4735</v>
      </c>
      <c r="C465" s="16" t="s">
        <v>332</v>
      </c>
      <c r="D465" s="16"/>
      <c r="E465" s="16"/>
      <c r="F465" s="6" t="s">
        <f>=A465-A464</f>
      </c>
      <c r="G465" s="6" t="s">
        <f>=B465+G464</f>
      </c>
      <c r="H465" s="6" t="s">
        <f>=F465*G464</f>
      </c>
    </row>
    <row collapsed="false" customFormat="false" customHeight="false" hidden="false" ht="12.1" outlineLevel="0" r="466">
      <c r="A466" s="13" t="n">
        <v>45855</v>
      </c>
      <c r="B466" s="6" t="n">
        <v>-224808</v>
      </c>
      <c r="C466" s="16" t="s">
        <v>333</v>
      </c>
      <c r="D466" s="16"/>
      <c r="E466" s="16"/>
      <c r="F466" s="6" t="s">
        <f>=A466-A465</f>
      </c>
      <c r="G466" s="6" t="s">
        <f>=B466+G465</f>
      </c>
      <c r="H466" s="6" t="s">
        <f>=F466*G465</f>
      </c>
    </row>
    <row collapsed="false" customFormat="false" customHeight="false" hidden="false" ht="12.1" outlineLevel="0" r="467">
      <c r="A467" s="13" t="n">
        <v>45856</v>
      </c>
      <c r="B467" s="6" t="n">
        <v>-30311</v>
      </c>
      <c r="C467" s="16" t="s">
        <v>334</v>
      </c>
      <c r="D467" s="16"/>
      <c r="E467" s="16"/>
      <c r="F467" s="6" t="s">
        <f>=A467-A466</f>
      </c>
      <c r="G467" s="6" t="s">
        <f>=B467+G466</f>
      </c>
      <c r="H467" s="6" t="s">
        <f>=F467*G466</f>
      </c>
    </row>
    <row collapsed="false" customFormat="false" customHeight="false" hidden="false" ht="12.1" outlineLevel="0" r="468">
      <c r="A468" s="13" t="n">
        <v>45870</v>
      </c>
      <c r="B468" s="6" t="n">
        <v>-56.82</v>
      </c>
      <c r="C468" s="16" t="s">
        <v>335</v>
      </c>
      <c r="D468" s="16"/>
      <c r="E468" s="16"/>
      <c r="F468" s="6" t="s">
        <f>=A468-A467</f>
      </c>
      <c r="G468" s="6" t="s">
        <f>=B468+G467</f>
      </c>
      <c r="H468" s="6" t="s">
        <f>=F468*G467</f>
      </c>
    </row>
    <row collapsed="false" customFormat="false" customHeight="false" hidden="false" ht="12.1" outlineLevel="0" r="469">
      <c r="A469" s="13" t="n">
        <v>45931</v>
      </c>
      <c r="B469" s="6" t="n">
        <v>-9500</v>
      </c>
      <c r="C469" s="16" t="s">
        <v>336</v>
      </c>
      <c r="D469" s="16"/>
      <c r="E469" s="16"/>
      <c r="F469" s="6" t="s">
        <f>=A469-A468</f>
      </c>
      <c r="G469" s="6" t="s">
        <f>=B469+G468</f>
      </c>
      <c r="H469" s="6" t="s">
        <f>=F469*G468</f>
      </c>
    </row>
    <row collapsed="false" customFormat="false" customHeight="false" hidden="false" ht="12.1" outlineLevel="0" r="470">
      <c r="A470" s="13" t="n">
        <v>45933</v>
      </c>
      <c r="B470" s="6" t="n">
        <v>1039.34</v>
      </c>
      <c r="C470" s="16" t="s">
        <v>337</v>
      </c>
      <c r="D470" s="16"/>
      <c r="E470" s="16"/>
      <c r="F470" s="6" t="s">
        <f>=A470-A469</f>
      </c>
      <c r="G470" s="6" t="s">
        <f>=B470+G469</f>
      </c>
      <c r="H470" s="6" t="s">
        <f>=F470*G469</f>
      </c>
    </row>
    <row collapsed="false" customFormat="false" customHeight="false" hidden="false" ht="12.1" outlineLevel="0" r="471">
      <c r="A471" s="13" t="n">
        <v>45933</v>
      </c>
      <c r="B471" s="6" t="n">
        <v>-1039.34</v>
      </c>
      <c r="C471" s="16" t="s">
        <v>338</v>
      </c>
      <c r="D471" s="16"/>
      <c r="E471" s="16"/>
      <c r="F471" s="6" t="s">
        <f>=A471-A470</f>
      </c>
      <c r="G471" s="6" t="s">
        <f>=B471+G470</f>
      </c>
      <c r="H471" s="6" t="s">
        <f>=F471*G470</f>
      </c>
    </row>
    <row collapsed="false" customFormat="false" customHeight="false" hidden="false" ht="12.1" outlineLevel="0" r="472">
      <c r="A472" s="13" t="n">
        <v>45943</v>
      </c>
      <c r="B472" s="6" t="n">
        <v>-3010</v>
      </c>
      <c r="C472" s="16" t="s">
        <v>339</v>
      </c>
      <c r="D472" s="16"/>
      <c r="E472" s="16"/>
      <c r="F472" s="6" t="s">
        <f>=A472-A471</f>
      </c>
      <c r="G472" s="6" t="s">
        <f>=B472+G471</f>
      </c>
      <c r="H472" s="6" t="s">
        <f>=F472*G471</f>
      </c>
    </row>
    <row collapsed="false" customFormat="false" customHeight="false" hidden="false" ht="12.1" outlineLevel="0" r="473">
      <c r="A473" s="13" t="n">
        <v>45961</v>
      </c>
      <c r="B473" s="6" t="n">
        <v>-56.82</v>
      </c>
      <c r="C473" s="16" t="s">
        <v>335</v>
      </c>
      <c r="D473" s="16"/>
      <c r="E473" s="16"/>
      <c r="F473" s="6" t="s">
        <f>=A473-A472</f>
      </c>
      <c r="G473" s="6" t="s">
        <f>=B473+G472</f>
      </c>
      <c r="H473" s="6" t="s">
        <f>=F473*G472</f>
      </c>
    </row>
    <row collapsed="false" customFormat="false" customHeight="false" hidden="false" ht="12.1" outlineLevel="0" r="474">
      <c r="A474" s="13" t="n">
        <v>46002</v>
      </c>
      <c r="B474" s="6" t="n">
        <v>-205.66</v>
      </c>
      <c r="C474" s="16" t="s">
        <v>340</v>
      </c>
      <c r="D474" s="16"/>
      <c r="E474" s="16"/>
      <c r="F474" s="6" t="s">
        <f>=A474-A473</f>
      </c>
      <c r="G474" s="6" t="s">
        <f>=B474+G473</f>
      </c>
      <c r="H474" s="6" t="s">
        <f>=F474*G473</f>
      </c>
    </row>
    <row collapsed="false" customFormat="false" customHeight="false" hidden="false" ht="12.1" outlineLevel="0" r="475">
      <c r="A475" s="13" t="n">
        <v>46020</v>
      </c>
      <c r="B475" s="6" t="n">
        <v>-996.79</v>
      </c>
      <c r="C475" s="16" t="s">
        <v>341</v>
      </c>
      <c r="D475" s="16"/>
      <c r="E475" s="16"/>
      <c r="F475" s="6" t="s">
        <f>=A475-A474</f>
      </c>
      <c r="G475" s="6" t="s">
        <f>=B475+G474</f>
      </c>
      <c r="H475" s="6" t="s">
        <f>=F475*G474</f>
      </c>
    </row>
    <row collapsed="false" customFormat="false" customHeight="false" hidden="false" ht="12.1" outlineLevel="0" r="476">
      <c r="A476" s="13" t="n">
        <v>46020</v>
      </c>
      <c r="B476" s="6" t="n">
        <v>996.79</v>
      </c>
      <c r="C476" s="16" t="s">
        <v>342</v>
      </c>
      <c r="D476" s="16"/>
      <c r="E476" s="16"/>
      <c r="F476" s="6" t="s">
        <f>=A476-A475</f>
      </c>
      <c r="G476" s="6" t="s">
        <f>=B476+G475</f>
      </c>
      <c r="H476" s="6" t="s">
        <f>=F476*G475</f>
      </c>
    </row>
    <row collapsed="false" customFormat="false" customHeight="false" hidden="false" ht="12.1" outlineLevel="0" r="477">
      <c r="A477" s="13" t="n">
        <v>46034</v>
      </c>
      <c r="B477" s="6" t="n">
        <v>-6908</v>
      </c>
      <c r="C477" s="16" t="s">
        <v>343</v>
      </c>
      <c r="D477" s="16"/>
      <c r="E477" s="16"/>
      <c r="F477" s="6" t="s">
        <f>=A477-A476</f>
      </c>
      <c r="G477" s="6" t="s">
        <f>=B477+G476</f>
      </c>
      <c r="H477" s="6" t="s">
        <f>=F477*G476</f>
      </c>
    </row>
    <row collapsed="false" customFormat="false" customHeight="false" hidden="false" ht="12.1" outlineLevel="0" r="478">
      <c r="A478" s="13" t="n">
        <v>46052</v>
      </c>
      <c r="B478" s="6" t="n">
        <v>-56.82</v>
      </c>
      <c r="C478" s="16" t="s">
        <v>335</v>
      </c>
      <c r="D478" s="16"/>
      <c r="E478" s="16"/>
      <c r="F478" s="6" t="s">
        <f>=A478-A477</f>
      </c>
      <c r="G478" s="6" t="s">
        <f>=B478+G477</f>
      </c>
      <c r="H478" s="6" t="s">
        <f>=F478*G477</f>
      </c>
    </row>
    <row collapsed="false" customFormat="false" customHeight="false" hidden="false" ht="12.1" outlineLevel="0" r="479">
      <c r="A479" s="13" t="n">
        <v>46098</v>
      </c>
      <c r="B479" s="6" t="n">
        <v>-245.1</v>
      </c>
      <c r="C479" s="16" t="s">
        <v>344</v>
      </c>
      <c r="D479" s="16"/>
      <c r="E479" s="16"/>
      <c r="F479" s="6" t="s">
        <f>=A479-A478</f>
      </c>
      <c r="G479" s="6" t="s">
        <f>=B479+G478</f>
      </c>
      <c r="H479" s="6" t="s">
        <f>=F479*G478</f>
      </c>
    </row>
    <row collapsed="false" customFormat="false" customHeight="false" hidden="false" ht="12.1" outlineLevel="0" r="480">
      <c r="A480" s="13" t="n">
        <v>46101</v>
      </c>
      <c r="B480" s="6" t="n">
        <v>-1567.8</v>
      </c>
      <c r="C480" s="16" t="s">
        <v>345</v>
      </c>
      <c r="D480" s="16"/>
      <c r="E480" s="16"/>
      <c r="F480" s="6" t="s">
        <f>=A480-A479</f>
      </c>
      <c r="G480" s="6" t="s">
        <f>=B480+G479</f>
      </c>
      <c r="H480" s="6" t="s">
        <f>=F480*G479</f>
      </c>
    </row>
    <row collapsed="false" customFormat="false" customHeight="false" hidden="false" ht="12.1" outlineLevel="0" r="481">
      <c r="A481" s="12" t="n">
        <v>46123</v>
      </c>
      <c r="B481" s="5" t="n">
        <v>-6489144.74</v>
      </c>
      <c r="C481" s="14" t="s">
        <v>346</v>
      </c>
      <c r="D481" s="16"/>
      <c r="E481" s="16"/>
      <c r="F481" s="6" t="s">
        <f>=A481-A480</f>
      </c>
      <c r="G481" s="6" t="s">
        <f>=B481+G480</f>
      </c>
      <c r="H481" s="6" t="s">
        <f>=F481*G480</f>
      </c>
    </row>
    <row collapsed="false" customFormat="false" customHeight="false" hidden="false" ht="12.1" outlineLevel="0" r="482">
      <c r="A482" s="13"/>
      <c r="B482" s="9" t="s">
        <f>=XIRR(B2:B481,A2:A481)</f>
      </c>
      <c r="C482" s="16" t="s">
        <v>347</v>
      </c>
      <c r="D482" s="16"/>
      <c r="E482" s="16"/>
      <c r="F482" s="7"/>
      <c r="G482" s="2" t="s">
        <v>348</v>
      </c>
      <c r="H482" s="6" t="s">
        <f>=SUM(I2:H481)/365</f>
      </c>
    </row>
    <row collapsed="false" customFormat="false" customHeight="false" hidden="false" ht="12.1" outlineLevel="0" r="483">
      <c r="A483" s="13"/>
      <c r="B483" s="5" t="s">
        <f>=-SUM(B2:B481)</f>
      </c>
      <c r="C483" s="16" t="s">
        <v>349</v>
      </c>
      <c r="D483" s="16"/>
      <c r="E483" s="16"/>
      <c r="F483" s="7"/>
      <c r="G483" s="14" t="s">
        <v>350</v>
      </c>
      <c r="H483" s="9" t="s">
        <f>=B483/H482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H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25</v>
      </c>
      <c r="I1" s="0"/>
      <c r="J1" s="0"/>
      <c r="K1" s="4" t="s">
        <v>28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40</v>
      </c>
      <c r="X1" s="0"/>
      <c r="Y1" s="0"/>
      <c r="Z1" s="4" t="s">
        <v>43</v>
      </c>
      <c r="AA1" s="0"/>
      <c r="AB1" s="0"/>
      <c r="AC1" s="4" t="s">
        <v>46</v>
      </c>
      <c r="AD1" s="0"/>
      <c r="AE1" s="0"/>
      <c r="AF1" s="4" t="s">
        <v>49</v>
      </c>
      <c r="AG1" s="0"/>
      <c r="AH1" s="0"/>
      <c r="AI1" s="4" t="s">
        <v>52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60</v>
      </c>
      <c r="AS1" s="0"/>
      <c r="AT1" s="0"/>
      <c r="AU1" s="4" t="s">
        <v>63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70</v>
      </c>
      <c r="BE1" s="0"/>
      <c r="BF1" s="0"/>
      <c r="BG1" s="4" t="s">
        <v>74</v>
      </c>
      <c r="BH1" s="0"/>
    </row>
    <row collapsed="false" customFormat="false" customHeight="false" hidden="false" ht="12.1" outlineLevel="0" r="2">
      <c r="A2" s="11" t="n">
        <v>44356</v>
      </c>
      <c r="B2" s="6" t="n">
        <v>57386.5728</v>
      </c>
      <c r="C2" s="0" t="s">
        <v>351</v>
      </c>
      <c r="D2" s="11" t="n">
        <v>43665</v>
      </c>
      <c r="E2" s="6" t="n">
        <v>98614.28</v>
      </c>
      <c r="F2" s="0" t="s">
        <v>351</v>
      </c>
      <c r="G2" s="11" t="n">
        <v>44036</v>
      </c>
      <c r="H2" s="6" t="n">
        <v>36209.58038</v>
      </c>
      <c r="I2" s="0" t="s">
        <v>351</v>
      </c>
      <c r="J2" s="11" t="n">
        <v>43691</v>
      </c>
      <c r="K2" s="6" t="n">
        <v>96283.12</v>
      </c>
      <c r="L2" s="0" t="s">
        <v>351</v>
      </c>
      <c r="M2" s="11" t="n">
        <v>43892</v>
      </c>
      <c r="N2" s="6" t="n">
        <v>92286.12</v>
      </c>
      <c r="O2" s="0" t="s">
        <v>351</v>
      </c>
      <c r="P2" s="11" t="n">
        <v>44662</v>
      </c>
      <c r="Q2" s="6" t="n">
        <v>73086.631644</v>
      </c>
      <c r="R2" s="0" t="s">
        <v>351</v>
      </c>
      <c r="S2" s="11" t="n">
        <v>44083</v>
      </c>
      <c r="T2" s="6" t="n">
        <v>94933.73</v>
      </c>
      <c r="U2" s="0" t="s">
        <v>351</v>
      </c>
      <c r="V2" s="11" t="n">
        <v>43896</v>
      </c>
      <c r="W2" s="6" t="n">
        <v>75957.96</v>
      </c>
      <c r="X2" s="0" t="s">
        <v>351</v>
      </c>
      <c r="Y2" s="11" t="n">
        <v>44131</v>
      </c>
      <c r="Z2" s="6" t="n">
        <v>53348.33</v>
      </c>
      <c r="AA2" s="0" t="s">
        <v>351</v>
      </c>
      <c r="AB2" s="11" t="n">
        <v>43959</v>
      </c>
      <c r="AC2" s="6" t="n">
        <v>104592.27</v>
      </c>
      <c r="AD2" s="0" t="s">
        <v>351</v>
      </c>
      <c r="AE2" s="11" t="n">
        <v>44806</v>
      </c>
      <c r="AF2" s="6" t="n">
        <v>62541.66762</v>
      </c>
      <c r="AG2" s="0" t="s">
        <v>351</v>
      </c>
      <c r="AH2" s="11" t="n">
        <v>44519</v>
      </c>
      <c r="AI2" s="6" t="n">
        <v>43432.814106</v>
      </c>
      <c r="AJ2" s="0" t="s">
        <v>351</v>
      </c>
      <c r="AK2" s="11" t="n">
        <v>45075</v>
      </c>
      <c r="AL2" s="6" t="n">
        <v>23754.108235</v>
      </c>
      <c r="AM2" s="0" t="s">
        <v>351</v>
      </c>
      <c r="AN2" s="11" t="n">
        <v>44225</v>
      </c>
      <c r="AO2" s="6" t="n">
        <v>57823.956746</v>
      </c>
      <c r="AP2" s="0" t="s">
        <v>351</v>
      </c>
      <c r="AQ2" s="11" t="n">
        <v>44601</v>
      </c>
      <c r="AR2" s="6" t="n">
        <v>165560.04891</v>
      </c>
      <c r="AS2" s="0" t="s">
        <v>351</v>
      </c>
      <c r="AT2" s="11" t="n">
        <v>45127</v>
      </c>
      <c r="AU2" s="6" t="n">
        <v>-5073.711898</v>
      </c>
      <c r="AV2" s="0" t="s">
        <v>352</v>
      </c>
      <c r="AW2" s="11" t="n">
        <v>45127</v>
      </c>
      <c r="AX2" s="6" t="n">
        <v>-465641.437116</v>
      </c>
      <c r="AY2" s="0" t="s">
        <v>352</v>
      </c>
      <c r="AZ2" s="11" t="n">
        <v>45127</v>
      </c>
      <c r="BA2" s="6" t="n">
        <v>-735606.14107</v>
      </c>
      <c r="BB2" s="0" t="s">
        <v>352</v>
      </c>
      <c r="BC2" s="11" t="n">
        <v>43732</v>
      </c>
      <c r="BD2" s="6" t="n">
        <v>34027.01</v>
      </c>
      <c r="BE2" s="0" t="s">
        <v>351</v>
      </c>
      <c r="BF2" s="11" t="n">
        <v>44987</v>
      </c>
      <c r="BG2" s="6" t="s">
        <f>=996.13</f>
      </c>
      <c r="BH2" s="0" t="s">
        <v>351</v>
      </c>
    </row>
    <row collapsed="false" customFormat="false" customHeight="false" hidden="false" ht="12.1" outlineLevel="0" r="3">
      <c r="A3" s="11" t="n">
        <v>44365</v>
      </c>
      <c r="B3" s="6" t="n">
        <v>55603.206072</v>
      </c>
      <c r="C3" s="0" t="s">
        <v>351</v>
      </c>
      <c r="D3" s="11" t="n">
        <v>43672</v>
      </c>
      <c r="E3" s="6" t="n">
        <v>92536.25</v>
      </c>
      <c r="F3" s="0" t="s">
        <v>351</v>
      </c>
      <c r="G3" s="11" t="n">
        <v>44039</v>
      </c>
      <c r="H3" s="6" t="n">
        <v>35437.13313</v>
      </c>
      <c r="I3" s="0" t="s">
        <v>351</v>
      </c>
      <c r="J3" s="11" t="n">
        <v>43731</v>
      </c>
      <c r="K3" s="6" t="n">
        <v>101820.45</v>
      </c>
      <c r="L3" s="0" t="s">
        <v>351</v>
      </c>
      <c r="M3" s="11" t="n">
        <v>43984</v>
      </c>
      <c r="N3" s="6" t="n">
        <v>-626</v>
      </c>
      <c r="O3" s="0" t="s">
        <v>101</v>
      </c>
      <c r="P3" s="11" t="n">
        <v>44664</v>
      </c>
      <c r="Q3" s="6" t="n">
        <v>-81000.97265</v>
      </c>
      <c r="R3" s="0" t="s">
        <v>352</v>
      </c>
      <c r="S3" s="11" t="n">
        <v>44132</v>
      </c>
      <c r="T3" s="6" t="n">
        <v>80210.05</v>
      </c>
      <c r="U3" s="0" t="s">
        <v>351</v>
      </c>
      <c r="V3" s="11" t="n">
        <v>44008</v>
      </c>
      <c r="W3" s="6" t="n">
        <v>-3449</v>
      </c>
      <c r="X3" s="0" t="s">
        <v>108</v>
      </c>
      <c r="Y3" s="11" t="n">
        <v>44132</v>
      </c>
      <c r="Z3" s="6" t="n">
        <v>52593.15</v>
      </c>
      <c r="AA3" s="0" t="s">
        <v>351</v>
      </c>
      <c r="AB3" s="11" t="n">
        <v>44004</v>
      </c>
      <c r="AC3" s="6" t="n">
        <v>-3864.01</v>
      </c>
      <c r="AD3" s="0" t="s">
        <v>106</v>
      </c>
      <c r="AE3" s="11" t="n">
        <v>44893</v>
      </c>
      <c r="AF3" s="6" t="n">
        <v>-3746.72</v>
      </c>
      <c r="AG3" s="0" t="s">
        <v>251</v>
      </c>
      <c r="AH3" s="11" t="n">
        <v>44722</v>
      </c>
      <c r="AI3" s="6" t="n">
        <v>28648.22428</v>
      </c>
      <c r="AJ3" s="0" t="s">
        <v>351</v>
      </c>
      <c r="AK3" s="11" t="n">
        <v>46123</v>
      </c>
      <c r="AL3" s="8" t="s">
        <f>=-Портфель!J14</f>
      </c>
      <c r="AM3" s="0" t="s">
        <v>353</v>
      </c>
      <c r="AN3" s="11" t="n">
        <v>46123</v>
      </c>
      <c r="AO3" s="8" t="s">
        <f>=-Портфель!J15</f>
      </c>
      <c r="AP3" s="0" t="s">
        <v>353</v>
      </c>
      <c r="AQ3" s="11" t="n">
        <v>46123</v>
      </c>
      <c r="AR3" s="8" t="s">
        <f>=-Портфель!J16</f>
      </c>
      <c r="AS3" s="0" t="s">
        <v>353</v>
      </c>
      <c r="AT3" s="11" t="n">
        <v>46123</v>
      </c>
      <c r="AU3" s="8" t="s">
        <f>=-Портфель!J17</f>
      </c>
      <c r="AV3" s="0" t="s">
        <v>353</v>
      </c>
      <c r="AW3" s="11" t="n">
        <v>45142</v>
      </c>
      <c r="AX3" s="6" t="n">
        <v>1582.06</v>
      </c>
      <c r="AY3" s="0" t="s">
        <v>278</v>
      </c>
      <c r="AZ3" s="11" t="n">
        <v>45205</v>
      </c>
      <c r="BA3" s="6" t="n">
        <v>1278.85</v>
      </c>
      <c r="BB3" s="0" t="s">
        <v>281</v>
      </c>
      <c r="BC3" s="11" t="n">
        <v>46123</v>
      </c>
      <c r="BD3" s="8" t="s">
        <f>=-Портфель!J21</f>
      </c>
      <c r="BE3" s="0" t="s">
        <v>353</v>
      </c>
      <c r="BF3" s="11" t="n">
        <v>45051</v>
      </c>
      <c r="BG3" s="6" t="s">
        <f>=-23.43</f>
      </c>
      <c r="BH3" s="0" t="s">
        <v>267</v>
      </c>
    </row>
    <row collapsed="false" customFormat="false" customHeight="false" hidden="false" ht="12.1" outlineLevel="0" r="4">
      <c r="A4" s="11" t="n">
        <v>44375</v>
      </c>
      <c r="B4" s="6" t="n">
        <v>-120550.322372</v>
      </c>
      <c r="C4" s="0" t="s">
        <v>352</v>
      </c>
      <c r="D4" s="11" t="n">
        <v>43987</v>
      </c>
      <c r="E4" s="6" t="n">
        <v>68394.18</v>
      </c>
      <c r="F4" s="0" t="s">
        <v>351</v>
      </c>
      <c r="G4" s="11" t="n">
        <v>44042</v>
      </c>
      <c r="H4" s="6" t="n">
        <v>34552.794232</v>
      </c>
      <c r="I4" s="0" t="s">
        <v>351</v>
      </c>
      <c r="J4" s="11" t="n">
        <v>44109</v>
      </c>
      <c r="K4" s="6" t="n">
        <v>-16269</v>
      </c>
      <c r="L4" s="0" t="s">
        <v>129</v>
      </c>
      <c r="M4" s="11" t="n">
        <v>44018</v>
      </c>
      <c r="N4" s="6" t="n">
        <v>-2714</v>
      </c>
      <c r="O4" s="0" t="s">
        <v>110</v>
      </c>
      <c r="P4" s="11" t="n">
        <v>44678</v>
      </c>
      <c r="Q4" s="6" t="n">
        <v>65701.216218</v>
      </c>
      <c r="R4" s="0" t="s">
        <v>351</v>
      </c>
      <c r="S4" s="11" t="n">
        <v>44160</v>
      </c>
      <c r="T4" s="6" t="n">
        <v>-106953.25</v>
      </c>
      <c r="U4" s="0" t="s">
        <v>352</v>
      </c>
      <c r="V4" s="11" t="n">
        <v>44194</v>
      </c>
      <c r="W4" s="6" t="n">
        <v>-870</v>
      </c>
      <c r="X4" s="0" t="s">
        <v>151</v>
      </c>
      <c r="Y4" s="11" t="n">
        <v>44187</v>
      </c>
      <c r="Z4" s="6" t="n">
        <v>99584.89</v>
      </c>
      <c r="AA4" s="0" t="s">
        <v>351</v>
      </c>
      <c r="AB4" s="11" t="n">
        <v>44048</v>
      </c>
      <c r="AC4" s="6" t="n">
        <v>118000.98</v>
      </c>
      <c r="AD4" s="0" t="s">
        <v>351</v>
      </c>
      <c r="AE4" s="11" t="n">
        <v>45020</v>
      </c>
      <c r="AF4" s="6" t="n">
        <v>-10476.61</v>
      </c>
      <c r="AG4" s="0" t="s">
        <v>264</v>
      </c>
      <c r="AH4" s="11" t="n">
        <v>46123</v>
      </c>
      <c r="AI4" s="8" t="s">
        <f>=-Портфель!J13</f>
      </c>
      <c r="AJ4" s="0" t="s">
        <v>353</v>
      </c>
      <c r="AK4" s="0"/>
      <c r="AL4" s="10" t="s">
        <f>=XIRR(AL2:AL3,AK2:AK3)</f>
      </c>
      <c r="AM4" s="0"/>
      <c r="AN4" s="0"/>
      <c r="AO4" s="10" t="s">
        <f>=XIRR(AO2:AO3,AN2:AN3)</f>
      </c>
      <c r="AP4" s="0"/>
      <c r="AQ4" s="0"/>
      <c r="AR4" s="10" t="s">
        <f>=XIRR(AR2:AR3,AQ2:AQ3)</f>
      </c>
      <c r="AS4" s="0"/>
      <c r="AT4" s="0"/>
      <c r="AU4" s="10" t="s">
        <f>=XIRR(AU2:AU3,AT2:AT3)</f>
      </c>
      <c r="AV4" s="0"/>
      <c r="AW4" s="11" t="n">
        <v>45236</v>
      </c>
      <c r="AX4" s="6" t="n">
        <v>1569.5</v>
      </c>
      <c r="AY4" s="0" t="s">
        <v>284</v>
      </c>
      <c r="AZ4" s="11" t="n">
        <v>45289</v>
      </c>
      <c r="BA4" s="6" t="n">
        <v>1158.6</v>
      </c>
      <c r="BB4" s="0" t="s">
        <v>291</v>
      </c>
      <c r="BC4" s="0"/>
      <c r="BD4" s="10" t="s">
        <f>=XIRR(BD2:BD3,BC2:BC3)</f>
      </c>
      <c r="BE4" s="0"/>
      <c r="BF4" s="11" t="n">
        <v>45142</v>
      </c>
      <c r="BG4" s="6" t="s">
        <f>=-23.43</f>
      </c>
      <c r="BH4" s="0" t="s">
        <v>267</v>
      </c>
    </row>
    <row collapsed="false" customFormat="false" customHeight="false" hidden="false" ht="12.1" outlineLevel="0" r="5">
      <c r="A5" s="11" t="n">
        <v>44378</v>
      </c>
      <c r="B5" s="6" t="n">
        <v>116568.33786</v>
      </c>
      <c r="C5" s="0" t="s">
        <v>351</v>
      </c>
      <c r="D5" s="11" t="n">
        <v>44032</v>
      </c>
      <c r="E5" s="6" t="n">
        <v>-6751</v>
      </c>
      <c r="F5" s="0" t="s">
        <v>115</v>
      </c>
      <c r="G5" s="11" t="n">
        <v>44049</v>
      </c>
      <c r="H5" s="6" t="n">
        <v>-652.93</v>
      </c>
      <c r="I5" s="0" t="s">
        <v>119</v>
      </c>
      <c r="J5" s="11" t="n">
        <v>44328</v>
      </c>
      <c r="K5" s="6" t="n">
        <v>-16269</v>
      </c>
      <c r="L5" s="0" t="s">
        <v>129</v>
      </c>
      <c r="M5" s="11" t="n">
        <v>44119</v>
      </c>
      <c r="N5" s="6" t="n">
        <v>-1148</v>
      </c>
      <c r="O5" s="0" t="s">
        <v>130</v>
      </c>
      <c r="P5" s="11" t="n">
        <v>44679</v>
      </c>
      <c r="Q5" s="6" t="n">
        <v>-68195.548828</v>
      </c>
      <c r="R5" s="0" t="s">
        <v>352</v>
      </c>
      <c r="S5" s="11" t="n">
        <v>44183</v>
      </c>
      <c r="T5" s="6" t="n">
        <v>-800</v>
      </c>
      <c r="U5" s="0" t="s">
        <v>146</v>
      </c>
      <c r="V5" s="11" t="n">
        <v>44372</v>
      </c>
      <c r="W5" s="6" t="n">
        <v>-1740</v>
      </c>
      <c r="X5" s="0" t="s">
        <v>182</v>
      </c>
      <c r="Y5" s="11" t="n">
        <v>44553</v>
      </c>
      <c r="Z5" s="6" t="n">
        <v>88722.18</v>
      </c>
      <c r="AA5" s="0" t="s">
        <v>351</v>
      </c>
      <c r="AB5" s="11" t="n">
        <v>44054</v>
      </c>
      <c r="AC5" s="6" t="n">
        <v>83471.72</v>
      </c>
      <c r="AD5" s="0" t="s">
        <v>351</v>
      </c>
      <c r="AE5" s="11" t="n">
        <v>45447</v>
      </c>
      <c r="AF5" s="6" t="n">
        <v>-431.68</v>
      </c>
      <c r="AG5" s="0" t="s">
        <v>301</v>
      </c>
      <c r="AH5" s="0"/>
      <c r="AI5" s="10" t="s">
        <f>=XIRR(AI2:AI4,AH2:AH4)</f>
      </c>
      <c r="AJ5" s="0"/>
      <c r="AK5" s="0"/>
      <c r="AL5" s="8" t="s">
        <f>=-SUM(AL2:AL3)</f>
      </c>
      <c r="AM5" s="0" t="s">
        <v>354</v>
      </c>
      <c r="AN5" s="0"/>
      <c r="AO5" s="8" t="s">
        <f>=-SUM(AO2:AO3)</f>
      </c>
      <c r="AP5" s="0" t="s">
        <v>354</v>
      </c>
      <c r="AQ5" s="0"/>
      <c r="AR5" s="8" t="s">
        <f>=-SUM(AR2:AR3)</f>
      </c>
      <c r="AS5" s="0" t="s">
        <v>354</v>
      </c>
      <c r="AT5" s="0"/>
      <c r="AU5" s="8" t="s">
        <f>=-SUM(AU2:AU3)</f>
      </c>
      <c r="AV5" s="0" t="s">
        <v>354</v>
      </c>
      <c r="AW5" s="11" t="n">
        <v>45328</v>
      </c>
      <c r="AX5" s="6" t="n">
        <v>1539.28</v>
      </c>
      <c r="AY5" s="0" t="s">
        <v>293</v>
      </c>
      <c r="AZ5" s="11" t="n">
        <v>45379</v>
      </c>
      <c r="BA5" s="6" t="n">
        <v>1187.95</v>
      </c>
      <c r="BB5" s="0" t="s">
        <v>296</v>
      </c>
      <c r="BC5" s="0"/>
      <c r="BD5" s="8" t="s">
        <f>=-SUM(BD2:BD3)</f>
      </c>
      <c r="BE5" s="0" t="s">
        <v>354</v>
      </c>
      <c r="BF5" s="11" t="n">
        <v>45233</v>
      </c>
      <c r="BG5" s="6" t="s">
        <f>=-23.43</f>
      </c>
      <c r="BH5" s="0" t="s">
        <v>267</v>
      </c>
    </row>
    <row collapsed="false" customFormat="false" customHeight="false" hidden="false" ht="12.1" outlineLevel="0" r="6">
      <c r="A6" s="11" t="n">
        <v>44393</v>
      </c>
      <c r="B6" s="6" t="n">
        <v>55686.298713</v>
      </c>
      <c r="C6" s="0" t="s">
        <v>351</v>
      </c>
      <c r="D6" s="11" t="n">
        <v>44036</v>
      </c>
      <c r="E6" s="6" t="n">
        <v>107768.86</v>
      </c>
      <c r="F6" s="0" t="s">
        <v>351</v>
      </c>
      <c r="G6" s="11" t="n">
        <v>44133</v>
      </c>
      <c r="H6" s="6" t="n">
        <v>34271.00432</v>
      </c>
      <c r="I6" s="0" t="s">
        <v>351</v>
      </c>
      <c r="J6" s="11" t="n">
        <v>45057</v>
      </c>
      <c r="K6" s="6" t="n">
        <v>-21750</v>
      </c>
      <c r="L6" s="0" t="s">
        <v>269</v>
      </c>
      <c r="M6" s="11" t="n">
        <v>44190</v>
      </c>
      <c r="N6" s="6" t="n">
        <v>-4280</v>
      </c>
      <c r="O6" s="0" t="s">
        <v>150</v>
      </c>
      <c r="P6" s="11" t="n">
        <v>44690</v>
      </c>
      <c r="Q6" s="6" t="n">
        <v>117925.220372</v>
      </c>
      <c r="R6" s="0" t="s">
        <v>351</v>
      </c>
      <c r="S6" s="11" t="n">
        <v>44382</v>
      </c>
      <c r="T6" s="6" t="n">
        <v>-3706</v>
      </c>
      <c r="U6" s="0" t="s">
        <v>185</v>
      </c>
      <c r="V6" s="11" t="n">
        <v>44558</v>
      </c>
      <c r="W6" s="6" t="n">
        <v>-6960</v>
      </c>
      <c r="X6" s="0" t="s">
        <v>221</v>
      </c>
      <c r="Y6" s="11" t="n">
        <v>44557</v>
      </c>
      <c r="Z6" s="6" t="n">
        <v>-89857.53</v>
      </c>
      <c r="AA6" s="0" t="s">
        <v>352</v>
      </c>
      <c r="AB6" s="11" t="n">
        <v>44127</v>
      </c>
      <c r="AC6" s="6" t="n">
        <v>132633.15</v>
      </c>
      <c r="AD6" s="0" t="s">
        <v>351</v>
      </c>
      <c r="AE6" s="11" t="n">
        <v>45533</v>
      </c>
      <c r="AF6" s="6" t="n">
        <v>-1785.92</v>
      </c>
      <c r="AG6" s="0" t="s">
        <v>313</v>
      </c>
      <c r="AH6" s="0"/>
      <c r="AI6" s="8" t="s">
        <f>=-SUM(AI2:AI4)</f>
      </c>
      <c r="AJ6" s="0" t="s">
        <v>354</v>
      </c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11" t="n">
        <v>45418</v>
      </c>
      <c r="AX6" s="6" t="n">
        <v>1546.84</v>
      </c>
      <c r="AY6" s="0" t="s">
        <v>298</v>
      </c>
      <c r="AZ6" s="11" t="n">
        <v>45481</v>
      </c>
      <c r="BA6" s="6" t="n">
        <v>1130.77</v>
      </c>
      <c r="BB6" s="0" t="s">
        <v>304</v>
      </c>
      <c r="BC6" s="0"/>
      <c r="BD6" s="0"/>
      <c r="BE6" s="0"/>
      <c r="BF6" s="11" t="n">
        <v>45324</v>
      </c>
      <c r="BG6" s="6" t="s">
        <f>=-23.43</f>
      </c>
      <c r="BH6" s="0" t="s">
        <v>267</v>
      </c>
    </row>
    <row collapsed="false" customFormat="false" customHeight="false" hidden="false" ht="12.1" outlineLevel="0" r="7">
      <c r="A7" s="11" t="n">
        <v>44418</v>
      </c>
      <c r="B7" s="6" t="n">
        <v>55813.737462</v>
      </c>
      <c r="C7" s="0" t="s">
        <v>351</v>
      </c>
      <c r="D7" s="11" t="n">
        <v>44134</v>
      </c>
      <c r="E7" s="6" t="n">
        <v>344748.17</v>
      </c>
      <c r="F7" s="0" t="s">
        <v>351</v>
      </c>
      <c r="G7" s="11" t="n">
        <v>44140</v>
      </c>
      <c r="H7" s="6" t="n">
        <v>-950.41</v>
      </c>
      <c r="I7" s="0" t="s">
        <v>133</v>
      </c>
      <c r="J7" s="11" t="n">
        <v>45484</v>
      </c>
      <c r="K7" s="6" t="n">
        <v>-28971</v>
      </c>
      <c r="L7" s="0" t="s">
        <v>307</v>
      </c>
      <c r="M7" s="11" t="n">
        <v>44354</v>
      </c>
      <c r="N7" s="6" t="n">
        <v>-2192</v>
      </c>
      <c r="O7" s="0" t="s">
        <v>179</v>
      </c>
      <c r="P7" s="11" t="n">
        <v>44728</v>
      </c>
      <c r="Q7" s="6" t="n">
        <v>-1045.42</v>
      </c>
      <c r="R7" s="0" t="s">
        <v>232</v>
      </c>
      <c r="S7" s="11" t="n">
        <v>44551</v>
      </c>
      <c r="T7" s="6" t="n">
        <v>-5916</v>
      </c>
      <c r="U7" s="0" t="s">
        <v>219</v>
      </c>
      <c r="V7" s="11" t="n">
        <v>44750</v>
      </c>
      <c r="W7" s="6" t="n">
        <v>-2784</v>
      </c>
      <c r="X7" s="0" t="s">
        <v>233</v>
      </c>
      <c r="Y7" s="11" t="n">
        <v>44566</v>
      </c>
      <c r="Z7" s="6" t="n">
        <v>85191.3</v>
      </c>
      <c r="AA7" s="0" t="s">
        <v>351</v>
      </c>
      <c r="AB7" s="11" t="n">
        <v>44185</v>
      </c>
      <c r="AC7" s="6" t="n">
        <v>-15648.09</v>
      </c>
      <c r="AD7" s="0" t="s">
        <v>147</v>
      </c>
      <c r="AE7" s="11" t="n">
        <v>45740</v>
      </c>
      <c r="AF7" s="6" t="n">
        <v>-5634.48</v>
      </c>
      <c r="AG7" s="0" t="s">
        <v>325</v>
      </c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11" t="n">
        <v>45511</v>
      </c>
      <c r="AX7" s="6" t="n">
        <v>1436.73</v>
      </c>
      <c r="AY7" s="0" t="s">
        <v>310</v>
      </c>
      <c r="AZ7" s="11" t="n">
        <v>45572</v>
      </c>
      <c r="BA7" s="6" t="n">
        <v>1217.18</v>
      </c>
      <c r="BB7" s="0" t="s">
        <v>316</v>
      </c>
      <c r="BC7" s="0"/>
      <c r="BD7" s="0"/>
      <c r="BE7" s="0"/>
      <c r="BF7" s="11" t="n">
        <v>45415</v>
      </c>
      <c r="BG7" s="6" t="s">
        <f>=-23.43</f>
      </c>
      <c r="BH7" s="0" t="s">
        <v>267</v>
      </c>
    </row>
    <row collapsed="false" customFormat="false" customHeight="false" hidden="false" ht="12.1" outlineLevel="0" r="8">
      <c r="A8" s="11" t="n">
        <v>44419</v>
      </c>
      <c r="B8" s="6" t="n">
        <v>55056.581258</v>
      </c>
      <c r="C8" s="0" t="s">
        <v>351</v>
      </c>
      <c r="D8" s="11" t="n">
        <v>44397</v>
      </c>
      <c r="E8" s="6" t="n">
        <v>-119267</v>
      </c>
      <c r="F8" s="0" t="s">
        <v>190</v>
      </c>
      <c r="G8" s="11" t="n">
        <v>44231</v>
      </c>
      <c r="H8" s="6" t="n">
        <v>-953.28</v>
      </c>
      <c r="I8" s="0" t="s">
        <v>155</v>
      </c>
      <c r="J8" s="11" t="n">
        <v>45856</v>
      </c>
      <c r="K8" s="6" t="n">
        <v>-30311</v>
      </c>
      <c r="L8" s="0" t="s">
        <v>334</v>
      </c>
      <c r="M8" s="11" t="n">
        <v>44382</v>
      </c>
      <c r="N8" s="6" t="n">
        <v>-3654</v>
      </c>
      <c r="O8" s="0" t="s">
        <v>184</v>
      </c>
      <c r="P8" s="11" t="n">
        <v>44728</v>
      </c>
      <c r="Q8" s="6" t="n">
        <v>143278.244512</v>
      </c>
      <c r="R8" s="0" t="s">
        <v>351</v>
      </c>
      <c r="S8" s="11" t="n">
        <v>44916</v>
      </c>
      <c r="T8" s="6" t="n">
        <v>-4454</v>
      </c>
      <c r="U8" s="0" t="s">
        <v>256</v>
      </c>
      <c r="V8" s="11" t="n">
        <v>44925</v>
      </c>
      <c r="W8" s="6" t="n">
        <v>-12142</v>
      </c>
      <c r="X8" s="0" t="s">
        <v>259</v>
      </c>
      <c r="Y8" s="11" t="n">
        <v>44567</v>
      </c>
      <c r="Z8" s="6" t="n">
        <v>79029.75</v>
      </c>
      <c r="AA8" s="0" t="s">
        <v>351</v>
      </c>
      <c r="AB8" s="11" t="n">
        <v>44369</v>
      </c>
      <c r="AC8" s="6" t="n">
        <v>-17883.54</v>
      </c>
      <c r="AD8" s="0" t="s">
        <v>181</v>
      </c>
      <c r="AE8" s="11" t="n">
        <v>46101</v>
      </c>
      <c r="AF8" s="6" t="n">
        <v>-1567.8</v>
      </c>
      <c r="AG8" s="0" t="s">
        <v>345</v>
      </c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11" t="n">
        <v>46123</v>
      </c>
      <c r="AX8" s="8" t="s">
        <f>=-Портфель!J18</f>
      </c>
      <c r="AY8" s="0" t="s">
        <v>353</v>
      </c>
      <c r="AZ8" s="11" t="n">
        <v>45656</v>
      </c>
      <c r="BA8" s="6" t="n">
        <v>1304.55</v>
      </c>
      <c r="BB8" s="0" t="s">
        <v>322</v>
      </c>
      <c r="BC8" s="0"/>
      <c r="BD8" s="0"/>
      <c r="BE8" s="0"/>
      <c r="BF8" s="11" t="n">
        <v>45506</v>
      </c>
      <c r="BG8" s="6" t="s">
        <f>=-23.43</f>
      </c>
      <c r="BH8" s="0" t="s">
        <v>267</v>
      </c>
    </row>
    <row collapsed="false" customFormat="false" customHeight="false" hidden="false" ht="12.1" outlineLevel="0" r="9">
      <c r="A9" s="11" t="n">
        <v>44420</v>
      </c>
      <c r="B9" s="6" t="n">
        <v>158245.170435</v>
      </c>
      <c r="C9" s="0" t="s">
        <v>351</v>
      </c>
      <c r="D9" s="11" t="n">
        <v>44523</v>
      </c>
      <c r="E9" s="6" t="n">
        <v>38014.5</v>
      </c>
      <c r="F9" s="0" t="s">
        <v>351</v>
      </c>
      <c r="G9" s="11" t="n">
        <v>44322</v>
      </c>
      <c r="H9" s="6" t="n">
        <v>-938.02</v>
      </c>
      <c r="I9" s="0" t="s">
        <v>168</v>
      </c>
      <c r="J9" s="11" t="n">
        <v>46123</v>
      </c>
      <c r="K9" s="8" t="s">
        <f>=-Портфель!J5</f>
      </c>
      <c r="L9" s="0" t="s">
        <v>353</v>
      </c>
      <c r="M9" s="11" t="n">
        <v>44463</v>
      </c>
      <c r="N9" s="6" t="n">
        <v>-5429</v>
      </c>
      <c r="O9" s="0" t="s">
        <v>202</v>
      </c>
      <c r="P9" s="11" t="n">
        <v>44743</v>
      </c>
      <c r="Q9" s="6" t="n">
        <v>40549.472937</v>
      </c>
      <c r="R9" s="0" t="s">
        <v>351</v>
      </c>
      <c r="S9" s="11" t="n">
        <v>44916</v>
      </c>
      <c r="T9" s="6" t="n">
        <v>-9344</v>
      </c>
      <c r="U9" s="0" t="s">
        <v>257</v>
      </c>
      <c r="V9" s="11" t="n">
        <v>45117</v>
      </c>
      <c r="W9" s="6" t="n">
        <v>-2116</v>
      </c>
      <c r="X9" s="0" t="s">
        <v>275</v>
      </c>
      <c r="Y9" s="11" t="n">
        <v>44617</v>
      </c>
      <c r="Z9" s="6" t="n">
        <v>30607.65</v>
      </c>
      <c r="AA9" s="0" t="s">
        <v>351</v>
      </c>
      <c r="AB9" s="11" t="n">
        <v>44547</v>
      </c>
      <c r="AC9" s="6" t="n">
        <v>-26825.31</v>
      </c>
      <c r="AD9" s="0" t="s">
        <v>215</v>
      </c>
      <c r="AE9" s="11" t="n">
        <v>46123</v>
      </c>
      <c r="AF9" s="8" t="s">
        <f>=-Портфель!J12</f>
      </c>
      <c r="AG9" s="0" t="s">
        <v>353</v>
      </c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10" t="s">
        <f>=XIRR(AX2:AX8,AW2:AW8)</f>
      </c>
      <c r="AY9" s="0"/>
      <c r="AZ9" s="11" t="n">
        <v>45747</v>
      </c>
      <c r="BA9" s="6" t="n">
        <v>1073.63</v>
      </c>
      <c r="BB9" s="0" t="s">
        <v>326</v>
      </c>
      <c r="BC9" s="0"/>
      <c r="BD9" s="0"/>
      <c r="BE9" s="0"/>
      <c r="BF9" s="11" t="n">
        <v>45597</v>
      </c>
      <c r="BG9" s="6" t="s">
        <f>=-23.43</f>
      </c>
      <c r="BH9" s="0" t="s">
        <v>267</v>
      </c>
    </row>
    <row collapsed="false" customFormat="false" customHeight="false" hidden="false" ht="12.1" outlineLevel="0" r="10">
      <c r="A10" s="11" t="n">
        <v>44470</v>
      </c>
      <c r="B10" s="6" t="n">
        <v>-523.18</v>
      </c>
      <c r="C10" s="0" t="s">
        <v>204</v>
      </c>
      <c r="D10" s="11" t="n">
        <v>44613</v>
      </c>
      <c r="E10" s="6" t="n">
        <v>191617.9</v>
      </c>
      <c r="F10" s="0" t="s">
        <v>351</v>
      </c>
      <c r="G10" s="11" t="n">
        <v>44413</v>
      </c>
      <c r="H10" s="6" t="n">
        <v>-912</v>
      </c>
      <c r="I10" s="0" t="s">
        <v>193</v>
      </c>
      <c r="J10" s="0"/>
      <c r="K10" s="10" t="s">
        <f>=XIRR(K2:K9,J2:J9)</f>
      </c>
      <c r="L10" s="0"/>
      <c r="M10" s="11" t="n">
        <v>44550</v>
      </c>
      <c r="N10" s="6" t="n">
        <v>-8143</v>
      </c>
      <c r="O10" s="0" t="s">
        <v>217</v>
      </c>
      <c r="P10" s="11" t="n">
        <v>44819</v>
      </c>
      <c r="Q10" s="6" t="n">
        <v>-1269.62</v>
      </c>
      <c r="R10" s="0" t="s">
        <v>244</v>
      </c>
      <c r="S10" s="11" t="n">
        <v>45082</v>
      </c>
      <c r="T10" s="6" t="n">
        <v>-7621</v>
      </c>
      <c r="U10" s="0" t="s">
        <v>272</v>
      </c>
      <c r="V10" s="11" t="n">
        <v>45287</v>
      </c>
      <c r="W10" s="6" t="n">
        <v>-14432</v>
      </c>
      <c r="X10" s="0" t="s">
        <v>289</v>
      </c>
      <c r="Y10" s="11" t="n">
        <v>46123</v>
      </c>
      <c r="Z10" s="8" t="s">
        <f>=-Портфель!J10</f>
      </c>
      <c r="AA10" s="0" t="s">
        <v>353</v>
      </c>
      <c r="AB10" s="11" t="n">
        <v>44784</v>
      </c>
      <c r="AC10" s="6" t="n">
        <v>67816.95</v>
      </c>
      <c r="AD10" s="0" t="s">
        <v>351</v>
      </c>
      <c r="AE10" s="0"/>
      <c r="AF10" s="10" t="s">
        <f>=XIRR(AF2:AF9,AE2:AE9)</f>
      </c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8" t="s">
        <f>=-SUM(AX2:AX8)</f>
      </c>
      <c r="AY10" s="0" t="s">
        <v>354</v>
      </c>
      <c r="AZ10" s="11" t="n">
        <v>45845</v>
      </c>
      <c r="BA10" s="6" t="n">
        <v>1011.46</v>
      </c>
      <c r="BB10" s="0" t="s">
        <v>331</v>
      </c>
      <c r="BC10" s="0"/>
      <c r="BD10" s="0"/>
      <c r="BE10" s="0"/>
      <c r="BF10" s="11" t="n">
        <v>45688</v>
      </c>
      <c r="BG10" s="6" t="s">
        <f>=-23.43</f>
      </c>
      <c r="BH10" s="0" t="s">
        <v>267</v>
      </c>
    </row>
    <row collapsed="false" customFormat="false" customHeight="false" hidden="false" ht="12.1" outlineLevel="0" r="11">
      <c r="A11" s="11" t="n">
        <v>44553</v>
      </c>
      <c r="B11" s="6" t="n">
        <v>-551811.960513</v>
      </c>
      <c r="C11" s="0" t="s">
        <v>352</v>
      </c>
      <c r="D11" s="11" t="n">
        <v>44762</v>
      </c>
      <c r="E11" s="6" t="n">
        <v>-112754</v>
      </c>
      <c r="F11" s="0" t="s">
        <v>235</v>
      </c>
      <c r="G11" s="11" t="n">
        <v>44490</v>
      </c>
      <c r="H11" s="6" t="n">
        <v>73624.156325</v>
      </c>
      <c r="I11" s="0" t="s">
        <v>351</v>
      </c>
      <c r="J11" s="0"/>
      <c r="K11" s="8" t="s">
        <f>=-SUM(K2:K9)</f>
      </c>
      <c r="L11" s="0" t="s">
        <v>354</v>
      </c>
      <c r="M11" s="11" t="n">
        <v>44837</v>
      </c>
      <c r="N11" s="6" t="n">
        <v>-13572</v>
      </c>
      <c r="O11" s="0" t="s">
        <v>245</v>
      </c>
      <c r="P11" s="11" t="n">
        <v>44910</v>
      </c>
      <c r="Q11" s="6" t="n">
        <v>-1354.62</v>
      </c>
      <c r="R11" s="0" t="s">
        <v>253</v>
      </c>
      <c r="S11" s="11" t="n">
        <v>45277</v>
      </c>
      <c r="T11" s="6" t="n">
        <v>-7778</v>
      </c>
      <c r="U11" s="0" t="s">
        <v>287</v>
      </c>
      <c r="V11" s="11" t="n">
        <v>45481</v>
      </c>
      <c r="W11" s="6" t="n">
        <v>-3391</v>
      </c>
      <c r="X11" s="0" t="s">
        <v>303</v>
      </c>
      <c r="Y11" s="0"/>
      <c r="Z11" s="10" t="s">
        <f>=XIRR(Z2:Z10,Y2:Y10)</f>
      </c>
      <c r="AA11" s="0"/>
      <c r="AB11" s="11" t="n">
        <v>44922</v>
      </c>
      <c r="AC11" s="6" t="n">
        <v>-210445.79</v>
      </c>
      <c r="AD11" s="0" t="s">
        <v>352</v>
      </c>
      <c r="AE11" s="0"/>
      <c r="AF11" s="8" t="s">
        <f>=-SUM(AF2:AF9)</f>
      </c>
      <c r="AG11" s="0" t="s">
        <v>354</v>
      </c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11" t="n">
        <v>45933</v>
      </c>
      <c r="BA11" s="6" t="n">
        <v>1039.34</v>
      </c>
      <c r="BB11" s="0" t="s">
        <v>337</v>
      </c>
      <c r="BC11" s="0"/>
      <c r="BD11" s="0"/>
      <c r="BE11" s="0"/>
      <c r="BF11" s="11" t="n">
        <v>45779</v>
      </c>
      <c r="BG11" s="6" t="s">
        <f>=-23.43</f>
      </c>
      <c r="BH11" s="0" t="s">
        <v>267</v>
      </c>
    </row>
    <row collapsed="false" customFormat="false" customHeight="false" hidden="false" ht="12.1" outlineLevel="0" r="12">
      <c r="A12" s="11" t="n">
        <v>44700</v>
      </c>
      <c r="B12" s="6" t="n">
        <v>88980.485355</v>
      </c>
      <c r="C12" s="0" t="s">
        <v>351</v>
      </c>
      <c r="D12" s="11" t="n">
        <v>45064</v>
      </c>
      <c r="E12" s="6" t="n">
        <v>96578.62</v>
      </c>
      <c r="F12" s="0" t="s">
        <v>351</v>
      </c>
      <c r="G12" s="11" t="n">
        <v>44507</v>
      </c>
      <c r="H12" s="6" t="n">
        <v>-1341.11</v>
      </c>
      <c r="I12" s="0" t="s">
        <v>207</v>
      </c>
      <c r="J12" s="0"/>
      <c r="K12" s="0"/>
      <c r="L12" s="0"/>
      <c r="M12" s="11" t="n">
        <v>44837</v>
      </c>
      <c r="N12" s="6" t="n">
        <v>-13572</v>
      </c>
      <c r="O12" s="0" t="s">
        <v>245</v>
      </c>
      <c r="P12" s="11" t="n">
        <v>45001</v>
      </c>
      <c r="Q12" s="6" t="n">
        <v>-1611.87</v>
      </c>
      <c r="R12" s="0" t="s">
        <v>262</v>
      </c>
      <c r="S12" s="11" t="n">
        <v>45419</v>
      </c>
      <c r="T12" s="6" t="n">
        <v>-8665</v>
      </c>
      <c r="U12" s="0" t="s">
        <v>300</v>
      </c>
      <c r="V12" s="11" t="n">
        <v>45579</v>
      </c>
      <c r="W12" s="6" t="n">
        <v>-9041</v>
      </c>
      <c r="X12" s="0" t="s">
        <v>318</v>
      </c>
      <c r="Y12" s="0"/>
      <c r="Z12" s="8" t="s">
        <f>=-SUM(Z2:Z10)</f>
      </c>
      <c r="AA12" s="0" t="s">
        <v>354</v>
      </c>
      <c r="AB12" s="11" t="n">
        <v>46123</v>
      </c>
      <c r="AC12" s="8" t="s">
        <f>=-Портфель!J11</f>
      </c>
      <c r="AD12" s="0" t="s">
        <v>353</v>
      </c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11" t="n">
        <v>46020</v>
      </c>
      <c r="BA12" s="6" t="n">
        <v>996.79</v>
      </c>
      <c r="BB12" s="0" t="s">
        <v>342</v>
      </c>
      <c r="BC12" s="0"/>
      <c r="BD12" s="0"/>
      <c r="BE12" s="0"/>
      <c r="BF12" s="11" t="n">
        <v>45870</v>
      </c>
      <c r="BG12" s="6" t="s">
        <f>=-56.82</f>
      </c>
      <c r="BH12" s="0" t="s">
        <v>335</v>
      </c>
    </row>
    <row collapsed="false" customFormat="false" customHeight="false" hidden="false" ht="12.1" outlineLevel="0" r="13">
      <c r="A13" s="11" t="n">
        <v>44701</v>
      </c>
      <c r="B13" s="6" t="n">
        <v>83653.851674</v>
      </c>
      <c r="C13" s="0" t="s">
        <v>351</v>
      </c>
      <c r="D13" s="11" t="n">
        <v>45127</v>
      </c>
      <c r="E13" s="6" t="n">
        <v>-21158</v>
      </c>
      <c r="F13" s="0" t="s">
        <v>277</v>
      </c>
      <c r="G13" s="11" t="n">
        <v>44588</v>
      </c>
      <c r="H13" s="6" t="n">
        <v>113588.142745</v>
      </c>
      <c r="I13" s="0" t="s">
        <v>351</v>
      </c>
      <c r="J13" s="0"/>
      <c r="K13" s="0"/>
      <c r="L13" s="0"/>
      <c r="M13" s="11" t="n">
        <v>44914</v>
      </c>
      <c r="N13" s="6" t="n">
        <v>-11066</v>
      </c>
      <c r="O13" s="0" t="s">
        <v>255</v>
      </c>
      <c r="P13" s="11" t="n">
        <v>45005</v>
      </c>
      <c r="Q13" s="6" t="n">
        <v>-382758.480864</v>
      </c>
      <c r="R13" s="0" t="s">
        <v>352</v>
      </c>
      <c r="S13" s="11" t="n">
        <v>45643</v>
      </c>
      <c r="T13" s="6" t="n">
        <v>-8944</v>
      </c>
      <c r="U13" s="0" t="s">
        <v>319</v>
      </c>
      <c r="V13" s="11" t="n">
        <v>45846</v>
      </c>
      <c r="W13" s="6" t="n">
        <v>-4735</v>
      </c>
      <c r="X13" s="0" t="s">
        <v>332</v>
      </c>
      <c r="Y13" s="0"/>
      <c r="Z13" s="0"/>
      <c r="AA13" s="0"/>
      <c r="AB13" s="0"/>
      <c r="AC13" s="10" t="s">
        <f>=XIRR(AC2:AC12,AB2:AB12)</f>
      </c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11" t="n">
        <v>46123</v>
      </c>
      <c r="BA13" s="8" t="s">
        <f>=-Портфель!J19</f>
      </c>
      <c r="BB13" s="0" t="s">
        <v>353</v>
      </c>
      <c r="BC13" s="0"/>
      <c r="BD13" s="0"/>
      <c r="BE13" s="0"/>
      <c r="BF13" s="11" t="n">
        <v>45961</v>
      </c>
      <c r="BG13" s="6" t="s">
        <f>=-56.82</f>
      </c>
      <c r="BH13" s="0" t="s">
        <v>335</v>
      </c>
    </row>
    <row collapsed="false" customFormat="false" customHeight="false" hidden="false" ht="12.1" outlineLevel="0" r="14">
      <c r="A14" s="11" t="n">
        <v>44705</v>
      </c>
      <c r="B14" s="6" t="n">
        <v>77111.393238</v>
      </c>
      <c r="C14" s="0" t="s">
        <v>351</v>
      </c>
      <c r="D14" s="11" t="n">
        <v>45491</v>
      </c>
      <c r="E14" s="6" t="n">
        <v>-325046</v>
      </c>
      <c r="F14" s="0" t="s">
        <v>309</v>
      </c>
      <c r="G14" s="11" t="n">
        <v>44599</v>
      </c>
      <c r="H14" s="6" t="n">
        <v>-2248.06</v>
      </c>
      <c r="I14" s="0" t="s">
        <v>225</v>
      </c>
      <c r="J14" s="0"/>
      <c r="K14" s="0"/>
      <c r="L14" s="0"/>
      <c r="M14" s="11" t="n">
        <v>45020</v>
      </c>
      <c r="N14" s="6" t="n">
        <v>-16182</v>
      </c>
      <c r="O14" s="0" t="s">
        <v>263</v>
      </c>
      <c r="P14" s="11" t="n">
        <v>45092</v>
      </c>
      <c r="Q14" s="6" t="n">
        <v>-119.07</v>
      </c>
      <c r="R14" s="0" t="s">
        <v>273</v>
      </c>
      <c r="S14" s="11" t="n">
        <v>45811</v>
      </c>
      <c r="T14" s="6" t="n">
        <v>-9413</v>
      </c>
      <c r="U14" s="0" t="s">
        <v>328</v>
      </c>
      <c r="V14" s="11" t="n">
        <v>45943</v>
      </c>
      <c r="W14" s="6" t="n">
        <v>-3010</v>
      </c>
      <c r="X14" s="0" t="s">
        <v>339</v>
      </c>
      <c r="Y14" s="0"/>
      <c r="Z14" s="0"/>
      <c r="AA14" s="0"/>
      <c r="AB14" s="0"/>
      <c r="AC14" s="8" t="s">
        <f>=-SUM(AC2:AC12)</f>
      </c>
      <c r="AD14" s="0" t="s">
        <v>354</v>
      </c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10" t="s">
        <f>=XIRR(BA2:BA13,AZ2:AZ13)</f>
      </c>
      <c r="BB14" s="0"/>
      <c r="BC14" s="0"/>
      <c r="BD14" s="0"/>
      <c r="BE14" s="0"/>
      <c r="BF14" s="11" t="n">
        <v>46052</v>
      </c>
      <c r="BG14" s="6" t="s">
        <f>=-56.82</f>
      </c>
      <c r="BH14" s="0" t="s">
        <v>335</v>
      </c>
    </row>
    <row collapsed="false" customFormat="false" customHeight="false" hidden="false" ht="12.1" outlineLevel="0" r="15">
      <c r="A15" s="11" t="n">
        <v>44708</v>
      </c>
      <c r="B15" s="6" t="n">
        <v>-270219.988045</v>
      </c>
      <c r="C15" s="0" t="s">
        <v>352</v>
      </c>
      <c r="D15" s="11" t="n">
        <v>45855</v>
      </c>
      <c r="E15" s="6" t="n">
        <v>-224808</v>
      </c>
      <c r="F15" s="0" t="s">
        <v>333</v>
      </c>
      <c r="G15" s="11" t="n">
        <v>44688</v>
      </c>
      <c r="H15" s="6" t="n">
        <v>-1991.88</v>
      </c>
      <c r="I15" s="0" t="s">
        <v>231</v>
      </c>
      <c r="J15" s="0"/>
      <c r="K15" s="0"/>
      <c r="L15" s="0"/>
      <c r="M15" s="11" t="n">
        <v>45118</v>
      </c>
      <c r="N15" s="6" t="n">
        <v>-9187</v>
      </c>
      <c r="O15" s="0" t="s">
        <v>276</v>
      </c>
      <c r="P15" s="11" t="n">
        <v>45183</v>
      </c>
      <c r="Q15" s="6" t="n">
        <v>-142.43</v>
      </c>
      <c r="R15" s="0" t="s">
        <v>280</v>
      </c>
      <c r="S15" s="11" t="n">
        <v>46034</v>
      </c>
      <c r="T15" s="6" t="n">
        <v>-6908</v>
      </c>
      <c r="U15" s="0" t="s">
        <v>343</v>
      </c>
      <c r="V15" s="11" t="n">
        <v>46123</v>
      </c>
      <c r="W15" s="8" t="s">
        <f>=-Портфель!J9</f>
      </c>
      <c r="X15" s="0" t="s">
        <v>353</v>
      </c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8" t="s">
        <f>=-SUM(BA2:BA13)</f>
      </c>
      <c r="BB15" s="0" t="s">
        <v>354</v>
      </c>
      <c r="BC15" s="0"/>
      <c r="BD15" s="0"/>
      <c r="BE15" s="0"/>
      <c r="BF15" s="11" t="n">
        <v>46123</v>
      </c>
      <c r="BG15" s="8" t="s">
        <f>=-Портфель!J23</f>
      </c>
      <c r="BH15" s="0" t="s">
        <v>353</v>
      </c>
    </row>
    <row collapsed="false" customFormat="false" customHeight="false" hidden="false" ht="12.1" outlineLevel="0" r="16">
      <c r="A16" s="11" t="n">
        <v>44721</v>
      </c>
      <c r="B16" s="6" t="n">
        <v>243070.174124</v>
      </c>
      <c r="C16" s="0" t="s">
        <v>351</v>
      </c>
      <c r="D16" s="11" t="n">
        <v>46123</v>
      </c>
      <c r="E16" s="8" t="s">
        <f>=-Портфель!J3</f>
      </c>
      <c r="F16" s="0" t="s">
        <v>353</v>
      </c>
      <c r="G16" s="11" t="n">
        <v>44778</v>
      </c>
      <c r="H16" s="6" t="n">
        <v>-1781.23</v>
      </c>
      <c r="I16" s="0" t="s">
        <v>240</v>
      </c>
      <c r="J16" s="0"/>
      <c r="K16" s="0"/>
      <c r="L16" s="0"/>
      <c r="M16" s="11" t="n">
        <v>45285</v>
      </c>
      <c r="N16" s="6" t="n">
        <v>-10127</v>
      </c>
      <c r="O16" s="0" t="s">
        <v>288</v>
      </c>
      <c r="P16" s="11" t="n">
        <v>45274</v>
      </c>
      <c r="Q16" s="6" t="n">
        <v>-136.28</v>
      </c>
      <c r="R16" s="0" t="s">
        <v>286</v>
      </c>
      <c r="S16" s="11" t="n">
        <v>46123</v>
      </c>
      <c r="T16" s="8" t="s">
        <f>=-Портфель!J8</f>
      </c>
      <c r="U16" s="0" t="s">
        <v>353</v>
      </c>
      <c r="V16" s="0"/>
      <c r="W16" s="10" t="s">
        <f>=XIRR(W2:W15,V2:V15)</f>
      </c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10" t="s">
        <f>=XIRR(BG2:BG15,BF2:BF15)</f>
      </c>
      <c r="BH16" s="0"/>
    </row>
    <row collapsed="false" customFormat="false" customHeight="false" hidden="false" ht="12.1" outlineLevel="0" r="17">
      <c r="A17" s="11" t="n">
        <v>44722</v>
      </c>
      <c r="B17" s="6" t="n">
        <v>146710.62549</v>
      </c>
      <c r="C17" s="0" t="s">
        <v>351</v>
      </c>
      <c r="D17" s="0"/>
      <c r="E17" s="10" t="s">
        <f>=XIRR(E2:E16,D2:D16)</f>
      </c>
      <c r="F17" s="0"/>
      <c r="G17" s="11" t="n">
        <v>44795</v>
      </c>
      <c r="H17" s="6" t="n">
        <v>120109.12152</v>
      </c>
      <c r="I17" s="0" t="s">
        <v>351</v>
      </c>
      <c r="J17" s="0"/>
      <c r="K17" s="0"/>
      <c r="L17" s="0"/>
      <c r="M17" s="11" t="n">
        <v>45484</v>
      </c>
      <c r="N17" s="6" t="n">
        <v>-10231</v>
      </c>
      <c r="O17" s="0" t="s">
        <v>306</v>
      </c>
      <c r="P17" s="11" t="n">
        <v>45369</v>
      </c>
      <c r="Q17" s="6" t="n">
        <v>-160.41</v>
      </c>
      <c r="R17" s="0" t="s">
        <v>295</v>
      </c>
      <c r="S17" s="0"/>
      <c r="T17" s="10" t="s">
        <f>=XIRR(T2:T16,S2:S16)</f>
      </c>
      <c r="U17" s="0"/>
      <c r="V17" s="0"/>
      <c r="W17" s="8" t="s">
        <f>=-SUM(W2:W15)</f>
      </c>
      <c r="X17" s="0" t="s">
        <v>354</v>
      </c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8" t="s">
        <f>=-SUM(BG2:BG15)</f>
      </c>
      <c r="BH17" s="0" t="s">
        <v>354</v>
      </c>
    </row>
    <row collapsed="false" customFormat="false" customHeight="false" hidden="false" ht="12.1" outlineLevel="0" r="18">
      <c r="A18" s="11" t="n">
        <v>44725</v>
      </c>
      <c r="B18" s="6" t="n">
        <v>68079.23962</v>
      </c>
      <c r="C18" s="0" t="s">
        <v>351</v>
      </c>
      <c r="D18" s="0"/>
      <c r="E18" s="8" t="s">
        <f>=-SUM(E2:E16)</f>
      </c>
      <c r="F18" s="0" t="s">
        <v>354</v>
      </c>
      <c r="G18" s="11" t="n">
        <v>44869</v>
      </c>
      <c r="H18" s="6" t="n">
        <v>-3059.45</v>
      </c>
      <c r="I18" s="0" t="s">
        <v>250</v>
      </c>
      <c r="J18" s="0"/>
      <c r="K18" s="0"/>
      <c r="L18" s="0"/>
      <c r="M18" s="11" t="n">
        <v>45484</v>
      </c>
      <c r="N18" s="6" t="n">
        <v>-522</v>
      </c>
      <c r="O18" s="0" t="s">
        <v>308</v>
      </c>
      <c r="P18" s="11" t="n">
        <v>45456</v>
      </c>
      <c r="Q18" s="6" t="n">
        <v>-152.76</v>
      </c>
      <c r="R18" s="0" t="s">
        <v>302</v>
      </c>
      <c r="S18" s="0"/>
      <c r="T18" s="8" t="s">
        <f>=-SUM(T2:T16)</f>
      </c>
      <c r="U18" s="0" t="s">
        <v>354</v>
      </c>
    </row>
    <row collapsed="false" customFormat="false" customHeight="false" hidden="false" ht="12.1" outlineLevel="0" r="19">
      <c r="A19" s="11" t="n">
        <v>44742</v>
      </c>
      <c r="B19" s="6" t="n">
        <v>10561.5691</v>
      </c>
      <c r="C19" s="0" t="s">
        <v>351</v>
      </c>
      <c r="D19" s="0"/>
      <c r="E19" s="0"/>
      <c r="F19" s="0"/>
      <c r="G19" s="11" t="n">
        <v>44963</v>
      </c>
      <c r="H19" s="6" t="n">
        <v>-3467.85</v>
      </c>
      <c r="I19" s="0" t="s">
        <v>260</v>
      </c>
      <c r="J19" s="0"/>
      <c r="K19" s="0"/>
      <c r="L19" s="0"/>
      <c r="M19" s="11" t="n">
        <v>45557</v>
      </c>
      <c r="N19" s="6" t="n">
        <v>-4072</v>
      </c>
      <c r="O19" s="0" t="s">
        <v>315</v>
      </c>
      <c r="P19" s="11" t="n">
        <v>45547</v>
      </c>
      <c r="Q19" s="6" t="n">
        <v>-180.16</v>
      </c>
      <c r="R19" s="0" t="s">
        <v>314</v>
      </c>
    </row>
    <row collapsed="false" customFormat="false" customHeight="false" hidden="false" ht="12.1" outlineLevel="0" r="20">
      <c r="A20" s="11" t="n">
        <v>45022</v>
      </c>
      <c r="B20" s="6" t="n">
        <v>-1019.93</v>
      </c>
      <c r="C20" s="0" t="s">
        <v>265</v>
      </c>
      <c r="D20" s="0"/>
      <c r="E20" s="0"/>
      <c r="F20" s="0"/>
      <c r="G20" s="11" t="n">
        <v>45050</v>
      </c>
      <c r="H20" s="6" t="n">
        <v>-1337.91</v>
      </c>
      <c r="I20" s="0" t="s">
        <v>266</v>
      </c>
      <c r="J20" s="0"/>
      <c r="K20" s="0"/>
      <c r="L20" s="0"/>
      <c r="M20" s="11" t="n">
        <v>45648</v>
      </c>
      <c r="N20" s="6" t="n">
        <v>-4385</v>
      </c>
      <c r="O20" s="0" t="s">
        <v>320</v>
      </c>
      <c r="P20" s="11" t="n">
        <v>45734</v>
      </c>
      <c r="Q20" s="6" t="n">
        <v>-182.61</v>
      </c>
      <c r="R20" s="0" t="s">
        <v>324</v>
      </c>
    </row>
    <row collapsed="false" customFormat="false" customHeight="false" hidden="false" ht="12.1" outlineLevel="0" r="21">
      <c r="A21" s="11" t="n">
        <v>45114</v>
      </c>
      <c r="B21" s="6" t="n">
        <v>-1187.67</v>
      </c>
      <c r="C21" s="0" t="s">
        <v>274</v>
      </c>
      <c r="D21" s="0"/>
      <c r="E21" s="0"/>
      <c r="F21" s="0"/>
      <c r="G21" s="11" t="n">
        <v>45142</v>
      </c>
      <c r="H21" s="6" t="n">
        <v>-1582.06</v>
      </c>
      <c r="I21" s="0" t="s">
        <v>279</v>
      </c>
      <c r="J21" s="0"/>
      <c r="K21" s="0"/>
      <c r="L21" s="0"/>
      <c r="M21" s="11" t="n">
        <v>45817</v>
      </c>
      <c r="N21" s="6" t="n">
        <v>-3028</v>
      </c>
      <c r="O21" s="0" t="s">
        <v>329</v>
      </c>
      <c r="P21" s="11" t="n">
        <v>46002</v>
      </c>
      <c r="Q21" s="6" t="n">
        <v>-205.66</v>
      </c>
      <c r="R21" s="0" t="s">
        <v>340</v>
      </c>
    </row>
    <row collapsed="false" customFormat="false" customHeight="false" hidden="false" ht="12.1" outlineLevel="0" r="22">
      <c r="A22" s="11" t="n">
        <v>45205</v>
      </c>
      <c r="B22" s="6" t="n">
        <v>-1278.85</v>
      </c>
      <c r="C22" s="0" t="s">
        <v>282</v>
      </c>
      <c r="D22" s="0"/>
      <c r="E22" s="0"/>
      <c r="F22" s="0"/>
      <c r="G22" s="11" t="n">
        <v>45236</v>
      </c>
      <c r="H22" s="6" t="n">
        <v>-1569.5</v>
      </c>
      <c r="I22" s="0" t="s">
        <v>283</v>
      </c>
      <c r="J22" s="0"/>
      <c r="K22" s="0"/>
      <c r="L22" s="0"/>
      <c r="M22" s="11" t="n">
        <v>45931</v>
      </c>
      <c r="N22" s="6" t="n">
        <v>-9500</v>
      </c>
      <c r="O22" s="0" t="s">
        <v>336</v>
      </c>
      <c r="P22" s="11" t="n">
        <v>46098</v>
      </c>
      <c r="Q22" s="6" t="n">
        <v>-245.1</v>
      </c>
      <c r="R22" s="0" t="s">
        <v>344</v>
      </c>
    </row>
    <row collapsed="false" customFormat="false" customHeight="false" hidden="false" ht="12.1" outlineLevel="0" r="23">
      <c r="A23" s="11" t="n">
        <v>45289</v>
      </c>
      <c r="B23" s="6" t="n">
        <v>-1158.6</v>
      </c>
      <c r="C23" s="0" t="s">
        <v>290</v>
      </c>
      <c r="D23" s="0"/>
      <c r="E23" s="0"/>
      <c r="F23" s="0"/>
      <c r="G23" s="11" t="n">
        <v>45328</v>
      </c>
      <c r="H23" s="6" t="n">
        <v>-1539.28</v>
      </c>
      <c r="I23" s="0" t="s">
        <v>292</v>
      </c>
      <c r="J23" s="0"/>
      <c r="K23" s="0"/>
      <c r="L23" s="0"/>
      <c r="M23" s="11" t="n">
        <v>46123</v>
      </c>
      <c r="N23" s="8" t="s">
        <f>=-Портфель!J6</f>
      </c>
      <c r="O23" s="0" t="s">
        <v>353</v>
      </c>
      <c r="P23" s="11" t="n">
        <v>46123</v>
      </c>
      <c r="Q23" s="8" t="s">
        <f>=-Портфель!J7</f>
      </c>
      <c r="R23" s="0" t="s">
        <v>353</v>
      </c>
    </row>
    <row collapsed="false" customFormat="false" customHeight="false" hidden="false" ht="12.1" outlineLevel="0" r="24">
      <c r="A24" s="11" t="n">
        <v>45379</v>
      </c>
      <c r="B24" s="6" t="n">
        <v>-1187.95</v>
      </c>
      <c r="C24" s="0" t="s">
        <v>297</v>
      </c>
      <c r="D24" s="0"/>
      <c r="E24" s="0"/>
      <c r="F24" s="0"/>
      <c r="G24" s="11" t="n">
        <v>45418</v>
      </c>
      <c r="H24" s="6" t="n">
        <v>-1546.84</v>
      </c>
      <c r="I24" s="0" t="s">
        <v>299</v>
      </c>
      <c r="J24" s="0"/>
      <c r="K24" s="0"/>
      <c r="L24" s="0"/>
      <c r="M24" s="0"/>
      <c r="N24" s="10" t="s">
        <f>=XIRR(N2:N23,M2:M23)</f>
      </c>
      <c r="O24" s="0"/>
      <c r="P24" s="0"/>
      <c r="Q24" s="10" t="s">
        <f>=XIRR(Q2:Q23,P2:P23)</f>
      </c>
      <c r="R24" s="0"/>
    </row>
    <row collapsed="false" customFormat="false" customHeight="false" hidden="false" ht="12.1" outlineLevel="0" r="25">
      <c r="A25" s="11" t="n">
        <v>45481</v>
      </c>
      <c r="B25" s="6" t="n">
        <v>-1130.77</v>
      </c>
      <c r="C25" s="0" t="s">
        <v>305</v>
      </c>
      <c r="D25" s="0"/>
      <c r="E25" s="0"/>
      <c r="F25" s="0"/>
      <c r="G25" s="11" t="n">
        <v>45511</v>
      </c>
      <c r="H25" s="6" t="n">
        <v>-1436.73</v>
      </c>
      <c r="I25" s="0" t="s">
        <v>311</v>
      </c>
      <c r="J25" s="0"/>
      <c r="K25" s="0"/>
      <c r="L25" s="0"/>
      <c r="M25" s="0"/>
      <c r="N25" s="8" t="s">
        <f>=-SUM(N2:N23)</f>
      </c>
      <c r="O25" s="0" t="s">
        <v>354</v>
      </c>
      <c r="P25" s="0"/>
      <c r="Q25" s="8" t="s">
        <f>=-SUM(Q2:Q23)</f>
      </c>
      <c r="R25" s="0" t="s">
        <v>354</v>
      </c>
    </row>
    <row collapsed="false" customFormat="false" customHeight="false" hidden="false" ht="12.1" outlineLevel="0" r="26">
      <c r="A26" s="11" t="n">
        <v>45572</v>
      </c>
      <c r="B26" s="6" t="n">
        <v>-1217.18</v>
      </c>
      <c r="C26" s="0" t="s">
        <v>317</v>
      </c>
      <c r="D26" s="0"/>
      <c r="E26" s="0"/>
      <c r="F26" s="0"/>
      <c r="G26" s="11" t="n">
        <v>46123</v>
      </c>
      <c r="H26" s="8" t="s">
        <f>=-Портфель!J4</f>
      </c>
      <c r="I26" s="0" t="s">
        <v>353</v>
      </c>
    </row>
    <row collapsed="false" customFormat="false" customHeight="false" hidden="false" ht="12.1" outlineLevel="0" r="27">
      <c r="A27" s="11" t="n">
        <v>45656</v>
      </c>
      <c r="B27" s="6" t="n">
        <v>-1304.55</v>
      </c>
      <c r="C27" s="0" t="s">
        <v>321</v>
      </c>
      <c r="D27" s="0"/>
      <c r="E27" s="0"/>
      <c r="F27" s="0"/>
      <c r="G27" s="0"/>
      <c r="H27" s="10" t="s">
        <f>=XIRR(H2:H26,G2:G26)</f>
      </c>
      <c r="I27" s="0"/>
    </row>
    <row collapsed="false" customFormat="false" customHeight="false" hidden="false" ht="12.1" outlineLevel="0" r="28">
      <c r="A28" s="11" t="n">
        <v>45747</v>
      </c>
      <c r="B28" s="6" t="n">
        <v>-1073.63</v>
      </c>
      <c r="C28" s="0" t="s">
        <v>327</v>
      </c>
      <c r="D28" s="0"/>
      <c r="E28" s="0"/>
      <c r="F28" s="0"/>
      <c r="G28" s="0"/>
      <c r="H28" s="8" t="s">
        <f>=-SUM(H2:H26)</f>
      </c>
      <c r="I28" s="0" t="s">
        <v>354</v>
      </c>
    </row>
    <row collapsed="false" customFormat="false" customHeight="false" hidden="false" ht="12.1" outlineLevel="0" r="29">
      <c r="A29" s="11" t="n">
        <v>45845</v>
      </c>
      <c r="B29" s="6" t="n">
        <v>-1011.46</v>
      </c>
      <c r="C29" s="0" t="s">
        <v>330</v>
      </c>
    </row>
    <row collapsed="false" customFormat="false" customHeight="false" hidden="false" ht="12.1" outlineLevel="0" r="30">
      <c r="A30" s="11" t="n">
        <v>45933</v>
      </c>
      <c r="B30" s="6" t="n">
        <v>-1039.34</v>
      </c>
      <c r="C30" s="0" t="s">
        <v>338</v>
      </c>
    </row>
    <row collapsed="false" customFormat="false" customHeight="false" hidden="false" ht="12.1" outlineLevel="0" r="31">
      <c r="A31" s="11" t="n">
        <v>46020</v>
      </c>
      <c r="B31" s="6" t="n">
        <v>-996.79</v>
      </c>
      <c r="C31" s="0" t="s">
        <v>341</v>
      </c>
    </row>
    <row collapsed="false" customFormat="false" customHeight="false" hidden="false" ht="12.1" outlineLevel="0" r="32">
      <c r="A32" s="11" t="n">
        <v>46123</v>
      </c>
      <c r="B32" s="8" t="s">
        <f>=-Портфель!J2</f>
      </c>
      <c r="C32" s="0" t="s">
        <v>353</v>
      </c>
    </row>
    <row collapsed="false" customFormat="false" customHeight="false" hidden="false" ht="12.1" outlineLevel="0" r="33">
      <c r="A33" s="0"/>
      <c r="B33" s="10" t="s">
        <f>=XIRR(B2:B32,A2:A32)</f>
      </c>
      <c r="C33" s="0"/>
    </row>
    <row collapsed="false" customFormat="false" customHeight="false" hidden="false" ht="12.1" outlineLevel="0" r="34">
      <c r="A34" s="0"/>
      <c r="B34" s="8" t="s">
        <f>=-SUM(B2:B32)</f>
      </c>
      <c r="C34" s="0" t="s">
        <v>354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L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355</v>
      </c>
      <c r="C1" s="0"/>
      <c r="D1" s="0"/>
      <c r="E1" s="4" t="s">
        <v>356</v>
      </c>
      <c r="F1" s="0"/>
      <c r="G1" s="0"/>
      <c r="H1" s="4" t="s">
        <v>357</v>
      </c>
      <c r="I1" s="0"/>
      <c r="J1" s="0"/>
      <c r="K1" s="4" t="s">
        <v>358</v>
      </c>
      <c r="L1" s="0"/>
      <c r="M1" s="0"/>
      <c r="N1" s="4" t="s">
        <v>359</v>
      </c>
      <c r="O1" s="0"/>
      <c r="P1" s="0"/>
      <c r="Q1" s="4" t="s">
        <v>360</v>
      </c>
      <c r="R1" s="0"/>
      <c r="S1" s="0"/>
      <c r="T1" s="4" t="s">
        <v>361</v>
      </c>
      <c r="U1" s="0"/>
      <c r="V1" s="0"/>
      <c r="W1" s="4" t="s">
        <v>362</v>
      </c>
      <c r="X1" s="0"/>
      <c r="Y1" s="0"/>
      <c r="Z1" s="4" t="s">
        <v>363</v>
      </c>
      <c r="AA1" s="0"/>
      <c r="AB1" s="0"/>
      <c r="AC1" s="4" t="s">
        <v>364</v>
      </c>
      <c r="AD1" s="0"/>
      <c r="AE1" s="0"/>
      <c r="AF1" s="4" t="s">
        <v>365</v>
      </c>
      <c r="AG1" s="0"/>
      <c r="AH1" s="0"/>
      <c r="AI1" s="4" t="s">
        <v>366</v>
      </c>
      <c r="AJ1" s="0"/>
      <c r="AK1" s="0"/>
      <c r="AL1" s="4" t="s">
        <v>367</v>
      </c>
      <c r="AM1" s="0"/>
      <c r="AN1" s="0"/>
      <c r="AO1" s="4" t="s">
        <v>368</v>
      </c>
      <c r="AP1" s="0"/>
      <c r="AQ1" s="0"/>
      <c r="AR1" s="4" t="s">
        <v>369</v>
      </c>
      <c r="AS1" s="0"/>
      <c r="AT1" s="0"/>
      <c r="AU1" s="4" t="s">
        <v>370</v>
      </c>
      <c r="AV1" s="0"/>
      <c r="AW1" s="0"/>
      <c r="AX1" s="4" t="s">
        <v>371</v>
      </c>
      <c r="AY1" s="0"/>
      <c r="AZ1" s="0"/>
      <c r="BA1" s="4" t="s">
        <v>372</v>
      </c>
      <c r="BB1" s="0"/>
      <c r="BC1" s="0"/>
      <c r="BD1" s="4" t="s">
        <v>373</v>
      </c>
      <c r="BE1" s="0"/>
      <c r="BF1" s="0"/>
      <c r="BG1" s="4" t="s">
        <v>374</v>
      </c>
      <c r="BH1" s="0"/>
      <c r="BI1" s="0"/>
      <c r="BJ1" s="4" t="s">
        <v>375</v>
      </c>
      <c r="BK1" s="0"/>
      <c r="BL1" s="0"/>
      <c r="BM1" s="4" t="s">
        <v>376</v>
      </c>
      <c r="BN1" s="0"/>
      <c r="BO1" s="0"/>
      <c r="BP1" s="4" t="s">
        <v>377</v>
      </c>
      <c r="BQ1" s="0"/>
      <c r="BR1" s="0"/>
      <c r="BS1" s="4" t="s">
        <v>378</v>
      </c>
      <c r="BT1" s="0"/>
      <c r="BU1" s="0"/>
      <c r="BV1" s="4" t="s">
        <v>379</v>
      </c>
      <c r="BW1" s="0"/>
      <c r="BX1" s="0"/>
      <c r="BY1" s="4" t="s">
        <v>380</v>
      </c>
      <c r="BZ1" s="0"/>
      <c r="CA1" s="0"/>
      <c r="CB1" s="4" t="s">
        <v>381</v>
      </c>
      <c r="CC1" s="0"/>
      <c r="CD1" s="0"/>
      <c r="CE1" s="4" t="s">
        <v>382</v>
      </c>
      <c r="CF1" s="0"/>
      <c r="CG1" s="0"/>
      <c r="CH1" s="4" t="s">
        <v>383</v>
      </c>
      <c r="CI1" s="0"/>
      <c r="CJ1" s="0"/>
      <c r="CK1" s="4" t="s">
        <v>20</v>
      </c>
      <c r="CL1" s="0"/>
    </row>
    <row collapsed="false" customFormat="false" customHeight="false" hidden="false" ht="12.1" outlineLevel="0" r="2">
      <c r="A2" s="11" t="n">
        <v>43614</v>
      </c>
      <c r="B2" s="6" t="n">
        <v>22143.57</v>
      </c>
      <c r="C2" s="0" t="s">
        <v>351</v>
      </c>
      <c r="D2" s="11" t="n">
        <v>43620</v>
      </c>
      <c r="E2" s="6" t="n">
        <v>57408.69</v>
      </c>
      <c r="F2" s="0" t="s">
        <v>351</v>
      </c>
      <c r="G2" s="11" t="n">
        <v>43640</v>
      </c>
      <c r="H2" s="6" t="n">
        <v>49854.92</v>
      </c>
      <c r="I2" s="0" t="s">
        <v>351</v>
      </c>
      <c r="J2" s="11" t="n">
        <v>43679</v>
      </c>
      <c r="K2" s="6" t="n">
        <v>37743.86</v>
      </c>
      <c r="L2" s="0" t="s">
        <v>351</v>
      </c>
      <c r="M2" s="11" t="n">
        <v>43731</v>
      </c>
      <c r="N2" s="6" t="n">
        <v>47771.94</v>
      </c>
      <c r="O2" s="0" t="s">
        <v>351</v>
      </c>
      <c r="P2" s="11" t="n">
        <v>43896</v>
      </c>
      <c r="Q2" s="6" t="n">
        <v>134967.46</v>
      </c>
      <c r="R2" s="0" t="s">
        <v>351</v>
      </c>
      <c r="S2" s="11" t="n">
        <v>43896</v>
      </c>
      <c r="T2" s="6" t="n">
        <v>56684.17</v>
      </c>
      <c r="U2" s="0" t="s">
        <v>351</v>
      </c>
      <c r="V2" s="11" t="n">
        <v>43896</v>
      </c>
      <c r="W2" s="6" t="n">
        <v>145636.4</v>
      </c>
      <c r="X2" s="0" t="s">
        <v>351</v>
      </c>
      <c r="Y2" s="11" t="n">
        <v>43949</v>
      </c>
      <c r="Z2" s="6" t="n">
        <v>-1000.48128</v>
      </c>
      <c r="AA2" s="0" t="s">
        <v>352</v>
      </c>
      <c r="AB2" s="11" t="n">
        <v>43985</v>
      </c>
      <c r="AC2" s="6" t="n">
        <v>300150</v>
      </c>
      <c r="AD2" s="0" t="s">
        <v>351</v>
      </c>
      <c r="AE2" s="11" t="n">
        <v>44020</v>
      </c>
      <c r="AF2" s="6" t="n">
        <v>12279.327066</v>
      </c>
      <c r="AG2" s="0" t="s">
        <v>351</v>
      </c>
      <c r="AH2" s="11" t="n">
        <v>44020</v>
      </c>
      <c r="AI2" s="6" t="n">
        <v>41736.288051</v>
      </c>
      <c r="AJ2" s="0" t="s">
        <v>351</v>
      </c>
      <c r="AK2" s="11" t="n">
        <v>44084</v>
      </c>
      <c r="AL2" s="6" t="n">
        <v>21236.824821</v>
      </c>
      <c r="AM2" s="0" t="s">
        <v>351</v>
      </c>
      <c r="AN2" s="11" t="n">
        <v>44088</v>
      </c>
      <c r="AO2" s="6" t="n">
        <v>24577.268928</v>
      </c>
      <c r="AP2" s="0" t="s">
        <v>351</v>
      </c>
      <c r="AQ2" s="11" t="n">
        <v>44098</v>
      </c>
      <c r="AR2" s="6" t="n">
        <v>43380.04563</v>
      </c>
      <c r="AS2" s="0" t="s">
        <v>351</v>
      </c>
      <c r="AT2" s="11" t="n">
        <v>44117</v>
      </c>
      <c r="AU2" s="6" t="n">
        <v>500125</v>
      </c>
      <c r="AV2" s="0" t="s">
        <v>351</v>
      </c>
      <c r="AW2" s="11" t="n">
        <v>44126</v>
      </c>
      <c r="AX2" s="6" t="n">
        <v>10394.6</v>
      </c>
      <c r="AY2" s="0" t="s">
        <v>351</v>
      </c>
      <c r="AZ2" s="11" t="n">
        <v>44127</v>
      </c>
      <c r="BA2" s="6" t="n">
        <v>30007.5</v>
      </c>
      <c r="BB2" s="0" t="s">
        <v>351</v>
      </c>
      <c r="BC2" s="11" t="n">
        <v>44155</v>
      </c>
      <c r="BD2" s="6" t="n">
        <v>90137.53</v>
      </c>
      <c r="BE2" s="0" t="s">
        <v>351</v>
      </c>
      <c r="BF2" s="11" t="n">
        <v>44217</v>
      </c>
      <c r="BG2" s="6" t="n">
        <v>26634.46695</v>
      </c>
      <c r="BH2" s="0" t="s">
        <v>351</v>
      </c>
      <c r="BI2" s="11" t="n">
        <v>44219</v>
      </c>
      <c r="BJ2" s="6" t="n">
        <v>36081.68703</v>
      </c>
      <c r="BK2" s="0" t="s">
        <v>351</v>
      </c>
      <c r="BL2" s="11" t="n">
        <v>44222</v>
      </c>
      <c r="BM2" s="6" t="n">
        <v>99790.984821</v>
      </c>
      <c r="BN2" s="0" t="s">
        <v>351</v>
      </c>
      <c r="BO2" s="11" t="n">
        <v>44336</v>
      </c>
      <c r="BP2" s="6" t="n">
        <v>4434.1</v>
      </c>
      <c r="BQ2" s="0" t="s">
        <v>351</v>
      </c>
      <c r="BR2" s="11" t="n">
        <v>44538</v>
      </c>
      <c r="BS2" s="6" t="n">
        <v>296544.12</v>
      </c>
      <c r="BT2" s="0" t="s">
        <v>351</v>
      </c>
      <c r="BU2" s="11" t="n">
        <v>44540</v>
      </c>
      <c r="BV2" s="6" t="n">
        <v>9207.3</v>
      </c>
      <c r="BW2" s="0" t="s">
        <v>351</v>
      </c>
      <c r="BX2" s="11" t="n">
        <v>44579</v>
      </c>
      <c r="BY2" s="6" t="n">
        <v>3040.76</v>
      </c>
      <c r="BZ2" s="0" t="s">
        <v>351</v>
      </c>
      <c r="CA2" s="11" t="n">
        <v>44590</v>
      </c>
      <c r="CB2" s="6" t="n">
        <v>79436.00192</v>
      </c>
      <c r="CC2" s="0" t="s">
        <v>384</v>
      </c>
      <c r="CD2" s="11" t="n">
        <v>44687</v>
      </c>
      <c r="CE2" s="6" t="n">
        <v>4472.12</v>
      </c>
      <c r="CF2" s="0" t="s">
        <v>351</v>
      </c>
      <c r="CG2" s="11" t="n">
        <v>44799</v>
      </c>
      <c r="CH2" s="6" t="n">
        <v>99356.68</v>
      </c>
      <c r="CI2" s="0" t="s">
        <v>351</v>
      </c>
      <c r="CJ2" s="11" t="n">
        <v>44802</v>
      </c>
      <c r="CK2" s="6" t="n">
        <v>213464.429748</v>
      </c>
      <c r="CL2" s="0" t="s">
        <v>351</v>
      </c>
    </row>
    <row collapsed="false" customFormat="false" customHeight="false" hidden="false" ht="12.1" outlineLevel="0" r="3">
      <c r="A3" s="11" t="n">
        <v>43630</v>
      </c>
      <c r="B3" s="6" t="n">
        <v>64097.03</v>
      </c>
      <c r="C3" s="0" t="s">
        <v>351</v>
      </c>
      <c r="D3" s="11" t="n">
        <v>43731</v>
      </c>
      <c r="E3" s="6" t="n">
        <v>201975.74</v>
      </c>
      <c r="F3" s="0" t="s">
        <v>351</v>
      </c>
      <c r="G3" s="11" t="n">
        <v>43665</v>
      </c>
      <c r="H3" s="6" t="n">
        <v>-48170.9</v>
      </c>
      <c r="I3" s="0" t="s">
        <v>352</v>
      </c>
      <c r="J3" s="11" t="n">
        <v>43803</v>
      </c>
      <c r="K3" s="6" t="n">
        <v>97008.48</v>
      </c>
      <c r="L3" s="0" t="s">
        <v>351</v>
      </c>
      <c r="M3" s="11" t="n">
        <v>43802</v>
      </c>
      <c r="N3" s="6" t="n">
        <v>-1194.5</v>
      </c>
      <c r="O3" s="0" t="s">
        <v>96</v>
      </c>
      <c r="P3" s="11" t="n">
        <v>43966</v>
      </c>
      <c r="Q3" s="6" t="n">
        <v>-10349</v>
      </c>
      <c r="R3" s="0" t="s">
        <v>98</v>
      </c>
      <c r="S3" s="11" t="n">
        <v>43980</v>
      </c>
      <c r="T3" s="6" t="n">
        <v>-2478.3</v>
      </c>
      <c r="U3" s="0" t="s">
        <v>99</v>
      </c>
      <c r="V3" s="11" t="n">
        <v>44124</v>
      </c>
      <c r="W3" s="6" t="n">
        <v>-10102.2</v>
      </c>
      <c r="X3" s="0" t="s">
        <v>131</v>
      </c>
      <c r="Y3" s="11" t="n">
        <v>43949</v>
      </c>
      <c r="Z3" s="6" t="n">
        <v>1023.57504</v>
      </c>
      <c r="AA3" s="0" t="s">
        <v>351</v>
      </c>
      <c r="AB3" s="11" t="n">
        <v>44076</v>
      </c>
      <c r="AC3" s="6" t="n">
        <v>-7047</v>
      </c>
      <c r="AD3" s="0" t="s">
        <v>123</v>
      </c>
      <c r="AE3" s="11" t="n">
        <v>44048</v>
      </c>
      <c r="AF3" s="6" t="n">
        <v>26782.451388</v>
      </c>
      <c r="AG3" s="0" t="s">
        <v>351</v>
      </c>
      <c r="AH3" s="11" t="n">
        <v>44021</v>
      </c>
      <c r="AI3" s="6" t="n">
        <v>-506.15</v>
      </c>
      <c r="AJ3" s="0" t="s">
        <v>112</v>
      </c>
      <c r="AK3" s="11" t="n">
        <v>44105</v>
      </c>
      <c r="AL3" s="6" t="n">
        <v>19030.444285</v>
      </c>
      <c r="AM3" s="0" t="s">
        <v>351</v>
      </c>
      <c r="AN3" s="11" t="n">
        <v>44146</v>
      </c>
      <c r="AO3" s="6" t="n">
        <v>-123.76</v>
      </c>
      <c r="AP3" s="0" t="s">
        <v>136</v>
      </c>
      <c r="AQ3" s="11" t="n">
        <v>44165</v>
      </c>
      <c r="AR3" s="6" t="n">
        <v>-303.44</v>
      </c>
      <c r="AS3" s="0" t="s">
        <v>139</v>
      </c>
      <c r="AT3" s="11" t="n">
        <v>44127</v>
      </c>
      <c r="AU3" s="6" t="n">
        <v>-513067.07</v>
      </c>
      <c r="AV3" s="0" t="s">
        <v>352</v>
      </c>
      <c r="AW3" s="11" t="n">
        <v>44132</v>
      </c>
      <c r="AX3" s="6" t="n">
        <v>50402.6</v>
      </c>
      <c r="AY3" s="0" t="s">
        <v>351</v>
      </c>
      <c r="AZ3" s="11" t="n">
        <v>44141</v>
      </c>
      <c r="BA3" s="6" t="n">
        <v>-30563.89</v>
      </c>
      <c r="BB3" s="0" t="s">
        <v>352</v>
      </c>
      <c r="BC3" s="11" t="n">
        <v>44165</v>
      </c>
      <c r="BD3" s="6" t="n">
        <v>44321.08</v>
      </c>
      <c r="BE3" s="0" t="s">
        <v>351</v>
      </c>
      <c r="BF3" s="11" t="n">
        <v>44223</v>
      </c>
      <c r="BG3" s="6" t="n">
        <v>-265.48</v>
      </c>
      <c r="BH3" s="0" t="s">
        <v>154</v>
      </c>
      <c r="BI3" s="11" t="n">
        <v>44267</v>
      </c>
      <c r="BJ3" s="6" t="n">
        <v>-277.83</v>
      </c>
      <c r="BK3" s="0" t="s">
        <v>162</v>
      </c>
      <c r="BL3" s="11" t="n">
        <v>44253</v>
      </c>
      <c r="BM3" s="6" t="n">
        <v>-687.72</v>
      </c>
      <c r="BN3" s="0" t="s">
        <v>160</v>
      </c>
      <c r="BO3" s="11" t="n">
        <v>44344</v>
      </c>
      <c r="BP3" s="6" t="n">
        <v>-191.98</v>
      </c>
      <c r="BQ3" s="0" t="s">
        <v>176</v>
      </c>
      <c r="BR3" s="11" t="n">
        <v>44923</v>
      </c>
      <c r="BS3" s="6" t="n">
        <v>-139484.18</v>
      </c>
      <c r="BT3" s="0" t="s">
        <v>352</v>
      </c>
      <c r="BU3" s="11" t="n">
        <v>44580</v>
      </c>
      <c r="BV3" s="6" t="n">
        <v>4146.04</v>
      </c>
      <c r="BW3" s="0" t="s">
        <v>351</v>
      </c>
      <c r="BX3" s="11" t="n">
        <v>44580</v>
      </c>
      <c r="BY3" s="6" t="n">
        <v>2860.72</v>
      </c>
      <c r="BZ3" s="0" t="s">
        <v>351</v>
      </c>
      <c r="CA3" s="11" t="n">
        <v>44629</v>
      </c>
      <c r="CB3" s="6" t="n">
        <v>-111710.383176</v>
      </c>
      <c r="CC3" s="0" t="s">
        <v>352</v>
      </c>
      <c r="CD3" s="11" t="n">
        <v>44692</v>
      </c>
      <c r="CE3" s="6" t="n">
        <v>2151.04</v>
      </c>
      <c r="CF3" s="0" t="s">
        <v>351</v>
      </c>
      <c r="CG3" s="11" t="n">
        <v>44826</v>
      </c>
      <c r="CH3" s="6" t="n">
        <v>1986.87</v>
      </c>
      <c r="CI3" s="0" t="s">
        <v>351</v>
      </c>
      <c r="CJ3" s="11" t="n">
        <v>45005</v>
      </c>
      <c r="CK3" s="6" t="n">
        <v>-288836.124156</v>
      </c>
      <c r="CL3" s="0" t="s">
        <v>352</v>
      </c>
    </row>
    <row collapsed="false" customFormat="false" customHeight="false" hidden="false" ht="12.1" outlineLevel="0" r="4">
      <c r="A4" s="11" t="n">
        <v>43661</v>
      </c>
      <c r="B4" s="6" t="n">
        <v>-3576</v>
      </c>
      <c r="C4" s="0" t="s">
        <v>92</v>
      </c>
      <c r="D4" s="11" t="n">
        <v>44026</v>
      </c>
      <c r="E4" s="6" t="n">
        <v>-417519.36</v>
      </c>
      <c r="F4" s="0" t="s">
        <v>352</v>
      </c>
      <c r="G4" s="11" t="n">
        <v>43665</v>
      </c>
      <c r="H4" s="6" t="n">
        <v>96279.3</v>
      </c>
      <c r="I4" s="0" t="s">
        <v>351</v>
      </c>
      <c r="J4" s="11" t="n">
        <v>43886</v>
      </c>
      <c r="K4" s="6" t="n">
        <v>186843.37</v>
      </c>
      <c r="L4" s="0" t="s">
        <v>351</v>
      </c>
      <c r="M4" s="11" t="n">
        <v>43886</v>
      </c>
      <c r="N4" s="6" t="n">
        <v>17040.12</v>
      </c>
      <c r="O4" s="0" t="s">
        <v>351</v>
      </c>
      <c r="P4" s="11" t="n">
        <v>44330</v>
      </c>
      <c r="Q4" s="6" t="n">
        <v>-12332</v>
      </c>
      <c r="R4" s="0" t="s">
        <v>173</v>
      </c>
      <c r="S4" s="11" t="n">
        <v>44393</v>
      </c>
      <c r="T4" s="6" t="n">
        <v>-4202</v>
      </c>
      <c r="U4" s="0" t="s">
        <v>188</v>
      </c>
      <c r="V4" s="11" t="n">
        <v>44397</v>
      </c>
      <c r="W4" s="6" t="n">
        <v>-8025.28</v>
      </c>
      <c r="X4" s="0" t="s">
        <v>189</v>
      </c>
      <c r="Y4" s="0"/>
      <c r="Z4" s="10" t="s">
        <f>=XIRR(Z2:Z3,Y2:Y3)</f>
      </c>
      <c r="AA4" s="0"/>
      <c r="AB4" s="11" t="n">
        <v>44167</v>
      </c>
      <c r="AC4" s="6" t="n">
        <v>-7016</v>
      </c>
      <c r="AD4" s="0" t="s">
        <v>141</v>
      </c>
      <c r="AE4" s="11" t="n">
        <v>44061</v>
      </c>
      <c r="AF4" s="6" t="n">
        <v>-571.34</v>
      </c>
      <c r="AG4" s="0" t="s">
        <v>121</v>
      </c>
      <c r="AH4" s="11" t="n">
        <v>44027</v>
      </c>
      <c r="AI4" s="6" t="n">
        <v>38801.4738</v>
      </c>
      <c r="AJ4" s="0" t="s">
        <v>351</v>
      </c>
      <c r="AK4" s="11" t="n">
        <v>44146</v>
      </c>
      <c r="AL4" s="6" t="n">
        <v>-432.41</v>
      </c>
      <c r="AM4" s="0" t="s">
        <v>135</v>
      </c>
      <c r="AN4" s="11" t="n">
        <v>44147</v>
      </c>
      <c r="AO4" s="6" t="n">
        <v>-123.46</v>
      </c>
      <c r="AP4" s="0" t="s">
        <v>137</v>
      </c>
      <c r="AQ4" s="11" t="n">
        <v>44253</v>
      </c>
      <c r="AR4" s="6" t="n">
        <v>-293.9</v>
      </c>
      <c r="AS4" s="0" t="s">
        <v>159</v>
      </c>
      <c r="AT4" s="0"/>
      <c r="AU4" s="10" t="s">
        <f>=XIRR(AU2:AU3,AT2:AT3)</f>
      </c>
      <c r="AV4" s="0"/>
      <c r="AW4" s="11" t="n">
        <v>44141</v>
      </c>
      <c r="AX4" s="6" t="n">
        <v>-64555.86</v>
      </c>
      <c r="AY4" s="0" t="s">
        <v>352</v>
      </c>
      <c r="AZ4" s="0"/>
      <c r="BA4" s="10" t="s">
        <f>=XIRR(BA2:BA3,AZ2:AZ3)</f>
      </c>
      <c r="BB4" s="0"/>
      <c r="BC4" s="11" t="n">
        <v>44166</v>
      </c>
      <c r="BD4" s="6" t="n">
        <v>43515.88</v>
      </c>
      <c r="BE4" s="0" t="s">
        <v>351</v>
      </c>
      <c r="BF4" s="11" t="n">
        <v>44322</v>
      </c>
      <c r="BG4" s="6" t="n">
        <v>-262.76</v>
      </c>
      <c r="BH4" s="0" t="s">
        <v>169</v>
      </c>
      <c r="BI4" s="11" t="n">
        <v>44361</v>
      </c>
      <c r="BJ4" s="6" t="n">
        <v>-270.95</v>
      </c>
      <c r="BK4" s="0" t="s">
        <v>180</v>
      </c>
      <c r="BL4" s="11" t="n">
        <v>44344</v>
      </c>
      <c r="BM4" s="6" t="n">
        <v>-687.57</v>
      </c>
      <c r="BN4" s="0" t="s">
        <v>178</v>
      </c>
      <c r="BO4" s="11" t="n">
        <v>44547</v>
      </c>
      <c r="BP4" s="6" t="n">
        <v>-128.3</v>
      </c>
      <c r="BQ4" s="0" t="s">
        <v>216</v>
      </c>
      <c r="BR4" s="0"/>
      <c r="BS4" s="10" t="s">
        <f>=XIRR(BS2:BS3,BR2:BR3)</f>
      </c>
      <c r="BT4" s="0"/>
      <c r="BU4" s="11" t="n">
        <v>44805</v>
      </c>
      <c r="BV4" s="6" t="n">
        <v>-5853.04</v>
      </c>
      <c r="BW4" s="0" t="s">
        <v>352</v>
      </c>
      <c r="BX4" s="11" t="n">
        <v>44585</v>
      </c>
      <c r="BY4" s="6" t="n">
        <v>36611.16</v>
      </c>
      <c r="BZ4" s="0" t="s">
        <v>351</v>
      </c>
      <c r="CA4" s="0"/>
      <c r="CB4" s="10" t="s">
        <f>=XIRR(CB2:CB3,CA2:CA3)</f>
      </c>
      <c r="CC4" s="0"/>
      <c r="CD4" s="11" t="n">
        <v>44705</v>
      </c>
      <c r="CE4" s="6" t="n">
        <v>22913.23</v>
      </c>
      <c r="CF4" s="0" t="s">
        <v>351</v>
      </c>
      <c r="CG4" s="11" t="n">
        <v>44901</v>
      </c>
      <c r="CH4" s="6" t="n">
        <v>102207.84</v>
      </c>
      <c r="CI4" s="0" t="s">
        <v>351</v>
      </c>
      <c r="CJ4" s="0"/>
      <c r="CK4" s="10" t="s">
        <f>=XIRR(CK2:CK3,CJ2:CJ3)</f>
      </c>
      <c r="CL4" s="0"/>
    </row>
    <row collapsed="false" customFormat="false" customHeight="false" hidden="false" ht="12.1" outlineLevel="0" r="5">
      <c r="A5" s="11" t="n">
        <v>43685</v>
      </c>
      <c r="B5" s="6" t="n">
        <v>75667.82</v>
      </c>
      <c r="C5" s="0" t="s">
        <v>351</v>
      </c>
      <c r="D5" s="11" t="n">
        <v>44837</v>
      </c>
      <c r="E5" s="6" t="n">
        <v>38485.62</v>
      </c>
      <c r="F5" s="0" t="s">
        <v>351</v>
      </c>
      <c r="G5" s="11" t="n">
        <v>43902</v>
      </c>
      <c r="H5" s="6" t="n">
        <v>68934.45</v>
      </c>
      <c r="I5" s="0" t="s">
        <v>351</v>
      </c>
      <c r="J5" s="11" t="n">
        <v>44033</v>
      </c>
      <c r="K5" s="6" t="n">
        <v>211153.02</v>
      </c>
      <c r="L5" s="0" t="s">
        <v>351</v>
      </c>
      <c r="M5" s="11" t="n">
        <v>43998</v>
      </c>
      <c r="N5" s="6" t="n">
        <v>-1575.94</v>
      </c>
      <c r="O5" s="0" t="s">
        <v>102</v>
      </c>
      <c r="P5" s="11" t="n">
        <v>44575</v>
      </c>
      <c r="Q5" s="6" t="n">
        <v>42160.54</v>
      </c>
      <c r="R5" s="0" t="s">
        <v>351</v>
      </c>
      <c r="S5" s="11" t="n">
        <v>44910</v>
      </c>
      <c r="T5" s="6" t="n">
        <v>-25303.87</v>
      </c>
      <c r="U5" s="0" t="s">
        <v>352</v>
      </c>
      <c r="V5" s="11" t="n">
        <v>44762</v>
      </c>
      <c r="W5" s="6" t="n">
        <v>-9132.36</v>
      </c>
      <c r="X5" s="0" t="s">
        <v>236</v>
      </c>
      <c r="Y5" s="0"/>
      <c r="Z5" s="8" t="s">
        <f>=-SUM(Z2:Z3)</f>
      </c>
      <c r="AA5" s="0" t="s">
        <v>354</v>
      </c>
      <c r="AB5" s="11" t="n">
        <v>44258</v>
      </c>
      <c r="AC5" s="6" t="n">
        <v>-6149</v>
      </c>
      <c r="AD5" s="0" t="s">
        <v>161</v>
      </c>
      <c r="AE5" s="11" t="n">
        <v>44070</v>
      </c>
      <c r="AF5" s="6" t="n">
        <v>26293.987611</v>
      </c>
      <c r="AG5" s="0" t="s">
        <v>351</v>
      </c>
      <c r="AH5" s="11" t="n">
        <v>44050</v>
      </c>
      <c r="AI5" s="6" t="n">
        <v>23968.707952</v>
      </c>
      <c r="AJ5" s="0" t="s">
        <v>351</v>
      </c>
      <c r="AK5" s="11" t="n">
        <v>44245</v>
      </c>
      <c r="AL5" s="6" t="n">
        <v>-417.52</v>
      </c>
      <c r="AM5" s="0" t="s">
        <v>158</v>
      </c>
      <c r="AN5" s="11" t="n">
        <v>44238</v>
      </c>
      <c r="AO5" s="6" t="n">
        <v>-119.64</v>
      </c>
      <c r="AP5" s="0" t="s">
        <v>156</v>
      </c>
      <c r="AQ5" s="11" t="n">
        <v>44344</v>
      </c>
      <c r="AR5" s="6" t="n">
        <v>-293.83</v>
      </c>
      <c r="AS5" s="0" t="s">
        <v>177</v>
      </c>
      <c r="AT5" s="0"/>
      <c r="AU5" s="8" t="s">
        <f>=-SUM(AU2:AU3)</f>
      </c>
      <c r="AV5" s="0" t="s">
        <v>354</v>
      </c>
      <c r="AW5" s="0"/>
      <c r="AX5" s="10" t="s">
        <f>=XIRR(AX2:AX4,AW2:AW4)</f>
      </c>
      <c r="AY5" s="0"/>
      <c r="AZ5" s="0"/>
      <c r="BA5" s="8" t="s">
        <f>=-SUM(BA2:BA3)</f>
      </c>
      <c r="BB5" s="0" t="s">
        <v>354</v>
      </c>
      <c r="BC5" s="11" t="n">
        <v>44315</v>
      </c>
      <c r="BD5" s="6" t="n">
        <v>-9744</v>
      </c>
      <c r="BE5" s="0" t="s">
        <v>167</v>
      </c>
      <c r="BF5" s="11" t="n">
        <v>44406</v>
      </c>
      <c r="BG5" s="6" t="n">
        <v>-258.37</v>
      </c>
      <c r="BH5" s="0" t="s">
        <v>192</v>
      </c>
      <c r="BI5" s="11" t="n">
        <v>44454</v>
      </c>
      <c r="BJ5" s="6" t="n">
        <v>-274.87</v>
      </c>
      <c r="BK5" s="0" t="s">
        <v>200</v>
      </c>
      <c r="BL5" s="11" t="n">
        <v>44439</v>
      </c>
      <c r="BM5" s="6" t="n">
        <v>-688.66</v>
      </c>
      <c r="BN5" s="0" t="s">
        <v>197</v>
      </c>
      <c r="BO5" s="11" t="n">
        <v>44806</v>
      </c>
      <c r="BP5" s="6" t="n">
        <v>-2851.29</v>
      </c>
      <c r="BQ5" s="0" t="s">
        <v>352</v>
      </c>
      <c r="BR5" s="0"/>
      <c r="BS5" s="8" t="s">
        <f>=-SUM(BS2:BS3)</f>
      </c>
      <c r="BT5" s="0" t="s">
        <v>354</v>
      </c>
      <c r="BU5" s="0"/>
      <c r="BV5" s="10" t="s">
        <f>=XIRR(BV2:BV4,BU2:BU4)</f>
      </c>
      <c r="BW5" s="0"/>
      <c r="BX5" s="11" t="n">
        <v>44810</v>
      </c>
      <c r="BY5" s="6" t="n">
        <v>48940.23</v>
      </c>
      <c r="BZ5" s="0" t="s">
        <v>351</v>
      </c>
      <c r="CA5" s="0"/>
      <c r="CB5" s="8" t="s">
        <f>=-SUM(CB2:CB3)</f>
      </c>
      <c r="CC5" s="0" t="s">
        <v>354</v>
      </c>
      <c r="CD5" s="11" t="n">
        <v>44707</v>
      </c>
      <c r="CE5" s="6" t="n">
        <v>16612.15</v>
      </c>
      <c r="CF5" s="0" t="s">
        <v>351</v>
      </c>
      <c r="CG5" s="11" t="n">
        <v>44918</v>
      </c>
      <c r="CH5" s="6" t="n">
        <v>-207831.75</v>
      </c>
      <c r="CI5" s="0" t="s">
        <v>352</v>
      </c>
      <c r="CJ5" s="0"/>
      <c r="CK5" s="8" t="s">
        <f>=-SUM(CK2:CK3)</f>
      </c>
      <c r="CL5" s="0" t="s">
        <v>354</v>
      </c>
    </row>
    <row collapsed="false" customFormat="false" customHeight="false" hidden="false" ht="12.1" outlineLevel="0" r="6">
      <c r="A6" s="11" t="n">
        <v>43752</v>
      </c>
      <c r="B6" s="6" t="n">
        <v>-6682</v>
      </c>
      <c r="C6" s="0" t="s">
        <v>94</v>
      </c>
      <c r="D6" s="11" t="n">
        <v>44839</v>
      </c>
      <c r="E6" s="6" t="n">
        <v>-40589.85</v>
      </c>
      <c r="F6" s="0" t="s">
        <v>352</v>
      </c>
      <c r="G6" s="11" t="n">
        <v>44018</v>
      </c>
      <c r="H6" s="6" t="n">
        <v>-10317.1</v>
      </c>
      <c r="I6" s="0" t="s">
        <v>109</v>
      </c>
      <c r="J6" s="11" t="n">
        <v>44040</v>
      </c>
      <c r="K6" s="6" t="n">
        <v>-66359</v>
      </c>
      <c r="L6" s="0" t="s">
        <v>117</v>
      </c>
      <c r="M6" s="11" t="n">
        <v>43998</v>
      </c>
      <c r="N6" s="6" t="n">
        <v>-1642.15</v>
      </c>
      <c r="O6" s="0" t="s">
        <v>103</v>
      </c>
      <c r="P6" s="11" t="n">
        <v>44616</v>
      </c>
      <c r="Q6" s="6" t="n">
        <v>92033</v>
      </c>
      <c r="R6" s="0" t="s">
        <v>351</v>
      </c>
      <c r="S6" s="0"/>
      <c r="T6" s="10" t="s">
        <f>=XIRR(T2:T5,S2:S5)</f>
      </c>
      <c r="U6" s="0"/>
      <c r="V6" s="11" t="n">
        <v>44922</v>
      </c>
      <c r="W6" s="6" t="n">
        <v>-85965.6</v>
      </c>
      <c r="X6" s="0" t="s">
        <v>352</v>
      </c>
      <c r="Y6" s="0"/>
      <c r="Z6" s="0"/>
      <c r="AA6" s="0"/>
      <c r="AB6" s="11" t="n">
        <v>44349</v>
      </c>
      <c r="AC6" s="6" t="n">
        <v>-6149</v>
      </c>
      <c r="AD6" s="0" t="s">
        <v>161</v>
      </c>
      <c r="AE6" s="11" t="n">
        <v>44078</v>
      </c>
      <c r="AF6" s="6" t="n">
        <v>52055.56236</v>
      </c>
      <c r="AG6" s="0" t="s">
        <v>351</v>
      </c>
      <c r="AH6" s="11" t="n">
        <v>44105</v>
      </c>
      <c r="AI6" s="6" t="n">
        <v>-1493.97</v>
      </c>
      <c r="AJ6" s="0" t="s">
        <v>128</v>
      </c>
      <c r="AK6" s="11" t="n">
        <v>44329</v>
      </c>
      <c r="AL6" s="6" t="n">
        <v>-436.84</v>
      </c>
      <c r="AM6" s="0" t="s">
        <v>172</v>
      </c>
      <c r="AN6" s="11" t="n">
        <v>44329</v>
      </c>
      <c r="AO6" s="6" t="n">
        <v>-119.94</v>
      </c>
      <c r="AP6" s="0" t="s">
        <v>171</v>
      </c>
      <c r="AQ6" s="11" t="n">
        <v>44439</v>
      </c>
      <c r="AR6" s="6" t="n">
        <v>-294.3</v>
      </c>
      <c r="AS6" s="0" t="s">
        <v>198</v>
      </c>
      <c r="AT6" s="0"/>
      <c r="AU6" s="0"/>
      <c r="AV6" s="0"/>
      <c r="AW6" s="0"/>
      <c r="AX6" s="8" t="s">
        <f>=-SUM(AX2:AX4)</f>
      </c>
      <c r="AY6" s="0" t="s">
        <v>354</v>
      </c>
      <c r="AZ6" s="0"/>
      <c r="BA6" s="0"/>
      <c r="BB6" s="0"/>
      <c r="BC6" s="11" t="n">
        <v>44442</v>
      </c>
      <c r="BD6" s="6" t="n">
        <v>-7830</v>
      </c>
      <c r="BE6" s="0" t="s">
        <v>199</v>
      </c>
      <c r="BF6" s="11" t="n">
        <v>44504</v>
      </c>
      <c r="BG6" s="6" t="n">
        <v>-250.92</v>
      </c>
      <c r="BH6" s="0" t="s">
        <v>206</v>
      </c>
      <c r="BI6" s="11" t="n">
        <v>44529</v>
      </c>
      <c r="BJ6" s="6" t="n">
        <v>-285.72</v>
      </c>
      <c r="BK6" s="0" t="s">
        <v>211</v>
      </c>
      <c r="BL6" s="11" t="n">
        <v>44495</v>
      </c>
      <c r="BM6" s="6" t="n">
        <v>23009.72676</v>
      </c>
      <c r="BN6" s="0" t="s">
        <v>351</v>
      </c>
      <c r="BO6" s="0"/>
      <c r="BP6" s="10" t="s">
        <f>=XIRR(BP2:BP5,BO2:BO5)</f>
      </c>
      <c r="BQ6" s="0"/>
      <c r="BR6" s="0"/>
      <c r="BS6" s="0"/>
      <c r="BT6" s="0"/>
      <c r="BU6" s="0"/>
      <c r="BV6" s="8" t="s">
        <f>=-SUM(BV2:BV4)</f>
      </c>
      <c r="BW6" s="0" t="s">
        <v>354</v>
      </c>
      <c r="BX6" s="11" t="n">
        <v>44812</v>
      </c>
      <c r="BY6" s="6" t="n">
        <v>71417.85</v>
      </c>
      <c r="BZ6" s="0" t="s">
        <v>351</v>
      </c>
      <c r="CA6" s="0"/>
      <c r="CB6" s="0"/>
      <c r="CC6" s="0"/>
      <c r="CD6" s="11" t="n">
        <v>44713</v>
      </c>
      <c r="CE6" s="6" t="n">
        <v>15967.99</v>
      </c>
      <c r="CF6" s="0" t="s">
        <v>351</v>
      </c>
      <c r="CG6" s="0"/>
      <c r="CH6" s="10" t="s">
        <f>=XIRR(CH2:CH5,CG2:CG5)</f>
      </c>
      <c r="CI6" s="0"/>
    </row>
    <row collapsed="false" customFormat="false" customHeight="false" hidden="false" ht="12.1" outlineLevel="0" r="7">
      <c r="A7" s="11" t="n">
        <v>44025</v>
      </c>
      <c r="B7" s="6" t="n">
        <v>-4576</v>
      </c>
      <c r="C7" s="0" t="s">
        <v>113</v>
      </c>
      <c r="D7" s="11" t="n">
        <v>44987</v>
      </c>
      <c r="E7" s="6" t="n">
        <v>177581</v>
      </c>
      <c r="F7" s="0" t="s">
        <v>351</v>
      </c>
      <c r="G7" s="11" t="n">
        <v>44193</v>
      </c>
      <c r="H7" s="6" t="n">
        <v>-129712.56</v>
      </c>
      <c r="I7" s="0" t="s">
        <v>352</v>
      </c>
      <c r="J7" s="11" t="n">
        <v>44063</v>
      </c>
      <c r="K7" s="6" t="n">
        <v>45272.63</v>
      </c>
      <c r="L7" s="0" t="s">
        <v>351</v>
      </c>
      <c r="M7" s="11" t="n">
        <v>44082</v>
      </c>
      <c r="N7" s="6" t="n">
        <v>-927.36</v>
      </c>
      <c r="O7" s="0" t="s">
        <v>125</v>
      </c>
      <c r="P7" s="11" t="n">
        <v>44844</v>
      </c>
      <c r="Q7" s="6" t="n">
        <v>72118.03</v>
      </c>
      <c r="R7" s="0" t="s">
        <v>351</v>
      </c>
      <c r="S7" s="0"/>
      <c r="T7" s="8" t="s">
        <f>=-SUM(T2:T5)</f>
      </c>
      <c r="U7" s="0" t="s">
        <v>354</v>
      </c>
      <c r="V7" s="0"/>
      <c r="W7" s="10" t="s">
        <f>=XIRR(W2:W6,V2:V6)</f>
      </c>
      <c r="X7" s="0"/>
      <c r="Y7" s="0"/>
      <c r="Z7" s="0"/>
      <c r="AA7" s="0"/>
      <c r="AB7" s="11" t="n">
        <v>44440</v>
      </c>
      <c r="AC7" s="6" t="n">
        <v>-6149</v>
      </c>
      <c r="AD7" s="0" t="s">
        <v>161</v>
      </c>
      <c r="AE7" s="11" t="n">
        <v>44083</v>
      </c>
      <c r="AF7" s="6" t="n">
        <v>72739.04733</v>
      </c>
      <c r="AG7" s="0" t="s">
        <v>351</v>
      </c>
      <c r="AH7" s="11" t="n">
        <v>44182</v>
      </c>
      <c r="AI7" s="6" t="n">
        <v>-1392.05</v>
      </c>
      <c r="AJ7" s="0" t="s">
        <v>145</v>
      </c>
      <c r="AK7" s="11" t="n">
        <v>44419</v>
      </c>
      <c r="AL7" s="6" t="n">
        <v>-600.54</v>
      </c>
      <c r="AM7" s="0" t="s">
        <v>195</v>
      </c>
      <c r="AN7" s="11" t="n">
        <v>44411</v>
      </c>
      <c r="AO7" s="6" t="n">
        <v>-30578.93328</v>
      </c>
      <c r="AP7" s="0" t="s">
        <v>352</v>
      </c>
      <c r="AQ7" s="11" t="n">
        <v>44529</v>
      </c>
      <c r="AR7" s="6" t="n">
        <v>-312.93</v>
      </c>
      <c r="AS7" s="0" t="s">
        <v>212</v>
      </c>
      <c r="AT7" s="0"/>
      <c r="AU7" s="0"/>
      <c r="AV7" s="0"/>
      <c r="AW7" s="0"/>
      <c r="AX7" s="0"/>
      <c r="AY7" s="0"/>
      <c r="AZ7" s="0"/>
      <c r="BA7" s="0"/>
      <c r="BB7" s="0"/>
      <c r="BC7" s="11" t="n">
        <v>44442</v>
      </c>
      <c r="BD7" s="6" t="n">
        <v>59714.93</v>
      </c>
      <c r="BE7" s="0" t="s">
        <v>351</v>
      </c>
      <c r="BF7" s="11" t="n">
        <v>44545</v>
      </c>
      <c r="BG7" s="6" t="n">
        <v>-41426.681428</v>
      </c>
      <c r="BH7" s="0" t="s">
        <v>352</v>
      </c>
      <c r="BI7" s="11" t="n">
        <v>44623</v>
      </c>
      <c r="BJ7" s="6" t="n">
        <v>-52006.37019</v>
      </c>
      <c r="BK7" s="0" t="s">
        <v>352</v>
      </c>
      <c r="BL7" s="11" t="n">
        <v>44529</v>
      </c>
      <c r="BM7" s="6" t="n">
        <v>-952.4</v>
      </c>
      <c r="BN7" s="0" t="s">
        <v>213</v>
      </c>
      <c r="BO7" s="0"/>
      <c r="BP7" s="8" t="s">
        <f>=-SUM(BP2:BP5)</f>
      </c>
      <c r="BQ7" s="0" t="s">
        <v>354</v>
      </c>
      <c r="BR7" s="0"/>
      <c r="BS7" s="0"/>
      <c r="BT7" s="0"/>
      <c r="BU7" s="0"/>
      <c r="BV7" s="0"/>
      <c r="BW7" s="0"/>
      <c r="BX7" s="11" t="n">
        <v>44845</v>
      </c>
      <c r="BY7" s="6" t="n">
        <v>-28857.5</v>
      </c>
      <c r="BZ7" s="0" t="s">
        <v>246</v>
      </c>
      <c r="CA7" s="0"/>
      <c r="CB7" s="0"/>
      <c r="CC7" s="0"/>
      <c r="CD7" s="11" t="n">
        <v>44715</v>
      </c>
      <c r="CE7" s="6" t="n">
        <v>38819.7</v>
      </c>
      <c r="CF7" s="0" t="s">
        <v>351</v>
      </c>
      <c r="CG7" s="0"/>
      <c r="CH7" s="8" t="s">
        <f>=-SUM(CH2:CH5)</f>
      </c>
      <c r="CI7" s="0" t="s">
        <v>354</v>
      </c>
    </row>
    <row collapsed="false" customFormat="false" customHeight="false" hidden="false" ht="12.1" outlineLevel="0" r="8">
      <c r="A8" s="11" t="n">
        <v>44151</v>
      </c>
      <c r="B8" s="6" t="n">
        <v>-82879.28</v>
      </c>
      <c r="C8" s="0" t="s">
        <v>352</v>
      </c>
      <c r="D8" s="11" t="n">
        <v>45036</v>
      </c>
      <c r="E8" s="6" t="n">
        <v>-188456.59</v>
      </c>
      <c r="F8" s="0" t="s">
        <v>352</v>
      </c>
      <c r="G8" s="0"/>
      <c r="H8" s="10" t="s">
        <f>=XIRR(H2:H7,G2:G7)</f>
      </c>
      <c r="I8" s="0"/>
      <c r="J8" s="11" t="n">
        <v>44075</v>
      </c>
      <c r="K8" s="6" t="n">
        <v>88172.04</v>
      </c>
      <c r="L8" s="0" t="s">
        <v>351</v>
      </c>
      <c r="M8" s="11" t="n">
        <v>44127</v>
      </c>
      <c r="N8" s="6" t="n">
        <v>-73701.17</v>
      </c>
      <c r="O8" s="0" t="s">
        <v>352</v>
      </c>
      <c r="P8" s="11" t="n">
        <v>44986</v>
      </c>
      <c r="Q8" s="6" t="n">
        <v>-444764.01</v>
      </c>
      <c r="R8" s="0" t="s">
        <v>352</v>
      </c>
      <c r="S8" s="0"/>
      <c r="T8" s="0"/>
      <c r="U8" s="0"/>
      <c r="V8" s="0"/>
      <c r="W8" s="8" t="s">
        <f>=-SUM(W2:W6)</f>
      </c>
      <c r="X8" s="0" t="s">
        <v>354</v>
      </c>
      <c r="Y8" s="0"/>
      <c r="Z8" s="0"/>
      <c r="AA8" s="0"/>
      <c r="AB8" s="11" t="n">
        <v>44531</v>
      </c>
      <c r="AC8" s="6" t="n">
        <v>-6149</v>
      </c>
      <c r="AD8" s="0" t="s">
        <v>161</v>
      </c>
      <c r="AE8" s="11" t="n">
        <v>44097</v>
      </c>
      <c r="AF8" s="6" t="n">
        <v>65915.010042</v>
      </c>
      <c r="AG8" s="0" t="s">
        <v>351</v>
      </c>
      <c r="AH8" s="11" t="n">
        <v>44253</v>
      </c>
      <c r="AI8" s="6" t="n">
        <v>25869.707123</v>
      </c>
      <c r="AJ8" s="0" t="s">
        <v>351</v>
      </c>
      <c r="AK8" s="11" t="n">
        <v>44510</v>
      </c>
      <c r="AL8" s="6" t="n">
        <v>-581.7</v>
      </c>
      <c r="AM8" s="0" t="s">
        <v>208</v>
      </c>
      <c r="AN8" s="0"/>
      <c r="AO8" s="10" t="s">
        <f>=XIRR(AO2:AO7,AN2:AN7)</f>
      </c>
      <c r="AP8" s="0"/>
      <c r="AQ8" s="11" t="n">
        <v>44546</v>
      </c>
      <c r="AR8" s="6" t="n">
        <v>-64086.42078</v>
      </c>
      <c r="AS8" s="0" t="s">
        <v>352</v>
      </c>
      <c r="AT8" s="0"/>
      <c r="AU8" s="0"/>
      <c r="AV8" s="0"/>
      <c r="AW8" s="0"/>
      <c r="AX8" s="0"/>
      <c r="AY8" s="0"/>
      <c r="AZ8" s="0"/>
      <c r="BA8" s="0"/>
      <c r="BB8" s="0"/>
      <c r="BC8" s="11" t="n">
        <v>44449</v>
      </c>
      <c r="BD8" s="6" t="n">
        <v>57424.35</v>
      </c>
      <c r="BE8" s="0" t="s">
        <v>351</v>
      </c>
      <c r="BF8" s="0"/>
      <c r="BG8" s="10" t="s">
        <f>=XIRR(BG2:BG7,BF2:BF7)</f>
      </c>
      <c r="BH8" s="0"/>
      <c r="BI8" s="11" t="n">
        <v>44634</v>
      </c>
      <c r="BJ8" s="6" t="n">
        <v>-13714.822199</v>
      </c>
      <c r="BK8" s="0" t="s">
        <v>352</v>
      </c>
      <c r="BL8" s="11" t="n">
        <v>44586</v>
      </c>
      <c r="BM8" s="6" t="n">
        <v>-148979.266983</v>
      </c>
      <c r="BN8" s="0" t="s">
        <v>352</v>
      </c>
      <c r="BO8" s="0"/>
      <c r="BP8" s="0"/>
      <c r="BQ8" s="0"/>
      <c r="BR8" s="0"/>
      <c r="BS8" s="0"/>
      <c r="BT8" s="0"/>
      <c r="BU8" s="0"/>
      <c r="BV8" s="0"/>
      <c r="BW8" s="0"/>
      <c r="BX8" s="11" t="n">
        <v>44923</v>
      </c>
      <c r="BY8" s="6" t="n">
        <v>-105608.74</v>
      </c>
      <c r="BZ8" s="0" t="s">
        <v>352</v>
      </c>
      <c r="CA8" s="0"/>
      <c r="CB8" s="0"/>
      <c r="CC8" s="0"/>
      <c r="CD8" s="11" t="n">
        <v>44718</v>
      </c>
      <c r="CE8" s="6" t="n">
        <v>34748.69</v>
      </c>
      <c r="CF8" s="0" t="s">
        <v>351</v>
      </c>
    </row>
    <row collapsed="false" customFormat="false" customHeight="false" hidden="false" ht="12.1" outlineLevel="0" r="9">
      <c r="A9" s="11" t="n">
        <v>44152</v>
      </c>
      <c r="B9" s="6" t="n">
        <v>-86458.38</v>
      </c>
      <c r="C9" s="0" t="s">
        <v>352</v>
      </c>
      <c r="D9" s="0"/>
      <c r="E9" s="10" t="s">
        <f>=XIRR(E2:E8,D2:D8)</f>
      </c>
      <c r="F9" s="0"/>
      <c r="G9" s="0"/>
      <c r="H9" s="8" t="s">
        <f>=-SUM(H2:H7)</f>
      </c>
      <c r="I9" s="0" t="s">
        <v>354</v>
      </c>
      <c r="J9" s="11" t="n">
        <v>44118</v>
      </c>
      <c r="K9" s="6" t="n">
        <v>40960.23</v>
      </c>
      <c r="L9" s="0" t="s">
        <v>351</v>
      </c>
      <c r="M9" s="0"/>
      <c r="N9" s="10" t="s">
        <f>=XIRR(N2:N8,M2:M8)</f>
      </c>
      <c r="O9" s="0"/>
      <c r="P9" s="0"/>
      <c r="Q9" s="10" t="s">
        <f>=XIRR(Q2:Q8,P2:P8)</f>
      </c>
      <c r="R9" s="0"/>
      <c r="S9" s="0"/>
      <c r="T9" s="0"/>
      <c r="U9" s="0"/>
      <c r="V9" s="0"/>
      <c r="W9" s="0"/>
      <c r="X9" s="0"/>
      <c r="Y9" s="0"/>
      <c r="Z9" s="0"/>
      <c r="AA9" s="0"/>
      <c r="AB9" s="11" t="n">
        <v>44622</v>
      </c>
      <c r="AC9" s="6" t="n">
        <v>-6149</v>
      </c>
      <c r="AD9" s="0" t="s">
        <v>161</v>
      </c>
      <c r="AE9" s="11" t="n">
        <v>44152</v>
      </c>
      <c r="AF9" s="6" t="n">
        <v>-4215.97</v>
      </c>
      <c r="AG9" s="0" t="s">
        <v>138</v>
      </c>
      <c r="AH9" s="11" t="n">
        <v>44254</v>
      </c>
      <c r="AI9" s="6" t="n">
        <v>18293.710848</v>
      </c>
      <c r="AJ9" s="0" t="s">
        <v>351</v>
      </c>
      <c r="AK9" s="0"/>
      <c r="AL9" s="10" t="s">
        <f>=XIRR(AL2:AL8,AK2:AK8)</f>
      </c>
      <c r="AM9" s="0"/>
      <c r="AN9" s="0"/>
      <c r="AO9" s="8" t="s">
        <f>=-SUM(AO2:AO7)</f>
      </c>
      <c r="AP9" s="0" t="s">
        <v>354</v>
      </c>
      <c r="AQ9" s="11" t="n">
        <v>44798</v>
      </c>
      <c r="AR9" s="6" t="n">
        <v>4734.994808</v>
      </c>
      <c r="AS9" s="0" t="s">
        <v>351</v>
      </c>
      <c r="AT9" s="0"/>
      <c r="AU9" s="0"/>
      <c r="AV9" s="0"/>
      <c r="AW9" s="0"/>
      <c r="AX9" s="0"/>
      <c r="AY9" s="0"/>
      <c r="AZ9" s="0"/>
      <c r="BA9" s="0"/>
      <c r="BB9" s="0"/>
      <c r="BC9" s="11" t="n">
        <v>44456</v>
      </c>
      <c r="BD9" s="6" t="n">
        <v>54413.6</v>
      </c>
      <c r="BE9" s="0" t="s">
        <v>351</v>
      </c>
      <c r="BF9" s="0"/>
      <c r="BG9" s="8" t="s">
        <f>=-SUM(BG2:BG7)</f>
      </c>
      <c r="BH9" s="0" t="s">
        <v>354</v>
      </c>
      <c r="BI9" s="0"/>
      <c r="BJ9" s="10" t="s">
        <f>=XIRR(BJ2:BJ8,BI2:BI8)</f>
      </c>
      <c r="BK9" s="0"/>
      <c r="BL9" s="0"/>
      <c r="BM9" s="10" t="s">
        <f>=XIRR(BM2:BM8,BL2:BL8)</f>
      </c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10" t="s">
        <f>=XIRR(BY2:BY8,BX2:BX8)</f>
      </c>
      <c r="BZ9" s="0"/>
      <c r="CA9" s="0"/>
      <c r="CB9" s="0"/>
      <c r="CC9" s="0"/>
      <c r="CD9" s="11" t="n">
        <v>44719</v>
      </c>
      <c r="CE9" s="6" t="n">
        <v>32578.14</v>
      </c>
      <c r="CF9" s="0" t="s">
        <v>351</v>
      </c>
    </row>
    <row collapsed="false" customFormat="false" customHeight="false" hidden="false" ht="12.1" outlineLevel="0" r="10">
      <c r="A10" s="11" t="n">
        <v>44616</v>
      </c>
      <c r="B10" s="6" t="n">
        <v>72068.01</v>
      </c>
      <c r="C10" s="0" t="s">
        <v>351</v>
      </c>
      <c r="D10" s="0"/>
      <c r="E10" s="8" t="s">
        <f>=-SUM(E2:E8)</f>
      </c>
      <c r="F10" s="0" t="s">
        <v>354</v>
      </c>
      <c r="G10" s="0"/>
      <c r="H10" s="0"/>
      <c r="I10" s="0"/>
      <c r="J10" s="11" t="n">
        <v>44315</v>
      </c>
      <c r="K10" s="6" t="n">
        <v>2222.07</v>
      </c>
      <c r="L10" s="0" t="s">
        <v>351</v>
      </c>
      <c r="M10" s="0"/>
      <c r="N10" s="8" t="s">
        <f>=-SUM(N2:N8)</f>
      </c>
      <c r="O10" s="0" t="s">
        <v>354</v>
      </c>
      <c r="P10" s="0"/>
      <c r="Q10" s="8" t="s">
        <f>=-SUM(Q2:Q8)</f>
      </c>
      <c r="R10" s="0" t="s">
        <v>354</v>
      </c>
      <c r="S10" s="0"/>
      <c r="T10" s="0"/>
      <c r="U10" s="0"/>
      <c r="V10" s="0"/>
      <c r="W10" s="0"/>
      <c r="X10" s="0"/>
      <c r="Y10" s="0"/>
      <c r="Z10" s="0"/>
      <c r="AA10" s="0"/>
      <c r="AB10" s="11" t="n">
        <v>44713</v>
      </c>
      <c r="AC10" s="6" t="n">
        <v>-6149</v>
      </c>
      <c r="AD10" s="0" t="s">
        <v>161</v>
      </c>
      <c r="AE10" s="11" t="n">
        <v>44243</v>
      </c>
      <c r="AF10" s="6" t="n">
        <v>-4018.08</v>
      </c>
      <c r="AG10" s="0" t="s">
        <v>157</v>
      </c>
      <c r="AH10" s="11" t="n">
        <v>44280</v>
      </c>
      <c r="AI10" s="6" t="n">
        <v>-2266.48</v>
      </c>
      <c r="AJ10" s="0" t="s">
        <v>164</v>
      </c>
      <c r="AK10" s="0"/>
      <c r="AL10" s="8" t="s">
        <f>=-SUM(AL2:AL8)</f>
      </c>
      <c r="AM10" s="0" t="s">
        <v>354</v>
      </c>
      <c r="AN10" s="0"/>
      <c r="AO10" s="0"/>
      <c r="AP10" s="0"/>
      <c r="AQ10" s="11" t="n">
        <v>44804</v>
      </c>
      <c r="AR10" s="6" t="n">
        <v>-24.75</v>
      </c>
      <c r="AS10" s="0" t="s">
        <v>243</v>
      </c>
      <c r="AT10" s="0"/>
      <c r="AU10" s="0"/>
      <c r="AV10" s="0"/>
      <c r="AW10" s="0"/>
      <c r="AX10" s="0"/>
      <c r="AY10" s="0"/>
      <c r="AZ10" s="0"/>
      <c r="BA10" s="0"/>
      <c r="BB10" s="0"/>
      <c r="BC10" s="11" t="n">
        <v>44522</v>
      </c>
      <c r="BD10" s="6" t="n">
        <v>28082.02</v>
      </c>
      <c r="BE10" s="0" t="s">
        <v>351</v>
      </c>
      <c r="BF10" s="0"/>
      <c r="BG10" s="0"/>
      <c r="BH10" s="0"/>
      <c r="BI10" s="0"/>
      <c r="BJ10" s="8" t="s">
        <f>=-SUM(BJ2:BJ8)</f>
      </c>
      <c r="BK10" s="0" t="s">
        <v>354</v>
      </c>
      <c r="BL10" s="0"/>
      <c r="BM10" s="8" t="s">
        <f>=-SUM(BM2:BM8)</f>
      </c>
      <c r="BN10" s="0" t="s">
        <v>354</v>
      </c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8" t="s">
        <f>=-SUM(BY2:BY8)</f>
      </c>
      <c r="BZ10" s="0" t="s">
        <v>354</v>
      </c>
      <c r="CA10" s="0"/>
      <c r="CB10" s="0"/>
      <c r="CC10" s="0"/>
      <c r="CD10" s="11" t="n">
        <v>44726</v>
      </c>
      <c r="CE10" s="6" t="n">
        <v>6425.61</v>
      </c>
      <c r="CF10" s="0" t="s">
        <v>351</v>
      </c>
    </row>
    <row collapsed="false" customFormat="false" customHeight="false" hidden="false" ht="12.1" outlineLevel="0" r="11">
      <c r="A11" s="11" t="n">
        <v>45002</v>
      </c>
      <c r="B11" s="6" t="n">
        <v>60354.13</v>
      </c>
      <c r="C11" s="0" t="s">
        <v>351</v>
      </c>
      <c r="D11" s="0"/>
      <c r="E11" s="0"/>
      <c r="F11" s="0"/>
      <c r="G11" s="0"/>
      <c r="H11" s="0"/>
      <c r="I11" s="0"/>
      <c r="J11" s="11" t="n">
        <v>44354</v>
      </c>
      <c r="K11" s="6" t="n">
        <v>72568.13</v>
      </c>
      <c r="L11" s="0" t="s">
        <v>351</v>
      </c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11" t="n">
        <v>44804</v>
      </c>
      <c r="AC11" s="6" t="n">
        <v>-6149</v>
      </c>
      <c r="AD11" s="0" t="s">
        <v>161</v>
      </c>
      <c r="AE11" s="11" t="n">
        <v>44334</v>
      </c>
      <c r="AF11" s="6" t="n">
        <v>-4047.92</v>
      </c>
      <c r="AG11" s="0" t="s">
        <v>174</v>
      </c>
      <c r="AH11" s="11" t="n">
        <v>44385</v>
      </c>
      <c r="AI11" s="6" t="n">
        <v>-2204.11</v>
      </c>
      <c r="AJ11" s="0" t="s">
        <v>186</v>
      </c>
      <c r="AK11" s="0"/>
      <c r="AL11" s="0"/>
      <c r="AM11" s="0"/>
      <c r="AN11" s="0"/>
      <c r="AO11" s="0"/>
      <c r="AP11" s="0"/>
      <c r="AQ11" s="11" t="n">
        <v>44895</v>
      </c>
      <c r="AR11" s="6" t="n">
        <v>-26.26</v>
      </c>
      <c r="AS11" s="0" t="s">
        <v>252</v>
      </c>
      <c r="AT11" s="0"/>
      <c r="AU11" s="0"/>
      <c r="AV11" s="0"/>
      <c r="AW11" s="0"/>
      <c r="AX11" s="0"/>
      <c r="AY11" s="0"/>
      <c r="AZ11" s="0"/>
      <c r="BA11" s="0"/>
      <c r="BB11" s="0"/>
      <c r="BC11" s="11" t="n">
        <v>44530</v>
      </c>
      <c r="BD11" s="6" t="n">
        <v>15845.46</v>
      </c>
      <c r="BE11" s="0" t="s">
        <v>351</v>
      </c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11" t="n">
        <v>44792</v>
      </c>
      <c r="CE11" s="6" t="n">
        <v>-228879.76</v>
      </c>
      <c r="CF11" s="0" t="s">
        <v>352</v>
      </c>
    </row>
    <row collapsed="false" customFormat="false" customHeight="false" hidden="false" ht="12.1" outlineLevel="0" r="12">
      <c r="A12" s="11" t="n">
        <v>45107</v>
      </c>
      <c r="B12" s="6" t="n">
        <v>-140183.91</v>
      </c>
      <c r="C12" s="0" t="s">
        <v>352</v>
      </c>
      <c r="D12" s="0"/>
      <c r="E12" s="0"/>
      <c r="F12" s="0"/>
      <c r="G12" s="0"/>
      <c r="H12" s="0"/>
      <c r="I12" s="0"/>
      <c r="J12" s="11" t="n">
        <v>44356</v>
      </c>
      <c r="K12" s="6" t="n">
        <v>35683.92</v>
      </c>
      <c r="L12" s="0" t="s">
        <v>351</v>
      </c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11" t="n">
        <v>44895</v>
      </c>
      <c r="AC12" s="6" t="n">
        <v>-6149</v>
      </c>
      <c r="AD12" s="0" t="s">
        <v>161</v>
      </c>
      <c r="AE12" s="11" t="n">
        <v>44425</v>
      </c>
      <c r="AF12" s="6" t="n">
        <v>-4022.62</v>
      </c>
      <c r="AG12" s="0" t="s">
        <v>196</v>
      </c>
      <c r="AH12" s="11" t="n">
        <v>44414</v>
      </c>
      <c r="AI12" s="6" t="n">
        <v>27129.96272</v>
      </c>
      <c r="AJ12" s="0" t="s">
        <v>351</v>
      </c>
      <c r="AK12" s="0"/>
      <c r="AL12" s="0"/>
      <c r="AM12" s="0"/>
      <c r="AN12" s="0"/>
      <c r="AO12" s="0"/>
      <c r="AP12" s="0"/>
      <c r="AQ12" s="11" t="n">
        <v>44985</v>
      </c>
      <c r="AR12" s="6" t="n">
        <v>-32.44</v>
      </c>
      <c r="AS12" s="0" t="s">
        <v>261</v>
      </c>
      <c r="AT12" s="0"/>
      <c r="AU12" s="0"/>
      <c r="AV12" s="0"/>
      <c r="AW12" s="0"/>
      <c r="AX12" s="0"/>
      <c r="AY12" s="0"/>
      <c r="AZ12" s="0"/>
      <c r="BA12" s="0"/>
      <c r="BB12" s="0"/>
      <c r="BC12" s="11" t="n">
        <v>44575</v>
      </c>
      <c r="BD12" s="6" t="n">
        <v>56814.2</v>
      </c>
      <c r="BE12" s="0" t="s">
        <v>351</v>
      </c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11" t="n">
        <v>44825</v>
      </c>
      <c r="CE12" s="6" t="n">
        <v>56322.08</v>
      </c>
      <c r="CF12" s="0" t="s">
        <v>351</v>
      </c>
    </row>
    <row collapsed="false" customFormat="false" customHeight="false" hidden="false" ht="12.1" outlineLevel="0" r="13">
      <c r="A13" s="0"/>
      <c r="B13" s="10" t="s">
        <f>=XIRR(B2:B12,A2:A12)</f>
      </c>
      <c r="C13" s="0"/>
      <c r="D13" s="0"/>
      <c r="E13" s="0"/>
      <c r="F13" s="0"/>
      <c r="G13" s="0"/>
      <c r="H13" s="0"/>
      <c r="I13" s="0"/>
      <c r="J13" s="11" t="n">
        <v>44357</v>
      </c>
      <c r="K13" s="6" t="n">
        <v>70867.72</v>
      </c>
      <c r="L13" s="0" t="s">
        <v>351</v>
      </c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11" t="n">
        <v>44986</v>
      </c>
      <c r="AC13" s="6" t="n">
        <v>-6149</v>
      </c>
      <c r="AD13" s="0" t="s">
        <v>161</v>
      </c>
      <c r="AE13" s="11" t="n">
        <v>44495</v>
      </c>
      <c r="AF13" s="6" t="n">
        <v>-240921.82633</v>
      </c>
      <c r="AG13" s="0" t="s">
        <v>352</v>
      </c>
      <c r="AH13" s="11" t="n">
        <v>44469</v>
      </c>
      <c r="AI13" s="6" t="n">
        <v>-2546.25</v>
      </c>
      <c r="AJ13" s="0" t="s">
        <v>203</v>
      </c>
      <c r="AK13" s="0"/>
      <c r="AL13" s="0"/>
      <c r="AM13" s="0"/>
      <c r="AN13" s="0"/>
      <c r="AO13" s="0"/>
      <c r="AP13" s="0"/>
      <c r="AQ13" s="11" t="n">
        <v>45005</v>
      </c>
      <c r="AR13" s="6" t="n">
        <v>-4493.614104</v>
      </c>
      <c r="AS13" s="0" t="s">
        <v>352</v>
      </c>
      <c r="AT13" s="0"/>
      <c r="AU13" s="0"/>
      <c r="AV13" s="0"/>
      <c r="AW13" s="0"/>
      <c r="AX13" s="0"/>
      <c r="AY13" s="0"/>
      <c r="AZ13" s="0"/>
      <c r="BA13" s="0"/>
      <c r="BB13" s="0"/>
      <c r="BC13" s="11" t="n">
        <v>44859</v>
      </c>
      <c r="BD13" s="6" t="n">
        <v>29082.27</v>
      </c>
      <c r="BE13" s="0" t="s">
        <v>351</v>
      </c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11" t="n">
        <v>44830</v>
      </c>
      <c r="CE13" s="6" t="n">
        <v>73918.47</v>
      </c>
      <c r="CF13" s="0" t="s">
        <v>351</v>
      </c>
    </row>
    <row collapsed="false" customFormat="false" customHeight="false" hidden="false" ht="12.1" outlineLevel="0" r="14">
      <c r="A14" s="0"/>
      <c r="B14" s="8" t="s">
        <f>=-SUM(B2:B12)</f>
      </c>
      <c r="C14" s="0" t="s">
        <v>354</v>
      </c>
      <c r="D14" s="0"/>
      <c r="E14" s="0"/>
      <c r="F14" s="0"/>
      <c r="G14" s="0"/>
      <c r="H14" s="0"/>
      <c r="I14" s="0"/>
      <c r="J14" s="11" t="n">
        <v>44362</v>
      </c>
      <c r="K14" s="6" t="n">
        <v>35283.82</v>
      </c>
      <c r="L14" s="0" t="s">
        <v>351</v>
      </c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11" t="n">
        <v>45077</v>
      </c>
      <c r="AC14" s="6" t="n">
        <v>-6149</v>
      </c>
      <c r="AD14" s="0" t="s">
        <v>161</v>
      </c>
      <c r="AE14" s="11" t="n">
        <v>44516</v>
      </c>
      <c r="AF14" s="6" t="n">
        <v>-2074.94</v>
      </c>
      <c r="AG14" s="0" t="s">
        <v>209</v>
      </c>
      <c r="AH14" s="11" t="n">
        <v>44502</v>
      </c>
      <c r="AI14" s="6" t="n">
        <v>24602.257567</v>
      </c>
      <c r="AJ14" s="0" t="s">
        <v>351</v>
      </c>
      <c r="AK14" s="0"/>
      <c r="AL14" s="0"/>
      <c r="AM14" s="0"/>
      <c r="AN14" s="0"/>
      <c r="AO14" s="0"/>
      <c r="AP14" s="0"/>
      <c r="AQ14" s="0"/>
      <c r="AR14" s="10" t="s">
        <f>=XIRR(AR2:AR13,AQ2:AQ13)</f>
      </c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11" t="n">
        <v>44861</v>
      </c>
      <c r="BD14" s="6" t="n">
        <v>57624.4</v>
      </c>
      <c r="BE14" s="0" t="s">
        <v>351</v>
      </c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11" t="n">
        <v>44846</v>
      </c>
      <c r="CE14" s="6" t="n">
        <v>-147353.16</v>
      </c>
      <c r="CF14" s="0" t="s">
        <v>352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11" t="n">
        <v>44363</v>
      </c>
      <c r="K15" s="6" t="n">
        <v>35058.76</v>
      </c>
      <c r="L15" s="0" t="s">
        <v>351</v>
      </c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11" t="n">
        <v>45168</v>
      </c>
      <c r="AC15" s="6" t="n">
        <v>-6149</v>
      </c>
      <c r="AD15" s="0" t="s">
        <v>161</v>
      </c>
      <c r="AE15" s="11" t="n">
        <v>44566</v>
      </c>
      <c r="AF15" s="6" t="n">
        <v>-285546.579804</v>
      </c>
      <c r="AG15" s="0" t="s">
        <v>352</v>
      </c>
      <c r="AH15" s="11" t="n">
        <v>44504</v>
      </c>
      <c r="AI15" s="6" t="n">
        <v>73472.095776</v>
      </c>
      <c r="AJ15" s="0" t="s">
        <v>351</v>
      </c>
      <c r="AK15" s="0"/>
      <c r="AL15" s="0"/>
      <c r="AM15" s="0"/>
      <c r="AN15" s="0"/>
      <c r="AO15" s="0"/>
      <c r="AP15" s="0"/>
      <c r="AQ15" s="0"/>
      <c r="AR15" s="8" t="s">
        <f>=-SUM(AR2:AR13)</f>
      </c>
      <c r="AS15" s="0" t="s">
        <v>354</v>
      </c>
      <c r="AT15" s="0"/>
      <c r="AU15" s="0"/>
      <c r="AV15" s="0"/>
      <c r="AW15" s="0"/>
      <c r="AX15" s="0"/>
      <c r="AY15" s="0"/>
      <c r="AZ15" s="0"/>
      <c r="BA15" s="0"/>
      <c r="BB15" s="0"/>
      <c r="BC15" s="11" t="n">
        <v>44875</v>
      </c>
      <c r="BD15" s="6" t="n">
        <v>61294.51</v>
      </c>
      <c r="BE15" s="0" t="s">
        <v>351</v>
      </c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10" t="s">
        <f>=XIRR(CE2:CE14,CD2:CD14)</f>
      </c>
      <c r="CF15" s="0"/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11" t="n">
        <v>44389</v>
      </c>
      <c r="K16" s="6" t="n">
        <v>-5836</v>
      </c>
      <c r="L16" s="0" t="s">
        <v>187</v>
      </c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11" t="n">
        <v>45259</v>
      </c>
      <c r="AC16" s="6" t="n">
        <v>-6149</v>
      </c>
      <c r="AD16" s="0" t="s">
        <v>161</v>
      </c>
      <c r="AE16" s="0"/>
      <c r="AF16" s="10" t="s">
        <f>=XIRR(AF2:AF15,AE2:AE15)</f>
      </c>
      <c r="AG16" s="0"/>
      <c r="AH16" s="11" t="n">
        <v>44530</v>
      </c>
      <c r="AI16" s="6" t="n">
        <v>83284.534714</v>
      </c>
      <c r="AJ16" s="0" t="s">
        <v>351</v>
      </c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11" t="n">
        <v>44923</v>
      </c>
      <c r="BD16" s="6" t="n">
        <v>-4037.13</v>
      </c>
      <c r="BE16" s="0" t="s">
        <v>352</v>
      </c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8" t="s">
        <f>=-SUM(CE2:CE14)</f>
      </c>
      <c r="CF16" s="0" t="s">
        <v>354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11" t="n">
        <v>44522</v>
      </c>
      <c r="K17" s="6" t="n">
        <v>83550.88</v>
      </c>
      <c r="L17" s="0" t="s">
        <v>351</v>
      </c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11" t="n">
        <v>45258</v>
      </c>
      <c r="AC17" s="6" t="n">
        <v>-75000</v>
      </c>
      <c r="AD17" s="0" t="s">
        <v>285</v>
      </c>
      <c r="AE17" s="0"/>
      <c r="AF17" s="8" t="s">
        <f>=-SUM(AF2:AF15)</f>
      </c>
      <c r="AG17" s="0" t="s">
        <v>354</v>
      </c>
      <c r="AH17" s="11" t="n">
        <v>44552</v>
      </c>
      <c r="AI17" s="6" t="n">
        <v>-5398.26</v>
      </c>
      <c r="AJ17" s="0" t="s">
        <v>220</v>
      </c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11" t="n">
        <v>45126</v>
      </c>
      <c r="BD17" s="6" t="n">
        <v>-774597.54</v>
      </c>
      <c r="BE17" s="0" t="s">
        <v>352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11" t="n">
        <v>44526</v>
      </c>
      <c r="K18" s="6" t="n">
        <v>20870.22</v>
      </c>
      <c r="L18" s="0" t="s">
        <v>351</v>
      </c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11" t="n">
        <v>45350</v>
      </c>
      <c r="AC18" s="6" t="n">
        <v>-4612</v>
      </c>
      <c r="AD18" s="0" t="s">
        <v>294</v>
      </c>
      <c r="AE18" s="0"/>
      <c r="AF18" s="0"/>
      <c r="AG18" s="0"/>
      <c r="AH18" s="11" t="n">
        <v>44644</v>
      </c>
      <c r="AI18" s="6" t="n">
        <v>-7481.29</v>
      </c>
      <c r="AJ18" s="0" t="s">
        <v>229</v>
      </c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10" t="s">
        <f>=XIRR(BD2:BD17,BC2:BC17)</f>
      </c>
      <c r="BE18" s="0"/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11" t="n">
        <v>44580</v>
      </c>
      <c r="K19" s="6" t="n">
        <v>63755.94</v>
      </c>
      <c r="L19" s="0" t="s">
        <v>351</v>
      </c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11" t="n">
        <v>45441</v>
      </c>
      <c r="AC19" s="6" t="n">
        <v>-4612</v>
      </c>
      <c r="AD19" s="0" t="s">
        <v>294</v>
      </c>
      <c r="AE19" s="0"/>
      <c r="AF19" s="0"/>
      <c r="AG19" s="0"/>
      <c r="AH19" s="11" t="n">
        <v>44701</v>
      </c>
      <c r="AI19" s="6" t="n">
        <v>-8085.569667</v>
      </c>
      <c r="AJ19" s="0" t="s">
        <v>352</v>
      </c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8" t="s">
        <f>=-SUM(BD2:BD17)</f>
      </c>
      <c r="BE19" s="0" t="s">
        <v>354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11" t="n">
        <v>44747</v>
      </c>
      <c r="K20" s="6" t="n">
        <v>1063.27</v>
      </c>
      <c r="L20" s="0" t="s">
        <v>351</v>
      </c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11" t="n">
        <v>45440</v>
      </c>
      <c r="AC20" s="6" t="n">
        <v>-75000</v>
      </c>
      <c r="AD20" s="0" t="s">
        <v>285</v>
      </c>
      <c r="AE20" s="0"/>
      <c r="AF20" s="0"/>
      <c r="AG20" s="0"/>
      <c r="AH20" s="11" t="n">
        <v>44706</v>
      </c>
      <c r="AI20" s="6" t="n">
        <v>-255312.84009</v>
      </c>
      <c r="AJ20" s="0" t="s">
        <v>352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11" t="n">
        <v>44748</v>
      </c>
      <c r="K21" s="6" t="n">
        <v>26406.61</v>
      </c>
      <c r="L21" s="0" t="s">
        <v>351</v>
      </c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11" t="n">
        <v>45532</v>
      </c>
      <c r="AC21" s="6" t="n">
        <v>-3075</v>
      </c>
      <c r="AD21" s="0" t="s">
        <v>312</v>
      </c>
      <c r="AE21" s="0"/>
      <c r="AF21" s="0"/>
      <c r="AG21" s="0"/>
      <c r="AH21" s="11" t="n">
        <v>44707</v>
      </c>
      <c r="AI21" s="6" t="n">
        <v>-93486.611792</v>
      </c>
      <c r="AJ21" s="0" t="s">
        <v>352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11" t="n">
        <v>44754</v>
      </c>
      <c r="K22" s="6" t="n">
        <v>-66712</v>
      </c>
      <c r="L22" s="0" t="s">
        <v>234</v>
      </c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11" t="n">
        <v>45623</v>
      </c>
      <c r="AC22" s="6" t="n">
        <v>-3075</v>
      </c>
      <c r="AD22" s="0" t="s">
        <v>312</v>
      </c>
      <c r="AE22" s="0"/>
      <c r="AF22" s="0"/>
      <c r="AG22" s="0"/>
      <c r="AH22" s="0"/>
      <c r="AI22" s="10" t="s">
        <f>=XIRR(AI2:AI21,AH2:AH21)</f>
      </c>
      <c r="AJ22" s="0"/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11" t="n">
        <v>44819</v>
      </c>
      <c r="K23" s="6" t="n">
        <v>90192.54</v>
      </c>
      <c r="L23" s="0" t="s">
        <v>351</v>
      </c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11" t="n">
        <v>45622</v>
      </c>
      <c r="AC23" s="6" t="n">
        <v>-75000</v>
      </c>
      <c r="AD23" s="0" t="s">
        <v>285</v>
      </c>
      <c r="AE23" s="0"/>
      <c r="AF23" s="0"/>
      <c r="AG23" s="0"/>
      <c r="AH23" s="0"/>
      <c r="AI23" s="8" t="s">
        <f>=-SUM(AI2:AI21)</f>
      </c>
      <c r="AJ23" s="0" t="s">
        <v>354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11" t="n">
        <v>44830</v>
      </c>
      <c r="K24" s="6" t="n">
        <v>40610.15</v>
      </c>
      <c r="L24" s="0" t="s">
        <v>351</v>
      </c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11" t="n">
        <v>45714</v>
      </c>
      <c r="AC24" s="6" t="n">
        <v>-1537</v>
      </c>
      <c r="AD24" s="0" t="s">
        <v>323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11" t="n">
        <v>44909</v>
      </c>
      <c r="K25" s="6" t="n">
        <v>22033.81</v>
      </c>
      <c r="L25" s="0" t="s">
        <v>351</v>
      </c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11" t="n">
        <v>45805</v>
      </c>
      <c r="AC25" s="6" t="n">
        <v>-1537</v>
      </c>
      <c r="AD25" s="0" t="s">
        <v>323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11" t="n">
        <v>44910</v>
      </c>
      <c r="K26" s="6" t="n">
        <v>38580.43</v>
      </c>
      <c r="L26" s="0" t="s">
        <v>351</v>
      </c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11" t="n">
        <v>45804</v>
      </c>
      <c r="AC26" s="6" t="n">
        <v>-75000</v>
      </c>
      <c r="AD26" s="0" t="s">
        <v>285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11" t="n">
        <v>44918</v>
      </c>
      <c r="K27" s="6" t="n">
        <v>42867.14</v>
      </c>
      <c r="L27" s="0" t="s">
        <v>351</v>
      </c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10" t="s">
        <f>=XIRR(AC2:AC26,AB2:AB26)</f>
      </c>
      <c r="AD27" s="0"/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11" t="n">
        <v>45085</v>
      </c>
      <c r="K28" s="6" t="n">
        <v>508988.52</v>
      </c>
      <c r="L28" s="0" t="s">
        <v>351</v>
      </c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8" t="s">
        <f>=-SUM(AC2:AC26)</f>
      </c>
      <c r="AD28" s="0" t="s">
        <v>354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11" t="n">
        <v>45085</v>
      </c>
      <c r="K29" s="6" t="n">
        <v>-545181.84</v>
      </c>
      <c r="L29" s="0" t="s">
        <v>352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11" t="n">
        <v>45099</v>
      </c>
      <c r="K30" s="6" t="n">
        <v>-874635.01</v>
      </c>
      <c r="L30" s="0" t="s">
        <v>352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11" t="n">
        <v>45104</v>
      </c>
      <c r="K31" s="6" t="n">
        <v>-960115.82</v>
      </c>
      <c r="L31" s="0" t="s">
        <v>352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10" t="s">
        <f>=XIRR(K2:K31,J2:J31)</f>
      </c>
      <c r="L32" s="0"/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8" t="s">
        <f>=-SUM(K2:K31)</f>
      </c>
      <c r="L33" s="0" t="s">
        <v>354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H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385</v>
      </c>
      <c r="C1" s="0"/>
      <c r="D1" s="0"/>
      <c r="E1" s="3" t="s">
        <v>386</v>
      </c>
      <c r="F1" s="0"/>
      <c r="G1" s="0"/>
      <c r="H1" s="3" t="s">
        <v>387</v>
      </c>
      <c r="I1" s="0"/>
      <c r="J1" s="0"/>
      <c r="K1" s="3" t="s">
        <v>388</v>
      </c>
      <c r="L1" s="0"/>
      <c r="M1" s="0"/>
      <c r="N1" s="3" t="s">
        <v>389</v>
      </c>
      <c r="O1" s="0"/>
      <c r="P1" s="0"/>
      <c r="Q1" s="3" t="s">
        <v>390</v>
      </c>
      <c r="R1" s="0"/>
      <c r="S1" s="0"/>
      <c r="T1" s="3" t="s">
        <v>391</v>
      </c>
      <c r="U1" s="0"/>
      <c r="V1" s="0"/>
      <c r="W1" s="3" t="s">
        <v>392</v>
      </c>
      <c r="X1" s="0"/>
      <c r="Y1" s="0"/>
      <c r="Z1" s="3" t="s">
        <v>393</v>
      </c>
      <c r="AA1" s="0"/>
      <c r="AB1" s="0"/>
      <c r="AC1" s="3" t="s">
        <v>394</v>
      </c>
      <c r="AD1" s="0"/>
      <c r="AE1" s="0"/>
      <c r="AF1" s="3" t="s">
        <v>395</v>
      </c>
      <c r="AG1" s="0"/>
      <c r="AH1" s="0"/>
      <c r="AI1" s="3" t="s">
        <v>396</v>
      </c>
      <c r="AJ1" s="0"/>
      <c r="AK1" s="0"/>
      <c r="AL1" s="3" t="s">
        <v>397</v>
      </c>
      <c r="AM1" s="0"/>
      <c r="AN1" s="0"/>
      <c r="AO1" s="3" t="s">
        <v>398</v>
      </c>
      <c r="AP1" s="0"/>
      <c r="AQ1" s="0"/>
      <c r="AR1" s="3" t="s">
        <v>399</v>
      </c>
      <c r="AS1" s="0"/>
      <c r="AT1" s="0"/>
      <c r="AU1" s="3" t="s">
        <v>400</v>
      </c>
      <c r="AV1" s="0"/>
      <c r="AW1" s="0"/>
      <c r="AX1" s="3" t="s">
        <v>401</v>
      </c>
      <c r="AY1" s="0"/>
      <c r="AZ1" s="0"/>
      <c r="BA1" s="3" t="s">
        <v>402</v>
      </c>
      <c r="BB1" s="0"/>
      <c r="BC1" s="0"/>
      <c r="BD1" s="3" t="s">
        <v>403</v>
      </c>
      <c r="BE1" s="0"/>
      <c r="BF1" s="0"/>
      <c r="BG1" s="3" t="s">
        <v>404</v>
      </c>
      <c r="BH1" s="0"/>
    </row>
    <row collapsed="false" customFormat="false" customHeight="false" hidden="false" ht="12.1" outlineLevel="0" r="2">
      <c r="A2" s="11" t="n">
        <v>44721</v>
      </c>
      <c r="B2" s="6" t="n">
        <v>60</v>
      </c>
      <c r="C2" s="6" t="n">
        <v>243070.174124</v>
      </c>
      <c r="D2" s="11" t="n">
        <v>43665</v>
      </c>
      <c r="E2" s="6" t="n">
        <v>3000</v>
      </c>
      <c r="F2" s="6" t="n">
        <v>98614.28</v>
      </c>
      <c r="G2" s="11" t="n">
        <v>44036</v>
      </c>
      <c r="H2" s="6" t="n">
        <v>10</v>
      </c>
      <c r="I2" s="6" t="n">
        <v>36209.58038</v>
      </c>
      <c r="J2" s="11" t="n">
        <v>43691</v>
      </c>
      <c r="K2" s="6" t="n">
        <v>500</v>
      </c>
      <c r="L2" s="6" t="n">
        <v>96283.12</v>
      </c>
      <c r="M2" s="11" t="n">
        <v>43892</v>
      </c>
      <c r="N2" s="6" t="n">
        <v>40</v>
      </c>
      <c r="O2" s="6" t="n">
        <v>92286.12</v>
      </c>
      <c r="P2" s="11" t="n">
        <v>44743</v>
      </c>
      <c r="Q2" s="6" t="n">
        <v>4</v>
      </c>
      <c r="R2" s="6" t="n">
        <v>16219.7891748</v>
      </c>
      <c r="S2" s="11" t="n">
        <v>44132</v>
      </c>
      <c r="T2" s="6" t="n">
        <v>20</v>
      </c>
      <c r="U2" s="6" t="n">
        <v>80210.05</v>
      </c>
      <c r="V2" s="11" t="n">
        <v>43896</v>
      </c>
      <c r="W2" s="6" t="n">
        <v>200</v>
      </c>
      <c r="X2" s="6" t="n">
        <v>75957.96</v>
      </c>
      <c r="Y2" s="11" t="n">
        <v>44553</v>
      </c>
      <c r="Z2" s="6" t="n">
        <v>100</v>
      </c>
      <c r="AA2" s="6" t="n">
        <v>88722.18</v>
      </c>
      <c r="AB2" s="11" t="n">
        <v>44784</v>
      </c>
      <c r="AC2" s="6" t="n">
        <v>50000</v>
      </c>
      <c r="AD2" s="6" t="n">
        <v>67816.95</v>
      </c>
      <c r="AE2" s="11" t="n">
        <v>44806</v>
      </c>
      <c r="AF2" s="6" t="n">
        <v>30</v>
      </c>
      <c r="AG2" s="6" t="n">
        <v>62541.66762</v>
      </c>
      <c r="AH2" s="11" t="n">
        <v>44519</v>
      </c>
      <c r="AI2" s="6" t="n">
        <v>51</v>
      </c>
      <c r="AJ2" s="6" t="n">
        <v>43432.814106</v>
      </c>
      <c r="AK2" s="11" t="n">
        <v>45075</v>
      </c>
      <c r="AL2" s="6" t="n">
        <v>20</v>
      </c>
      <c r="AM2" s="6" t="n">
        <v>23754.108235</v>
      </c>
      <c r="AN2" s="11" t="n">
        <v>44225</v>
      </c>
      <c r="AO2" s="6" t="n">
        <v>15</v>
      </c>
      <c r="AP2" s="6" t="n">
        <v>57823.956746</v>
      </c>
      <c r="AQ2" s="11" t="n">
        <v>44601</v>
      </c>
      <c r="AR2" s="6" t="n">
        <v>100</v>
      </c>
      <c r="AS2" s="6" t="n">
        <v>165560.04891</v>
      </c>
      <c r="AT2" s="11" t="n">
        <v>45127</v>
      </c>
      <c r="AU2" s="6" t="n">
        <v>-7</v>
      </c>
      <c r="AV2" s="6" t="n">
        <v>5073.711898</v>
      </c>
      <c r="AW2" s="11" t="n">
        <v>45127</v>
      </c>
      <c r="AX2" s="6" t="n">
        <v>-150</v>
      </c>
      <c r="AY2" s="6" t="n">
        <v>465641.437116</v>
      </c>
      <c r="AZ2" s="11" t="n">
        <v>45127</v>
      </c>
      <c r="BA2" s="6" t="n">
        <v>-124</v>
      </c>
      <c r="BB2" s="6" t="n">
        <v>735606.14107</v>
      </c>
      <c r="BC2" s="11" t="n">
        <v>43732</v>
      </c>
      <c r="BD2" s="6" t="n">
        <v>1000</v>
      </c>
      <c r="BE2" s="6" t="n">
        <v>34027.01</v>
      </c>
      <c r="BF2" s="11" t="n">
        <v>44987</v>
      </c>
      <c r="BG2" s="6" t="n">
        <v>1</v>
      </c>
      <c r="BH2" s="6" t="n">
        <v>996.13</v>
      </c>
    </row>
    <row collapsed="false" customFormat="false" customHeight="false" hidden="false" ht="12.1" outlineLevel="0" r="3">
      <c r="A3" s="11" t="n">
        <v>44722</v>
      </c>
      <c r="B3" s="6" t="n">
        <v>40</v>
      </c>
      <c r="C3" s="6" t="n">
        <v>146710.62549</v>
      </c>
      <c r="D3" s="11" t="n">
        <v>43672</v>
      </c>
      <c r="E3" s="6" t="n">
        <v>3000</v>
      </c>
      <c r="F3" s="6" t="n">
        <v>92536.25</v>
      </c>
      <c r="G3" s="11" t="n">
        <v>44039</v>
      </c>
      <c r="H3" s="6" t="n">
        <v>10</v>
      </c>
      <c r="I3" s="6" t="n">
        <v>35437.13313</v>
      </c>
      <c r="J3" s="11" t="n">
        <v>43731</v>
      </c>
      <c r="K3" s="6" t="n">
        <v>500</v>
      </c>
      <c r="L3" s="6" t="n">
        <v>101820.45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11" t="n">
        <v>44566</v>
      </c>
      <c r="Z3" s="6" t="n">
        <v>100</v>
      </c>
      <c r="AA3" s="6" t="n">
        <v>85191.3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11" t="n">
        <v>44722</v>
      </c>
      <c r="AI3" s="6" t="n">
        <v>150</v>
      </c>
      <c r="AJ3" s="6" t="n">
        <v>28648.22428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  <c r="AQ3" s="0"/>
      <c r="AR3" s="5" t="s">
        <f>=SUM(AS2:AS2)/SUM(AR2:AR2)</f>
      </c>
      <c r="AS3" s="0" t="s">
        <v>11</v>
      </c>
      <c r="AT3" s="0"/>
      <c r="AU3" s="5" t="s">
        <f>=SUM(AV2:AV2)/SUM(AU2:AU2)</f>
      </c>
      <c r="AV3" s="0" t="s">
        <v>11</v>
      </c>
      <c r="AW3" s="0"/>
      <c r="AX3" s="5" t="s">
        <f>=SUM(AY2:AY2)/SUM(AX2:AX2)</f>
      </c>
      <c r="AY3" s="0" t="s">
        <v>11</v>
      </c>
      <c r="AZ3" s="0"/>
      <c r="BA3" s="5" t="s">
        <f>=SUM(BB2:BB2)/SUM(BA2:BA2)</f>
      </c>
      <c r="BB3" s="0" t="s">
        <v>11</v>
      </c>
      <c r="BC3" s="0"/>
      <c r="BD3" s="5" t="s">
        <f>=SUM(BE2:BE2)/SUM(BD2:BD2)</f>
      </c>
      <c r="BE3" s="0" t="s">
        <v>11</v>
      </c>
      <c r="BF3" s="0"/>
      <c r="BG3" s="5" t="s">
        <f>=SUM(BH2:BH2)/SUM(BG2:BG2)</f>
      </c>
      <c r="BH3" s="0" t="s">
        <v>11</v>
      </c>
    </row>
    <row collapsed="false" customFormat="false" customHeight="false" hidden="false" ht="12.1" outlineLevel="0" r="4">
      <c r="A4" s="11" t="n">
        <v>44725</v>
      </c>
      <c r="B4" s="6" t="n">
        <v>20</v>
      </c>
      <c r="C4" s="6" t="n">
        <v>68079.23962</v>
      </c>
      <c r="D4" s="11" t="n">
        <v>43987</v>
      </c>
      <c r="E4" s="6" t="n">
        <v>2000</v>
      </c>
      <c r="F4" s="6" t="n">
        <v>68394.18</v>
      </c>
      <c r="G4" s="11" t="n">
        <v>44042</v>
      </c>
      <c r="H4" s="6" t="n">
        <v>10</v>
      </c>
      <c r="I4" s="6" t="n">
        <v>34552.794232</v>
      </c>
      <c r="J4" s="0"/>
      <c r="K4" s="5" t="s">
        <f>=SUM(L2:L3)/SUM(K2:K3)</f>
      </c>
      <c r="L4" s="0" t="s">
        <v>11</v>
      </c>
      <c r="M4" s="0"/>
      <c r="N4" s="6" t="n">
        <v>6815</v>
      </c>
      <c r="O4" s="0" t="s">
        <v>405</v>
      </c>
      <c r="P4" s="0"/>
      <c r="Q4" s="6" t="n">
        <v>370.6</v>
      </c>
      <c r="R4" s="0" t="s">
        <v>405</v>
      </c>
      <c r="S4" s="0"/>
      <c r="T4" s="6" t="n">
        <v>5392</v>
      </c>
      <c r="U4" s="0" t="s">
        <v>405</v>
      </c>
      <c r="V4" s="0"/>
      <c r="W4" s="6" t="n">
        <v>524.75</v>
      </c>
      <c r="X4" s="0" t="s">
        <v>405</v>
      </c>
      <c r="Y4" s="11" t="n">
        <v>44567</v>
      </c>
      <c r="Z4" s="6" t="n">
        <v>100</v>
      </c>
      <c r="AA4" s="6" t="n">
        <v>79029.75</v>
      </c>
      <c r="AB4" s="0"/>
      <c r="AC4" s="6" t="n">
        <v>1.4485</v>
      </c>
      <c r="AD4" s="0" t="s">
        <v>405</v>
      </c>
      <c r="AE4" s="0"/>
      <c r="AF4" s="6" t="n">
        <v>26.39</v>
      </c>
      <c r="AG4" s="0" t="s">
        <v>405</v>
      </c>
      <c r="AH4" s="0"/>
      <c r="AI4" s="5" t="s">
        <f>=SUM(AJ2:AJ3)/SUM(AI2:AI3)</f>
      </c>
      <c r="AJ4" s="0" t="s">
        <v>11</v>
      </c>
      <c r="AK4" s="0"/>
      <c r="AL4" s="6" t="n">
        <v>15.03</v>
      </c>
      <c r="AM4" s="0" t="s">
        <v>405</v>
      </c>
      <c r="AN4" s="0"/>
      <c r="AO4" s="6" t="n">
        <v>1.32</v>
      </c>
      <c r="AP4" s="0" t="s">
        <v>405</v>
      </c>
      <c r="AQ4" s="0"/>
      <c r="AR4" s="6" t="n">
        <v>0.052</v>
      </c>
      <c r="AS4" s="0" t="s">
        <v>405</v>
      </c>
      <c r="AT4" s="0"/>
      <c r="AU4" s="6" t="n">
        <v>880</v>
      </c>
      <c r="AV4" s="0" t="s">
        <v>405</v>
      </c>
      <c r="AW4" s="0"/>
      <c r="AX4" s="6" t="n">
        <v>3201</v>
      </c>
      <c r="AY4" s="0" t="s">
        <v>405</v>
      </c>
      <c r="AZ4" s="0"/>
      <c r="BA4" s="6" t="n">
        <v>5798</v>
      </c>
      <c r="BB4" s="0" t="s">
        <v>405</v>
      </c>
      <c r="BC4" s="0"/>
      <c r="BD4" s="6" t="n">
        <v>97.20545954</v>
      </c>
      <c r="BE4" s="0" t="s">
        <v>405</v>
      </c>
      <c r="BF4" s="0"/>
      <c r="BG4" s="6" t="n">
        <v>99.86</v>
      </c>
      <c r="BH4" s="0" t="s">
        <v>405</v>
      </c>
    </row>
    <row collapsed="false" customFormat="false" customHeight="false" hidden="false" ht="12.1" outlineLevel="0" r="5">
      <c r="A5" s="11" t="n">
        <v>44742</v>
      </c>
      <c r="B5" s="6" t="n">
        <v>4</v>
      </c>
      <c r="C5" s="6" t="n">
        <v>10561.5691</v>
      </c>
      <c r="D5" s="11" t="n">
        <v>44036</v>
      </c>
      <c r="E5" s="6" t="n">
        <v>3000</v>
      </c>
      <c r="F5" s="6" t="n">
        <v>107768.86</v>
      </c>
      <c r="G5" s="11" t="n">
        <v>44133</v>
      </c>
      <c r="H5" s="6" t="n">
        <v>10</v>
      </c>
      <c r="I5" s="6" t="n">
        <v>34271.00432</v>
      </c>
      <c r="J5" s="0"/>
      <c r="K5" s="6" t="n">
        <v>317.23</v>
      </c>
      <c r="L5" s="0" t="s">
        <v>405</v>
      </c>
      <c r="M5" s="0"/>
      <c r="N5" s="6" t="n">
        <v>40</v>
      </c>
      <c r="O5" s="0" t="s">
        <v>406</v>
      </c>
      <c r="P5" s="0"/>
      <c r="Q5" s="6" t="n">
        <v>4</v>
      </c>
      <c r="R5" s="0" t="s">
        <v>406</v>
      </c>
      <c r="S5" s="0"/>
      <c r="T5" s="6" t="n">
        <v>20</v>
      </c>
      <c r="U5" s="0" t="s">
        <v>406</v>
      </c>
      <c r="V5" s="0"/>
      <c r="W5" s="6" t="n">
        <v>200</v>
      </c>
      <c r="X5" s="0" t="s">
        <v>406</v>
      </c>
      <c r="Y5" s="11" t="n">
        <v>44617</v>
      </c>
      <c r="Z5" s="6" t="n">
        <v>90</v>
      </c>
      <c r="AA5" s="6" t="n">
        <v>30607.65</v>
      </c>
      <c r="AB5" s="0"/>
      <c r="AC5" s="6" t="n">
        <v>50000</v>
      </c>
      <c r="AD5" s="0" t="s">
        <v>406</v>
      </c>
      <c r="AE5" s="0"/>
      <c r="AF5" s="6" t="n">
        <v>30</v>
      </c>
      <c r="AG5" s="0" t="s">
        <v>406</v>
      </c>
      <c r="AH5" s="0"/>
      <c r="AI5" s="6" t="n">
        <v>229.5</v>
      </c>
      <c r="AJ5" s="0" t="s">
        <v>405</v>
      </c>
      <c r="AK5" s="0"/>
      <c r="AL5" s="6" t="n">
        <v>20</v>
      </c>
      <c r="AM5" s="0" t="s">
        <v>406</v>
      </c>
      <c r="AN5" s="0"/>
      <c r="AO5" s="6" t="n">
        <v>15</v>
      </c>
      <c r="AP5" s="0" t="s">
        <v>406</v>
      </c>
      <c r="AQ5" s="0"/>
      <c r="AR5" s="6" t="n">
        <v>100</v>
      </c>
      <c r="AS5" s="0" t="s">
        <v>406</v>
      </c>
      <c r="AT5" s="0"/>
      <c r="AU5" s="6" t="n">
        <v>-7</v>
      </c>
      <c r="AV5" s="0" t="s">
        <v>406</v>
      </c>
      <c r="AW5" s="0"/>
      <c r="AX5" s="6" t="n">
        <v>-150</v>
      </c>
      <c r="AY5" s="0" t="s">
        <v>406</v>
      </c>
      <c r="AZ5" s="0"/>
      <c r="BA5" s="6" t="n">
        <v>-124</v>
      </c>
      <c r="BB5" s="0" t="s">
        <v>406</v>
      </c>
      <c r="BC5" s="0"/>
      <c r="BD5" s="6" t="n">
        <v>1000</v>
      </c>
      <c r="BE5" s="0" t="s">
        <v>406</v>
      </c>
      <c r="BF5" s="0"/>
      <c r="BG5" s="6" t="n">
        <v>1</v>
      </c>
      <c r="BH5" s="0" t="s">
        <v>406</v>
      </c>
    </row>
    <row collapsed="false" customFormat="false" customHeight="false" hidden="false" ht="12.1" outlineLevel="0" r="6">
      <c r="A6" s="0"/>
      <c r="B6" s="5" t="s">
        <f>=SUM(C2:C5)/SUM(B2:B5)</f>
      </c>
      <c r="C6" s="0" t="s">
        <v>11</v>
      </c>
      <c r="D6" s="11" t="n">
        <v>44134</v>
      </c>
      <c r="E6" s="6" t="n">
        <v>9400</v>
      </c>
      <c r="F6" s="6" t="n">
        <v>344748.17</v>
      </c>
      <c r="G6" s="11" t="n">
        <v>44490</v>
      </c>
      <c r="H6" s="6" t="n">
        <v>20</v>
      </c>
      <c r="I6" s="6" t="n">
        <v>73624.156325</v>
      </c>
      <c r="J6" s="0"/>
      <c r="K6" s="6" t="n">
        <v>1000</v>
      </c>
      <c r="L6" s="0" t="s">
        <v>406</v>
      </c>
      <c r="M6" s="0"/>
      <c r="N6" s="5" t="s">
        <f>=N5*(ABS(N4)-ABS(N3))</f>
      </c>
      <c r="O6" s="0" t="s">
        <v>407</v>
      </c>
      <c r="P6" s="0"/>
      <c r="Q6" s="5" t="s">
        <f>=Q5*(ABS(Q4)-ABS(Q3))</f>
      </c>
      <c r="R6" s="0" t="s">
        <v>407</v>
      </c>
      <c r="S6" s="0"/>
      <c r="T6" s="5" t="s">
        <f>=T5*(ABS(T4)-ABS(T3))</f>
      </c>
      <c r="U6" s="0" t="s">
        <v>407</v>
      </c>
      <c r="V6" s="0"/>
      <c r="W6" s="5" t="s">
        <f>=W5*(ABS(W4)-ABS(W3))</f>
      </c>
      <c r="X6" s="0" t="s">
        <v>407</v>
      </c>
      <c r="Y6" s="0"/>
      <c r="Z6" s="5" t="s">
        <f>=SUM(AA2:AA5)/SUM(Z2:Z5)</f>
      </c>
      <c r="AA6" s="0" t="s">
        <v>11</v>
      </c>
      <c r="AB6" s="0"/>
      <c r="AC6" s="5" t="s">
        <f>=AC5*(ABS(AC4)-ABS(AC3))</f>
      </c>
      <c r="AD6" s="0" t="s">
        <v>407</v>
      </c>
      <c r="AE6" s="0"/>
      <c r="AF6" s="5" t="s">
        <f>=AF5*(ABS(AF4)-ABS(AF3))</f>
      </c>
      <c r="AG6" s="0" t="s">
        <v>407</v>
      </c>
      <c r="AH6" s="0"/>
      <c r="AI6" s="6" t="n">
        <v>201</v>
      </c>
      <c r="AJ6" s="0" t="s">
        <v>406</v>
      </c>
      <c r="AK6" s="0"/>
      <c r="AL6" s="5" t="s">
        <f>=AL5*(ABS(AL4)-ABS(AL3))</f>
      </c>
      <c r="AM6" s="0" t="s">
        <v>407</v>
      </c>
      <c r="AN6" s="0"/>
      <c r="AO6" s="5" t="s">
        <f>=AO5*(ABS(AO4)-ABS(AO3))</f>
      </c>
      <c r="AP6" s="0" t="s">
        <v>407</v>
      </c>
      <c r="AQ6" s="0"/>
      <c r="AR6" s="5" t="s">
        <f>=AR5*(ABS(AR4)-ABS(AR3))</f>
      </c>
      <c r="AS6" s="0" t="s">
        <v>407</v>
      </c>
      <c r="AT6" s="0"/>
      <c r="AU6" s="5" t="s">
        <f>=AU5*(ABS(AU4)-ABS(AU3))</f>
      </c>
      <c r="AV6" s="0" t="s">
        <v>407</v>
      </c>
      <c r="AW6" s="0"/>
      <c r="AX6" s="5" t="s">
        <f>=AX5*(ABS(AX4)-ABS(AX3))</f>
      </c>
      <c r="AY6" s="0" t="s">
        <v>407</v>
      </c>
      <c r="AZ6" s="0"/>
      <c r="BA6" s="5" t="s">
        <f>=BA5*(ABS(BA4)-ABS(BA3))</f>
      </c>
      <c r="BB6" s="0" t="s">
        <v>407</v>
      </c>
      <c r="BC6" s="0"/>
      <c r="BD6" s="5" t="s">
        <f>=BD5*(ABS(BD4)-ABS(BD3))</f>
      </c>
      <c r="BE6" s="0" t="s">
        <v>407</v>
      </c>
      <c r="BF6" s="0"/>
      <c r="BG6" s="6" t="s">
        <f>=Портфель!G23*Портфель!$Q$13</f>
      </c>
      <c r="BH6" s="0" t="s">
        <v>6</v>
      </c>
    </row>
    <row collapsed="false" customFormat="false" customHeight="false" hidden="false" ht="12.1" outlineLevel="0" r="7">
      <c r="A7" s="0"/>
      <c r="B7" s="6" t="n">
        <v>420.59</v>
      </c>
      <c r="C7" s="0" t="s">
        <v>405</v>
      </c>
      <c r="D7" s="11" t="n">
        <v>44523</v>
      </c>
      <c r="E7" s="6" t="n">
        <v>1000</v>
      </c>
      <c r="F7" s="6" t="n">
        <v>38014.5</v>
      </c>
      <c r="G7" s="11" t="n">
        <v>44588</v>
      </c>
      <c r="H7" s="6" t="n">
        <v>30</v>
      </c>
      <c r="I7" s="6" t="n">
        <v>113588.142745</v>
      </c>
      <c r="J7" s="0"/>
      <c r="K7" s="5" t="s">
        <f>=K6*(ABS(K5)-ABS(K4))</f>
      </c>
      <c r="L7" s="0" t="s">
        <v>407</v>
      </c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6" t="n">
        <v>269.15</v>
      </c>
      <c r="AA7" s="0" t="s">
        <v>405</v>
      </c>
      <c r="AB7" s="0"/>
      <c r="AC7" s="0"/>
      <c r="AD7" s="0"/>
      <c r="AE7" s="0"/>
      <c r="AF7" s="0"/>
      <c r="AG7" s="0"/>
      <c r="AH7" s="0"/>
      <c r="AI7" s="5" t="s">
        <f>=AI6*(ABS(AI5)-ABS(AI4))</f>
      </c>
      <c r="AJ7" s="0" t="s">
        <v>407</v>
      </c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6" t="s">
        <f>=Портфель!H23*Портфель!$Q$13</f>
      </c>
      <c r="BH7" s="0" t="s">
        <v>7</v>
      </c>
    </row>
    <row collapsed="false" customFormat="false" customHeight="false" hidden="false" ht="12.1" outlineLevel="0" r="8">
      <c r="A8" s="0"/>
      <c r="B8" s="6" t="n">
        <v>124</v>
      </c>
      <c r="C8" s="0" t="s">
        <v>406</v>
      </c>
      <c r="D8" s="11" t="n">
        <v>44613</v>
      </c>
      <c r="E8" s="6" t="n">
        <v>6000</v>
      </c>
      <c r="F8" s="6" t="n">
        <v>191617.9</v>
      </c>
      <c r="G8" s="11" t="n">
        <v>44795</v>
      </c>
      <c r="H8" s="6" t="n">
        <v>60</v>
      </c>
      <c r="I8" s="6" t="n">
        <v>120109.12152</v>
      </c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6" t="n">
        <v>390</v>
      </c>
      <c r="AA8" s="0" t="s">
        <v>406</v>
      </c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5" t="s">
        <f>=BG5*(BG6*BG4/100-BG3+BG7)</f>
      </c>
      <c r="BH8" s="0" t="s">
        <v>407</v>
      </c>
    </row>
    <row collapsed="false" customFormat="false" customHeight="false" hidden="false" ht="12.1" outlineLevel="0" r="9">
      <c r="A9" s="0"/>
      <c r="B9" s="5" t="s">
        <f>=B8*(ABS(B7)-ABS(B6))</f>
      </c>
      <c r="C9" s="0" t="s">
        <v>407</v>
      </c>
      <c r="D9" s="11" t="n">
        <v>45064</v>
      </c>
      <c r="E9" s="6" t="n">
        <v>3000</v>
      </c>
      <c r="F9" s="6" t="n">
        <v>96578.62</v>
      </c>
      <c r="G9" s="0"/>
      <c r="H9" s="5" t="s">
        <f>=SUM(I2:I8)/SUM(H2:H8)</f>
      </c>
      <c r="I9" s="0" t="s">
        <v>11</v>
      </c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5" t="s">
        <f>=Z8*(ABS(Z7)-ABS(Z6))</f>
      </c>
      <c r="AA9" s="0" t="s">
        <v>407</v>
      </c>
    </row>
    <row collapsed="false" customFormat="false" customHeight="false" hidden="false" ht="12.1" outlineLevel="0" r="10">
      <c r="A10" s="0"/>
      <c r="B10" s="0"/>
      <c r="C10" s="0"/>
      <c r="D10" s="0"/>
      <c r="E10" s="5" t="s">
        <f>=SUM(F2:F9)/SUM(E2:E9)</f>
      </c>
      <c r="F10" s="0" t="s">
        <v>11</v>
      </c>
      <c r="G10" s="0"/>
      <c r="H10" s="6" t="n">
        <v>62.38</v>
      </c>
      <c r="I10" s="0" t="s">
        <v>405</v>
      </c>
    </row>
    <row collapsed="false" customFormat="false" customHeight="false" hidden="false" ht="12.1" outlineLevel="0" r="11">
      <c r="A11" s="0"/>
      <c r="B11" s="0"/>
      <c r="C11" s="0"/>
      <c r="D11" s="0"/>
      <c r="E11" s="6" t="n">
        <v>41.18</v>
      </c>
      <c r="F11" s="0" t="s">
        <v>405</v>
      </c>
      <c r="G11" s="0"/>
      <c r="H11" s="6" t="n">
        <v>150</v>
      </c>
      <c r="I11" s="0" t="s">
        <v>406</v>
      </c>
    </row>
    <row collapsed="false" customFormat="false" customHeight="false" hidden="false" ht="12.1" outlineLevel="0" r="12">
      <c r="A12" s="0"/>
      <c r="B12" s="0"/>
      <c r="C12" s="0"/>
      <c r="D12" s="0"/>
      <c r="E12" s="6" t="n">
        <v>30400</v>
      </c>
      <c r="F12" s="0" t="s">
        <v>406</v>
      </c>
      <c r="G12" s="0"/>
      <c r="H12" s="5" t="s">
        <f>=H11*(ABS(H10)-ABS(H9))</f>
      </c>
      <c r="I12" s="0" t="s">
        <v>407</v>
      </c>
    </row>
    <row collapsed="false" customFormat="false" customHeight="false" hidden="false" ht="12.1" outlineLevel="0" r="13">
      <c r="A13" s="0"/>
      <c r="B13" s="0"/>
      <c r="C13" s="0"/>
      <c r="D13" s="0"/>
      <c r="E13" s="5" t="s">
        <f>=E12*(ABS(E11)-ABS(E10))</f>
      </c>
      <c r="F13" s="0" t="s">
        <v>407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56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83</v>
      </c>
      <c r="B1" s="18" t="s">
        <v>0</v>
      </c>
      <c r="C1" s="18" t="s">
        <v>2</v>
      </c>
      <c r="D1" s="18" t="s">
        <v>408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409</v>
      </c>
      <c r="L1" s="18" t="s">
        <v>410</v>
      </c>
      <c r="M1" s="18" t="s">
        <v>19</v>
      </c>
      <c r="N1" s="18" t="s">
        <v>23</v>
      </c>
      <c r="O1" s="18" t="s">
        <v>411</v>
      </c>
    </row>
    <row collapsed="false" customFormat="false" customHeight="false" hidden="false" ht="12.1" outlineLevel="0" r="2">
      <c r="A2" s="21" t="n">
        <v>43614.4215625</v>
      </c>
      <c r="B2" s="22" t="s">
        <v>412</v>
      </c>
      <c r="C2" s="22" t="s">
        <v>90</v>
      </c>
      <c r="D2" s="22" t="s">
        <v>412</v>
      </c>
      <c r="E2" s="22" t="s">
        <v>412</v>
      </c>
      <c r="F2" s="22" t="s">
        <v>23</v>
      </c>
      <c r="G2" s="23" t="n">
        <v>2</v>
      </c>
      <c r="H2" s="24" t="n">
        <v>1</v>
      </c>
      <c r="I2" s="24" t="n">
        <v>42645.68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43614.583402778</v>
      </c>
      <c r="B3" s="16" t="s">
        <v>355</v>
      </c>
      <c r="C3" s="16" t="s">
        <v>413</v>
      </c>
      <c r="D3" s="16" t="s">
        <v>351</v>
      </c>
      <c r="E3" s="16" t="s">
        <v>17</v>
      </c>
      <c r="F3" s="16" t="s">
        <v>23</v>
      </c>
      <c r="G3" s="7" t="n">
        <v>250</v>
      </c>
      <c r="H3" s="6" t="n">
        <v>88.53</v>
      </c>
      <c r="I3" s="6" t="n">
        <v>-22132.5</v>
      </c>
      <c r="J3" s="6" t="n">
        <v>0</v>
      </c>
      <c r="K3" s="6" t="n">
        <v>-11.07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5" t="n">
        <v>43614.861145833</v>
      </c>
      <c r="B4" s="26" t="s">
        <v>414</v>
      </c>
      <c r="C4" s="26" t="s">
        <v>91</v>
      </c>
      <c r="D4" s="26" t="s">
        <v>414</v>
      </c>
      <c r="E4" s="26" t="s">
        <v>414</v>
      </c>
      <c r="F4" s="26" t="s">
        <v>23</v>
      </c>
      <c r="G4" s="27" t="n">
        <v>1</v>
      </c>
      <c r="H4" s="28" t="n">
        <v>-20212.11</v>
      </c>
      <c r="I4" s="28" t="n">
        <v>-20212.11</v>
      </c>
      <c r="J4" s="28" t="n">
        <v>0</v>
      </c>
      <c r="K4" s="28" t="n">
        <v>0</v>
      </c>
      <c r="L4" s="28" t="n">
        <v>0</v>
      </c>
      <c r="M4" s="28"/>
      <c r="N4" s="6" t="s">
        <f>=I4+J4+K4+L4</f>
      </c>
      <c r="O4" s="26"/>
    </row>
    <row collapsed="false" customFormat="false" customHeight="false" hidden="false" ht="12.1" outlineLevel="0" r="5">
      <c r="A5" s="29" t="n">
        <v>43616</v>
      </c>
      <c r="B5" s="30" t="s">
        <v>415</v>
      </c>
      <c r="C5" s="30" t="s">
        <v>416</v>
      </c>
      <c r="D5" s="30" t="s">
        <v>415</v>
      </c>
      <c r="E5" s="30" t="s">
        <v>415</v>
      </c>
      <c r="F5" s="30" t="s">
        <v>23</v>
      </c>
      <c r="G5" s="31" t="n">
        <v>1</v>
      </c>
      <c r="H5" s="32" t="n">
        <v>-1</v>
      </c>
      <c r="I5" s="32" t="n">
        <v>-290</v>
      </c>
      <c r="J5" s="32" t="n">
        <v>0</v>
      </c>
      <c r="K5" s="32" t="n">
        <v>0</v>
      </c>
      <c r="L5" s="32" t="n">
        <v>0</v>
      </c>
      <c r="M5" s="32"/>
      <c r="N5" s="6" t="s">
        <f>=I5+J5+K5+L5</f>
      </c>
      <c r="O5" s="30"/>
    </row>
    <row collapsed="false" customFormat="false" customHeight="false" hidden="false" ht="12.1" outlineLevel="0" r="6">
      <c r="A6" s="21" t="n">
        <v>43620.527361111</v>
      </c>
      <c r="B6" s="22" t="s">
        <v>412</v>
      </c>
      <c r="C6" s="22" t="s">
        <v>90</v>
      </c>
      <c r="D6" s="22" t="s">
        <v>412</v>
      </c>
      <c r="E6" s="22" t="s">
        <v>412</v>
      </c>
      <c r="F6" s="22" t="s">
        <v>23</v>
      </c>
      <c r="G6" s="23" t="n">
        <v>4</v>
      </c>
      <c r="H6" s="24" t="n">
        <v>1</v>
      </c>
      <c r="I6" s="24" t="n">
        <v>228624.27</v>
      </c>
      <c r="J6" s="24" t="n">
        <v>0</v>
      </c>
      <c r="K6" s="24" t="n">
        <v>0</v>
      </c>
      <c r="L6" s="24" t="n">
        <v>0</v>
      </c>
      <c r="M6" s="24"/>
      <c r="N6" s="6" t="s">
        <f>=I6+J6+K6+L6</f>
      </c>
      <c r="O6" s="22"/>
    </row>
    <row collapsed="false" customFormat="false" customHeight="false" hidden="false" ht="12.1" outlineLevel="0" r="7">
      <c r="A7" s="20" t="n">
        <v>43620.689108796</v>
      </c>
      <c r="B7" s="16" t="s">
        <v>356</v>
      </c>
      <c r="C7" s="16" t="s">
        <v>417</v>
      </c>
      <c r="D7" s="16" t="s">
        <v>351</v>
      </c>
      <c r="E7" s="16" t="s">
        <v>17</v>
      </c>
      <c r="F7" s="16" t="s">
        <v>23</v>
      </c>
      <c r="G7" s="7" t="n">
        <v>25</v>
      </c>
      <c r="H7" s="6" t="n">
        <v>2295.2</v>
      </c>
      <c r="I7" s="6" t="n">
        <v>-57380</v>
      </c>
      <c r="J7" s="6" t="n">
        <v>0</v>
      </c>
      <c r="K7" s="6" t="n">
        <v>-28.69</v>
      </c>
      <c r="L7" s="6" t="n">
        <v>0</v>
      </c>
      <c r="M7" s="6"/>
      <c r="N7" s="6" t="s">
        <f>=I7+J7+K7+L7</f>
      </c>
      <c r="O7" s="16"/>
    </row>
    <row collapsed="false" customFormat="false" customHeight="false" hidden="false" ht="12.1" outlineLevel="0" r="8">
      <c r="A8" s="21" t="n">
        <v>43621.731481481</v>
      </c>
      <c r="B8" s="22" t="s">
        <v>412</v>
      </c>
      <c r="C8" s="22" t="s">
        <v>90</v>
      </c>
      <c r="D8" s="22" t="s">
        <v>412</v>
      </c>
      <c r="E8" s="22" t="s">
        <v>412</v>
      </c>
      <c r="F8" s="22" t="s">
        <v>23</v>
      </c>
      <c r="G8" s="23" t="n">
        <v>2</v>
      </c>
      <c r="H8" s="24" t="n">
        <v>1</v>
      </c>
      <c r="I8" s="24" t="n">
        <v>99469.71</v>
      </c>
      <c r="J8" s="24" t="n">
        <v>0</v>
      </c>
      <c r="K8" s="24" t="n">
        <v>0</v>
      </c>
      <c r="L8" s="24" t="n">
        <v>0</v>
      </c>
      <c r="M8" s="24"/>
      <c r="N8" s="6" t="s">
        <f>=I8+J8+K8+L8</f>
      </c>
      <c r="O8" s="22"/>
    </row>
    <row collapsed="false" customFormat="false" customHeight="false" hidden="false" ht="12.1" outlineLevel="0" r="9">
      <c r="A9" s="25" t="n">
        <v>43621.898796296</v>
      </c>
      <c r="B9" s="26" t="s">
        <v>414</v>
      </c>
      <c r="C9" s="26" t="s">
        <v>91</v>
      </c>
      <c r="D9" s="26" t="s">
        <v>414</v>
      </c>
      <c r="E9" s="26" t="s">
        <v>414</v>
      </c>
      <c r="F9" s="26" t="s">
        <v>23</v>
      </c>
      <c r="G9" s="27" t="n">
        <v>1</v>
      </c>
      <c r="H9" s="28" t="n">
        <v>-171215.58</v>
      </c>
      <c r="I9" s="28" t="n">
        <v>-171215.58</v>
      </c>
      <c r="J9" s="28" t="n">
        <v>0</v>
      </c>
      <c r="K9" s="28" t="n">
        <v>0</v>
      </c>
      <c r="L9" s="28" t="n">
        <v>0</v>
      </c>
      <c r="M9" s="28"/>
      <c r="N9" s="6" t="s">
        <f>=I9+J9+K9+L9</f>
      </c>
      <c r="O9" s="26"/>
    </row>
    <row collapsed="false" customFormat="false" customHeight="false" hidden="false" ht="12.1" outlineLevel="0" r="10">
      <c r="A10" s="21" t="n">
        <v>43622.445960648</v>
      </c>
      <c r="B10" s="22" t="s">
        <v>412</v>
      </c>
      <c r="C10" s="22" t="s">
        <v>90</v>
      </c>
      <c r="D10" s="22" t="s">
        <v>412</v>
      </c>
      <c r="E10" s="22" t="s">
        <v>412</v>
      </c>
      <c r="F10" s="22" t="s">
        <v>23</v>
      </c>
      <c r="G10" s="23" t="n">
        <v>2</v>
      </c>
      <c r="H10" s="24" t="n">
        <v>1</v>
      </c>
      <c r="I10" s="24" t="n">
        <v>105392.67</v>
      </c>
      <c r="J10" s="24" t="n">
        <v>0</v>
      </c>
      <c r="K10" s="24" t="n">
        <v>0</v>
      </c>
      <c r="L10" s="24" t="n">
        <v>0</v>
      </c>
      <c r="M10" s="24"/>
      <c r="N10" s="6" t="s">
        <f>=I10+J10+K10+L10</f>
      </c>
      <c r="O10" s="22"/>
    </row>
    <row collapsed="false" customFormat="false" customHeight="false" hidden="false" ht="12.1" outlineLevel="0" r="11">
      <c r="A11" s="25" t="n">
        <v>43622.894016204</v>
      </c>
      <c r="B11" s="26" t="s">
        <v>414</v>
      </c>
      <c r="C11" s="26" t="s">
        <v>91</v>
      </c>
      <c r="D11" s="26" t="s">
        <v>414</v>
      </c>
      <c r="E11" s="26" t="s">
        <v>414</v>
      </c>
      <c r="F11" s="26" t="s">
        <v>23</v>
      </c>
      <c r="G11" s="27" t="n">
        <v>1</v>
      </c>
      <c r="H11" s="28" t="n">
        <v>-99469.71</v>
      </c>
      <c r="I11" s="28" t="n">
        <v>-99469.71</v>
      </c>
      <c r="J11" s="28" t="n">
        <v>0</v>
      </c>
      <c r="K11" s="28" t="n">
        <v>0</v>
      </c>
      <c r="L11" s="28" t="n">
        <v>0</v>
      </c>
      <c r="M11" s="28"/>
      <c r="N11" s="6" t="s">
        <f>=I11+J11+K11+L11</f>
      </c>
      <c r="O11" s="26"/>
    </row>
    <row collapsed="false" customFormat="false" customHeight="false" hidden="false" ht="12.1" outlineLevel="0" r="12">
      <c r="A12" s="25" t="n">
        <v>43623.869201389</v>
      </c>
      <c r="B12" s="26" t="s">
        <v>414</v>
      </c>
      <c r="C12" s="26" t="s">
        <v>91</v>
      </c>
      <c r="D12" s="26" t="s">
        <v>414</v>
      </c>
      <c r="E12" s="26" t="s">
        <v>414</v>
      </c>
      <c r="F12" s="26" t="s">
        <v>23</v>
      </c>
      <c r="G12" s="27" t="n">
        <v>1</v>
      </c>
      <c r="H12" s="28" t="n">
        <v>-105392.67</v>
      </c>
      <c r="I12" s="28" t="n">
        <v>-105392.67</v>
      </c>
      <c r="J12" s="28" t="n">
        <v>0</v>
      </c>
      <c r="K12" s="28" t="n">
        <v>0</v>
      </c>
      <c r="L12" s="28" t="n">
        <v>0</v>
      </c>
      <c r="M12" s="28"/>
      <c r="N12" s="6" t="s">
        <f>=I12+J12+K12+L12</f>
      </c>
      <c r="O12" s="26"/>
    </row>
    <row collapsed="false" customFormat="false" customHeight="false" hidden="false" ht="12.1" outlineLevel="0" r="13">
      <c r="A13" s="21" t="n">
        <v>43630.466087963</v>
      </c>
      <c r="B13" s="22" t="s">
        <v>412</v>
      </c>
      <c r="C13" s="22" t="s">
        <v>90</v>
      </c>
      <c r="D13" s="22" t="s">
        <v>412</v>
      </c>
      <c r="E13" s="22" t="s">
        <v>412</v>
      </c>
      <c r="F13" s="22" t="s">
        <v>23</v>
      </c>
      <c r="G13" s="23" t="n">
        <v>2</v>
      </c>
      <c r="H13" s="24" t="n">
        <v>1</v>
      </c>
      <c r="I13" s="24" t="n">
        <v>106448.21</v>
      </c>
      <c r="J13" s="24" t="n">
        <v>0</v>
      </c>
      <c r="K13" s="24" t="n">
        <v>0</v>
      </c>
      <c r="L13" s="24" t="n">
        <v>0</v>
      </c>
      <c r="M13" s="24"/>
      <c r="N13" s="6" t="s">
        <f>=I13+J13+K13+L13</f>
      </c>
      <c r="O13" s="22"/>
    </row>
    <row collapsed="false" customFormat="false" customHeight="false" hidden="false" ht="12.1" outlineLevel="0" r="14">
      <c r="A14" s="20" t="n">
        <v>43630.470069444</v>
      </c>
      <c r="B14" s="16" t="s">
        <v>355</v>
      </c>
      <c r="C14" s="16" t="s">
        <v>413</v>
      </c>
      <c r="D14" s="16" t="s">
        <v>351</v>
      </c>
      <c r="E14" s="16" t="s">
        <v>17</v>
      </c>
      <c r="F14" s="16" t="s">
        <v>23</v>
      </c>
      <c r="G14" s="7" t="n">
        <v>750</v>
      </c>
      <c r="H14" s="6" t="n">
        <v>85.42</v>
      </c>
      <c r="I14" s="6" t="n">
        <v>-64065</v>
      </c>
      <c r="J14" s="6" t="n">
        <v>0</v>
      </c>
      <c r="K14" s="6" t="n">
        <v>-32.03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5" t="n">
        <v>43633.956967593</v>
      </c>
      <c r="B15" s="26" t="s">
        <v>414</v>
      </c>
      <c r="C15" s="26" t="s">
        <v>91</v>
      </c>
      <c r="D15" s="26" t="s">
        <v>414</v>
      </c>
      <c r="E15" s="26" t="s">
        <v>414</v>
      </c>
      <c r="F15" s="26" t="s">
        <v>23</v>
      </c>
      <c r="G15" s="27" t="n">
        <v>1</v>
      </c>
      <c r="H15" s="28" t="n">
        <v>-42351.18</v>
      </c>
      <c r="I15" s="28" t="n">
        <v>-42351.18</v>
      </c>
      <c r="J15" s="28" t="n">
        <v>0</v>
      </c>
      <c r="K15" s="28" t="n">
        <v>0</v>
      </c>
      <c r="L15" s="28" t="n">
        <v>0</v>
      </c>
      <c r="M15" s="28"/>
      <c r="N15" s="6" t="s">
        <f>=I15+J15+K15+L15</f>
      </c>
      <c r="O15" s="26"/>
    </row>
    <row collapsed="false" customFormat="false" customHeight="false" hidden="false" ht="12.1" outlineLevel="0" r="16">
      <c r="A16" s="21" t="n">
        <v>43637.744560185</v>
      </c>
      <c r="B16" s="22" t="s">
        <v>412</v>
      </c>
      <c r="C16" s="22" t="s">
        <v>90</v>
      </c>
      <c r="D16" s="22" t="s">
        <v>412</v>
      </c>
      <c r="E16" s="22" t="s">
        <v>412</v>
      </c>
      <c r="F16" s="22" t="s">
        <v>23</v>
      </c>
      <c r="G16" s="23" t="n">
        <v>1</v>
      </c>
      <c r="H16" s="24" t="n">
        <v>1</v>
      </c>
      <c r="I16" s="24" t="n">
        <v>65692.83</v>
      </c>
      <c r="J16" s="24" t="n">
        <v>0</v>
      </c>
      <c r="K16" s="24" t="n">
        <v>0</v>
      </c>
      <c r="L16" s="24" t="n">
        <v>0</v>
      </c>
      <c r="M16" s="24"/>
      <c r="N16" s="6" t="s">
        <f>=I16+J16+K16+L16</f>
      </c>
      <c r="O16" s="22"/>
    </row>
    <row collapsed="false" customFormat="false" customHeight="false" hidden="false" ht="12.1" outlineLevel="0" r="17">
      <c r="A17" s="21" t="n">
        <v>43640.584375</v>
      </c>
      <c r="B17" s="22" t="s">
        <v>412</v>
      </c>
      <c r="C17" s="22" t="s">
        <v>90</v>
      </c>
      <c r="D17" s="22" t="s">
        <v>412</v>
      </c>
      <c r="E17" s="22" t="s">
        <v>412</v>
      </c>
      <c r="F17" s="22" t="s">
        <v>23</v>
      </c>
      <c r="G17" s="23" t="n">
        <v>1</v>
      </c>
      <c r="H17" s="24" t="n">
        <v>1</v>
      </c>
      <c r="I17" s="24" t="n">
        <v>49854.92</v>
      </c>
      <c r="J17" s="24" t="n">
        <v>0</v>
      </c>
      <c r="K17" s="24" t="n">
        <v>0</v>
      </c>
      <c r="L17" s="24" t="n">
        <v>0</v>
      </c>
      <c r="M17" s="24"/>
      <c r="N17" s="6" t="s">
        <f>=I17+J17+K17+L17</f>
      </c>
      <c r="O17" s="22"/>
    </row>
    <row collapsed="false" customFormat="false" customHeight="false" hidden="false" ht="12.1" outlineLevel="0" r="18">
      <c r="A18" s="20" t="n">
        <v>43640.659849537</v>
      </c>
      <c r="B18" s="16" t="s">
        <v>357</v>
      </c>
      <c r="C18" s="16" t="s">
        <v>418</v>
      </c>
      <c r="D18" s="16" t="s">
        <v>351</v>
      </c>
      <c r="E18" s="16" t="s">
        <v>17</v>
      </c>
      <c r="F18" s="16" t="s">
        <v>23</v>
      </c>
      <c r="G18" s="7" t="n">
        <v>30</v>
      </c>
      <c r="H18" s="6" t="n">
        <v>1661</v>
      </c>
      <c r="I18" s="6" t="n">
        <v>-49830</v>
      </c>
      <c r="J18" s="6" t="n">
        <v>0</v>
      </c>
      <c r="K18" s="6" t="n">
        <v>-24.92</v>
      </c>
      <c r="L18" s="6" t="n">
        <v>0</v>
      </c>
      <c r="M18" s="6"/>
      <c r="N18" s="6" t="s">
        <f>=I18+J18+K18+L18</f>
      </c>
      <c r="O18" s="16"/>
    </row>
    <row collapsed="false" customFormat="false" customHeight="false" hidden="false" ht="12.1" outlineLevel="0" r="19">
      <c r="A19" s="25" t="n">
        <v>43640.877766204</v>
      </c>
      <c r="B19" s="26" t="s">
        <v>414</v>
      </c>
      <c r="C19" s="26" t="s">
        <v>91</v>
      </c>
      <c r="D19" s="26" t="s">
        <v>414</v>
      </c>
      <c r="E19" s="26" t="s">
        <v>414</v>
      </c>
      <c r="F19" s="26" t="s">
        <v>23</v>
      </c>
      <c r="G19" s="27" t="n">
        <v>1</v>
      </c>
      <c r="H19" s="28" t="n">
        <v>-65692.83</v>
      </c>
      <c r="I19" s="28" t="n">
        <v>-65692.83</v>
      </c>
      <c r="J19" s="28" t="n">
        <v>0</v>
      </c>
      <c r="K19" s="28" t="n">
        <v>0</v>
      </c>
      <c r="L19" s="28" t="n">
        <v>0</v>
      </c>
      <c r="M19" s="28"/>
      <c r="N19" s="6" t="s">
        <f>=I19+J19+K19+L19</f>
      </c>
      <c r="O19" s="26"/>
    </row>
    <row collapsed="false" customFormat="false" customHeight="false" hidden="false" ht="12.1" outlineLevel="0" r="20">
      <c r="A20" s="21" t="n">
        <v>43641.696921296</v>
      </c>
      <c r="B20" s="22" t="s">
        <v>412</v>
      </c>
      <c r="C20" s="22" t="s">
        <v>90</v>
      </c>
      <c r="D20" s="22" t="s">
        <v>412</v>
      </c>
      <c r="E20" s="22" t="s">
        <v>412</v>
      </c>
      <c r="F20" s="22" t="s">
        <v>23</v>
      </c>
      <c r="G20" s="23" t="n">
        <v>1</v>
      </c>
      <c r="H20" s="24" t="n">
        <v>1</v>
      </c>
      <c r="I20" s="24" t="n">
        <v>51615.8</v>
      </c>
      <c r="J20" s="24" t="n">
        <v>0</v>
      </c>
      <c r="K20" s="24" t="n">
        <v>0</v>
      </c>
      <c r="L20" s="24" t="n">
        <v>0</v>
      </c>
      <c r="M20" s="24"/>
      <c r="N20" s="6" t="s">
        <f>=I20+J20+K20+L20</f>
      </c>
      <c r="O20" s="22"/>
    </row>
    <row collapsed="false" customFormat="false" customHeight="false" hidden="false" ht="12.1" outlineLevel="0" r="21">
      <c r="A21" s="25" t="n">
        <v>43641.805081019</v>
      </c>
      <c r="B21" s="26" t="s">
        <v>414</v>
      </c>
      <c r="C21" s="26" t="s">
        <v>91</v>
      </c>
      <c r="D21" s="26" t="s">
        <v>414</v>
      </c>
      <c r="E21" s="26" t="s">
        <v>414</v>
      </c>
      <c r="F21" s="26" t="s">
        <v>23</v>
      </c>
      <c r="G21" s="27" t="n">
        <v>1</v>
      </c>
      <c r="H21" s="28" t="n">
        <v>-51615.8</v>
      </c>
      <c r="I21" s="28" t="n">
        <v>-51615.8</v>
      </c>
      <c r="J21" s="28" t="n">
        <v>0</v>
      </c>
      <c r="K21" s="28" t="n">
        <v>0</v>
      </c>
      <c r="L21" s="28" t="n">
        <v>0</v>
      </c>
      <c r="M21" s="28"/>
      <c r="N21" s="6" t="s">
        <f>=I21+J21+K21+L21</f>
      </c>
      <c r="O21" s="26"/>
    </row>
    <row collapsed="false" customFormat="false" customHeight="false" hidden="false" ht="12.1" outlineLevel="0" r="22">
      <c r="A22" s="21" t="n">
        <v>43665.584988426</v>
      </c>
      <c r="B22" s="22" t="s">
        <v>412</v>
      </c>
      <c r="C22" s="22" t="s">
        <v>90</v>
      </c>
      <c r="D22" s="22" t="s">
        <v>412</v>
      </c>
      <c r="E22" s="22" t="s">
        <v>412</v>
      </c>
      <c r="F22" s="22" t="s">
        <v>23</v>
      </c>
      <c r="G22" s="23" t="n">
        <v>3</v>
      </c>
      <c r="H22" s="24" t="n">
        <v>1</v>
      </c>
      <c r="I22" s="24" t="n">
        <v>291510.55</v>
      </c>
      <c r="J22" s="24" t="n">
        <v>0</v>
      </c>
      <c r="K22" s="24" t="n">
        <v>0</v>
      </c>
      <c r="L22" s="24" t="n">
        <v>0</v>
      </c>
      <c r="M22" s="24"/>
      <c r="N22" s="6" t="s">
        <f>=I22+J22+K22+L22</f>
      </c>
      <c r="O22" s="22"/>
    </row>
    <row collapsed="false" customFormat="false" customHeight="false" hidden="false" ht="12.1" outlineLevel="0" r="23">
      <c r="A23" s="20" t="n">
        <v>43665.587222222</v>
      </c>
      <c r="B23" s="16" t="s">
        <v>21</v>
      </c>
      <c r="C23" s="16" t="s">
        <v>419</v>
      </c>
      <c r="D23" s="16" t="s">
        <v>351</v>
      </c>
      <c r="E23" s="16" t="s">
        <v>17</v>
      </c>
      <c r="F23" s="16" t="s">
        <v>23</v>
      </c>
      <c r="G23" s="7" t="n">
        <v>3000</v>
      </c>
      <c r="H23" s="6" t="n">
        <v>32.855</v>
      </c>
      <c r="I23" s="6" t="n">
        <v>-98565</v>
      </c>
      <c r="J23" s="6" t="n">
        <v>0</v>
      </c>
      <c r="K23" s="6" t="n">
        <v>-49.28</v>
      </c>
      <c r="L23" s="6" t="n">
        <v>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33" t="n">
        <v>43665.744560185</v>
      </c>
      <c r="B24" s="34" t="s">
        <v>357</v>
      </c>
      <c r="C24" s="34" t="s">
        <v>418</v>
      </c>
      <c r="D24" s="34" t="s">
        <v>352</v>
      </c>
      <c r="E24" s="34" t="s">
        <v>17</v>
      </c>
      <c r="F24" s="34" t="s">
        <v>23</v>
      </c>
      <c r="G24" s="35" t="n">
        <v>-30</v>
      </c>
      <c r="H24" s="36" t="n">
        <v>1606.5</v>
      </c>
      <c r="I24" s="36" t="n">
        <v>48195</v>
      </c>
      <c r="J24" s="36" t="n">
        <v>0</v>
      </c>
      <c r="K24" s="36" t="n">
        <v>-24.1</v>
      </c>
      <c r="L24" s="36" t="n">
        <v>0</v>
      </c>
      <c r="M24" s="36"/>
      <c r="N24" s="6" t="s">
        <f>=I24+J24+K24+L24</f>
      </c>
      <c r="O24" s="34"/>
    </row>
    <row collapsed="false" customFormat="false" customHeight="false" hidden="false" ht="12.1" outlineLevel="0" r="25">
      <c r="A25" s="20" t="n">
        <v>43665.773402778</v>
      </c>
      <c r="B25" s="16" t="s">
        <v>357</v>
      </c>
      <c r="C25" s="16" t="s">
        <v>418</v>
      </c>
      <c r="D25" s="16" t="s">
        <v>351</v>
      </c>
      <c r="E25" s="16" t="s">
        <v>17</v>
      </c>
      <c r="F25" s="16" t="s">
        <v>23</v>
      </c>
      <c r="G25" s="7" t="n">
        <v>60</v>
      </c>
      <c r="H25" s="6" t="n">
        <v>1604</v>
      </c>
      <c r="I25" s="6" t="n">
        <v>-96240</v>
      </c>
      <c r="J25" s="6" t="n">
        <v>0</v>
      </c>
      <c r="K25" s="6" t="n">
        <v>-39.3</v>
      </c>
      <c r="L25" s="6" t="n">
        <v>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5" t="n">
        <v>43665.87005787</v>
      </c>
      <c r="B26" s="26" t="s">
        <v>414</v>
      </c>
      <c r="C26" s="26" t="s">
        <v>91</v>
      </c>
      <c r="D26" s="26" t="s">
        <v>414</v>
      </c>
      <c r="E26" s="26" t="s">
        <v>414</v>
      </c>
      <c r="F26" s="26" t="s">
        <v>23</v>
      </c>
      <c r="G26" s="27" t="n">
        <v>1</v>
      </c>
      <c r="H26" s="28" t="n">
        <v>-144497.87</v>
      </c>
      <c r="I26" s="28" t="n">
        <v>-144497.87</v>
      </c>
      <c r="J26" s="28" t="n">
        <v>0</v>
      </c>
      <c r="K26" s="28" t="n">
        <v>0</v>
      </c>
      <c r="L26" s="28" t="n">
        <v>0</v>
      </c>
      <c r="M26" s="28"/>
      <c r="N26" s="6" t="s">
        <f>=I26+J26+K26+L26</f>
      </c>
      <c r="O26" s="26"/>
    </row>
    <row collapsed="false" customFormat="false" customHeight="false" hidden="false" ht="12.1" outlineLevel="0" r="27">
      <c r="A27" s="29" t="n">
        <v>43669</v>
      </c>
      <c r="B27" s="30" t="s">
        <v>415</v>
      </c>
      <c r="C27" s="30" t="s">
        <v>416</v>
      </c>
      <c r="D27" s="30" t="s">
        <v>415</v>
      </c>
      <c r="E27" s="30" t="s">
        <v>415</v>
      </c>
      <c r="F27" s="30" t="s">
        <v>23</v>
      </c>
      <c r="G27" s="31" t="n">
        <v>1</v>
      </c>
      <c r="H27" s="32" t="n">
        <v>-1</v>
      </c>
      <c r="I27" s="32" t="n">
        <v>-290</v>
      </c>
      <c r="J27" s="32" t="n">
        <v>0</v>
      </c>
      <c r="K27" s="32" t="n">
        <v>0</v>
      </c>
      <c r="L27" s="32" t="n">
        <v>0</v>
      </c>
      <c r="M27" s="32"/>
      <c r="N27" s="6" t="s">
        <f>=I27+J27+K27+L27</f>
      </c>
      <c r="O27" s="30"/>
    </row>
    <row collapsed="false" customFormat="false" customHeight="false" hidden="false" ht="12.1" outlineLevel="0" r="28">
      <c r="A28" s="21" t="n">
        <v>43670.605150463</v>
      </c>
      <c r="B28" s="22" t="s">
        <v>412</v>
      </c>
      <c r="C28" s="22" t="s">
        <v>90</v>
      </c>
      <c r="D28" s="22" t="s">
        <v>412</v>
      </c>
      <c r="E28" s="22" t="s">
        <v>412</v>
      </c>
      <c r="F28" s="22" t="s">
        <v>23</v>
      </c>
      <c r="G28" s="23" t="n">
        <v>1</v>
      </c>
      <c r="H28" s="24" t="n">
        <v>1</v>
      </c>
      <c r="I28" s="24" t="n">
        <v>35797.89</v>
      </c>
      <c r="J28" s="24" t="n">
        <v>0</v>
      </c>
      <c r="K28" s="24" t="n">
        <v>0</v>
      </c>
      <c r="L28" s="24" t="n">
        <v>0</v>
      </c>
      <c r="M28" s="24"/>
      <c r="N28" s="6" t="s">
        <f>=I28+J28+K28+L28</f>
      </c>
      <c r="O28" s="22"/>
    </row>
    <row collapsed="false" customFormat="false" customHeight="false" hidden="false" ht="12.1" outlineLevel="0" r="29">
      <c r="A29" s="25" t="n">
        <v>43670.802708333</v>
      </c>
      <c r="B29" s="26" t="s">
        <v>414</v>
      </c>
      <c r="C29" s="26" t="s">
        <v>91</v>
      </c>
      <c r="D29" s="26" t="s">
        <v>414</v>
      </c>
      <c r="E29" s="26" t="s">
        <v>414</v>
      </c>
      <c r="F29" s="26" t="s">
        <v>23</v>
      </c>
      <c r="G29" s="27" t="n">
        <v>1</v>
      </c>
      <c r="H29" s="28" t="n">
        <v>-35797.89</v>
      </c>
      <c r="I29" s="28" t="n">
        <v>-35797.89</v>
      </c>
      <c r="J29" s="28" t="n">
        <v>0</v>
      </c>
      <c r="K29" s="28" t="n">
        <v>0</v>
      </c>
      <c r="L29" s="28" t="n">
        <v>0</v>
      </c>
      <c r="M29" s="28"/>
      <c r="N29" s="6" t="s">
        <f>=I29+J29+K29+L29</f>
      </c>
      <c r="O29" s="26"/>
    </row>
    <row collapsed="false" customFormat="false" customHeight="false" hidden="false" ht="12.1" outlineLevel="0" r="30">
      <c r="A30" s="29" t="n">
        <v>43671.70650463</v>
      </c>
      <c r="B30" s="30" t="s">
        <v>415</v>
      </c>
      <c r="C30" s="30" t="s">
        <v>420</v>
      </c>
      <c r="D30" s="30" t="s">
        <v>415</v>
      </c>
      <c r="E30" s="30" t="s">
        <v>415</v>
      </c>
      <c r="F30" s="30" t="s">
        <v>23</v>
      </c>
      <c r="G30" s="31" t="n">
        <v>1</v>
      </c>
      <c r="H30" s="32" t="n">
        <v>-1</v>
      </c>
      <c r="I30" s="32" t="n">
        <v>-482</v>
      </c>
      <c r="J30" s="32" t="n">
        <v>0</v>
      </c>
      <c r="K30" s="32" t="n">
        <v>0</v>
      </c>
      <c r="L30" s="32" t="n">
        <v>0</v>
      </c>
      <c r="M30" s="32"/>
      <c r="N30" s="6" t="s">
        <f>=I30+J30+K30+L30</f>
      </c>
      <c r="O30" s="30"/>
    </row>
    <row collapsed="false" customFormat="false" customHeight="false" hidden="false" ht="12.1" outlineLevel="0" r="31">
      <c r="A31" s="21" t="n">
        <v>43671.70650463</v>
      </c>
      <c r="B31" s="22" t="s">
        <v>421</v>
      </c>
      <c r="C31" s="22" t="s">
        <v>422</v>
      </c>
      <c r="D31" s="22" t="s">
        <v>421</v>
      </c>
      <c r="E31" s="22" t="s">
        <v>421</v>
      </c>
      <c r="F31" s="22" t="s">
        <v>23</v>
      </c>
      <c r="G31" s="23" t="n">
        <v>1</v>
      </c>
      <c r="H31" s="24" t="n">
        <v>1</v>
      </c>
      <c r="I31" s="24" t="n">
        <v>4110</v>
      </c>
      <c r="J31" s="24" t="n">
        <v>0</v>
      </c>
      <c r="K31" s="24" t="n">
        <v>0</v>
      </c>
      <c r="L31" s="24" t="n">
        <v>0</v>
      </c>
      <c r="M31" s="24"/>
      <c r="N31" s="6" t="s">
        <f>=I31+J31+K31+L31</f>
      </c>
      <c r="O31" s="22"/>
    </row>
    <row collapsed="false" customFormat="false" customHeight="false" hidden="false" ht="12.1" outlineLevel="0" r="32">
      <c r="A32" s="25" t="n">
        <v>43671.720034722</v>
      </c>
      <c r="B32" s="26" t="s">
        <v>414</v>
      </c>
      <c r="C32" s="26" t="s">
        <v>91</v>
      </c>
      <c r="D32" s="26" t="s">
        <v>414</v>
      </c>
      <c r="E32" s="26" t="s">
        <v>414</v>
      </c>
      <c r="F32" s="26" t="s">
        <v>23</v>
      </c>
      <c r="G32" s="27" t="n">
        <v>1</v>
      </c>
      <c r="H32" s="28" t="n">
        <v>-3628</v>
      </c>
      <c r="I32" s="28" t="n">
        <v>-3628</v>
      </c>
      <c r="J32" s="28" t="n">
        <v>0</v>
      </c>
      <c r="K32" s="28" t="n">
        <v>0</v>
      </c>
      <c r="L32" s="28" t="n">
        <v>0</v>
      </c>
      <c r="M32" s="28"/>
      <c r="N32" s="6" t="s">
        <f>=I32+J32+K32+L32</f>
      </c>
      <c r="O32" s="26"/>
    </row>
    <row collapsed="false" customFormat="false" customHeight="false" hidden="false" ht="12.1" outlineLevel="0" r="33">
      <c r="A33" s="21" t="n">
        <v>43672.520555556</v>
      </c>
      <c r="B33" s="22" t="s">
        <v>412</v>
      </c>
      <c r="C33" s="22" t="s">
        <v>90</v>
      </c>
      <c r="D33" s="22" t="s">
        <v>412</v>
      </c>
      <c r="E33" s="22" t="s">
        <v>412</v>
      </c>
      <c r="F33" s="22" t="s">
        <v>23</v>
      </c>
      <c r="G33" s="23" t="n">
        <v>1</v>
      </c>
      <c r="H33" s="24" t="n">
        <v>1</v>
      </c>
      <c r="I33" s="24" t="n">
        <v>92536.25</v>
      </c>
      <c r="J33" s="24" t="n">
        <v>0</v>
      </c>
      <c r="K33" s="24" t="n">
        <v>0</v>
      </c>
      <c r="L33" s="24" t="n">
        <v>0</v>
      </c>
      <c r="M33" s="24"/>
      <c r="N33" s="6" t="s">
        <f>=I33+J33+K33+L33</f>
      </c>
      <c r="O33" s="22"/>
    </row>
    <row collapsed="false" customFormat="false" customHeight="false" hidden="false" ht="12.1" outlineLevel="0" r="34">
      <c r="A34" s="20" t="n">
        <v>43672.700798611</v>
      </c>
      <c r="B34" s="16" t="s">
        <v>21</v>
      </c>
      <c r="C34" s="16" t="s">
        <v>419</v>
      </c>
      <c r="D34" s="16" t="s">
        <v>351</v>
      </c>
      <c r="E34" s="16" t="s">
        <v>17</v>
      </c>
      <c r="F34" s="16" t="s">
        <v>23</v>
      </c>
      <c r="G34" s="7" t="n">
        <v>3000</v>
      </c>
      <c r="H34" s="6" t="n">
        <v>30.83</v>
      </c>
      <c r="I34" s="6" t="n">
        <v>-92490</v>
      </c>
      <c r="J34" s="6" t="n">
        <v>0</v>
      </c>
      <c r="K34" s="6" t="n">
        <v>-46.25</v>
      </c>
      <c r="L34" s="6" t="n">
        <v>0</v>
      </c>
      <c r="M34" s="6"/>
      <c r="N34" s="6" t="s">
        <f>=I34+J34+K34+L34</f>
      </c>
      <c r="O34" s="16"/>
    </row>
    <row collapsed="false" customFormat="false" customHeight="false" hidden="false" ht="12.1" outlineLevel="0" r="35">
      <c r="A35" s="21" t="n">
        <v>43678.772175926</v>
      </c>
      <c r="B35" s="22" t="s">
        <v>412</v>
      </c>
      <c r="C35" s="22" t="s">
        <v>90</v>
      </c>
      <c r="D35" s="22" t="s">
        <v>412</v>
      </c>
      <c r="E35" s="22" t="s">
        <v>412</v>
      </c>
      <c r="F35" s="22" t="s">
        <v>23</v>
      </c>
      <c r="G35" s="23" t="n">
        <v>1</v>
      </c>
      <c r="H35" s="24" t="n">
        <v>1</v>
      </c>
      <c r="I35" s="24" t="n">
        <v>38194.09</v>
      </c>
      <c r="J35" s="24" t="n">
        <v>0</v>
      </c>
      <c r="K35" s="24" t="n">
        <v>0</v>
      </c>
      <c r="L35" s="24" t="n">
        <v>0</v>
      </c>
      <c r="M35" s="24"/>
      <c r="N35" s="6" t="s">
        <f>=I35+J35+K35+L35</f>
      </c>
      <c r="O35" s="22"/>
    </row>
    <row collapsed="false" customFormat="false" customHeight="false" hidden="false" ht="12.1" outlineLevel="0" r="36">
      <c r="A36" s="25" t="n">
        <v>43678.782974537</v>
      </c>
      <c r="B36" s="26" t="s">
        <v>414</v>
      </c>
      <c r="C36" s="26" t="s">
        <v>91</v>
      </c>
      <c r="D36" s="26" t="s">
        <v>414</v>
      </c>
      <c r="E36" s="26" t="s">
        <v>414</v>
      </c>
      <c r="F36" s="26" t="s">
        <v>23</v>
      </c>
      <c r="G36" s="27" t="n">
        <v>1</v>
      </c>
      <c r="H36" s="28" t="n">
        <v>-38194.09</v>
      </c>
      <c r="I36" s="28" t="n">
        <v>-38194.09</v>
      </c>
      <c r="J36" s="28" t="n">
        <v>0</v>
      </c>
      <c r="K36" s="28" t="n">
        <v>0</v>
      </c>
      <c r="L36" s="28" t="n">
        <v>0</v>
      </c>
      <c r="M36" s="28"/>
      <c r="N36" s="6" t="s">
        <f>=I36+J36+K36+L36</f>
      </c>
      <c r="O36" s="26"/>
    </row>
    <row collapsed="false" customFormat="false" customHeight="false" hidden="false" ht="12.1" outlineLevel="0" r="37">
      <c r="A37" s="21" t="n">
        <v>43679.423854167</v>
      </c>
      <c r="B37" s="22" t="s">
        <v>412</v>
      </c>
      <c r="C37" s="22" t="s">
        <v>90</v>
      </c>
      <c r="D37" s="22" t="s">
        <v>412</v>
      </c>
      <c r="E37" s="22" t="s">
        <v>412</v>
      </c>
      <c r="F37" s="22" t="s">
        <v>23</v>
      </c>
      <c r="G37" s="23" t="n">
        <v>1</v>
      </c>
      <c r="H37" s="24" t="n">
        <v>1</v>
      </c>
      <c r="I37" s="24" t="n">
        <v>37743.87</v>
      </c>
      <c r="J37" s="24" t="n">
        <v>0</v>
      </c>
      <c r="K37" s="24" t="n">
        <v>0</v>
      </c>
      <c r="L37" s="24" t="n">
        <v>0</v>
      </c>
      <c r="M37" s="24"/>
      <c r="N37" s="6" t="s">
        <f>=I37+J37+K37+L37</f>
      </c>
      <c r="O37" s="22"/>
    </row>
    <row collapsed="false" customFormat="false" customHeight="false" hidden="false" ht="12.1" outlineLevel="0" r="38">
      <c r="A38" s="20" t="n">
        <v>43679.526261574</v>
      </c>
      <c r="B38" s="16" t="s">
        <v>358</v>
      </c>
      <c r="C38" s="16" t="s">
        <v>423</v>
      </c>
      <c r="D38" s="16" t="s">
        <v>351</v>
      </c>
      <c r="E38" s="16" t="s">
        <v>17</v>
      </c>
      <c r="F38" s="16" t="s">
        <v>23</v>
      </c>
      <c r="G38" s="7" t="n">
        <v>5000</v>
      </c>
      <c r="H38" s="6" t="n">
        <v>7.545</v>
      </c>
      <c r="I38" s="6" t="n">
        <v>-37725</v>
      </c>
      <c r="J38" s="6" t="n">
        <v>0</v>
      </c>
      <c r="K38" s="6" t="n">
        <v>-18.86</v>
      </c>
      <c r="L38" s="6" t="n">
        <v>0</v>
      </c>
      <c r="M38" s="6"/>
      <c r="N38" s="6" t="s">
        <f>=I38+J38+K38+L38</f>
      </c>
      <c r="O38" s="16"/>
    </row>
    <row collapsed="false" customFormat="false" customHeight="false" hidden="false" ht="12.1" outlineLevel="0" r="39">
      <c r="A39" s="21" t="n">
        <v>43684.74037037</v>
      </c>
      <c r="B39" s="22" t="s">
        <v>412</v>
      </c>
      <c r="C39" s="22" t="s">
        <v>90</v>
      </c>
      <c r="D39" s="22" t="s">
        <v>412</v>
      </c>
      <c r="E39" s="22" t="s">
        <v>412</v>
      </c>
      <c r="F39" s="22" t="s">
        <v>23</v>
      </c>
      <c r="G39" s="23" t="n">
        <v>2</v>
      </c>
      <c r="H39" s="24" t="n">
        <v>1</v>
      </c>
      <c r="I39" s="24" t="n">
        <v>138409.17</v>
      </c>
      <c r="J39" s="24" t="n">
        <v>0</v>
      </c>
      <c r="K39" s="24" t="n">
        <v>0</v>
      </c>
      <c r="L39" s="24" t="n">
        <v>0</v>
      </c>
      <c r="M39" s="24"/>
      <c r="N39" s="6" t="s">
        <f>=I39+J39+K39+L39</f>
      </c>
      <c r="O39" s="22"/>
    </row>
    <row collapsed="false" customFormat="false" customHeight="false" hidden="false" ht="12.1" outlineLevel="0" r="40">
      <c r="A40" s="25" t="n">
        <v>43684.783530093</v>
      </c>
      <c r="B40" s="26" t="s">
        <v>414</v>
      </c>
      <c r="C40" s="26" t="s">
        <v>91</v>
      </c>
      <c r="D40" s="26" t="s">
        <v>414</v>
      </c>
      <c r="E40" s="26" t="s">
        <v>414</v>
      </c>
      <c r="F40" s="26" t="s">
        <v>23</v>
      </c>
      <c r="G40" s="27" t="n">
        <v>1</v>
      </c>
      <c r="H40" s="28" t="n">
        <v>-138409.18</v>
      </c>
      <c r="I40" s="28" t="n">
        <v>-138409.18</v>
      </c>
      <c r="J40" s="28" t="n">
        <v>0</v>
      </c>
      <c r="K40" s="28" t="n">
        <v>0</v>
      </c>
      <c r="L40" s="28" t="n">
        <v>0</v>
      </c>
      <c r="M40" s="28"/>
      <c r="N40" s="6" t="s">
        <f>=I40+J40+K40+L40</f>
      </c>
      <c r="O40" s="26"/>
    </row>
    <row collapsed="false" customFormat="false" customHeight="false" hidden="false" ht="12.1" outlineLevel="0" r="41">
      <c r="A41" s="21" t="n">
        <v>43685.738229167</v>
      </c>
      <c r="B41" s="22" t="s">
        <v>412</v>
      </c>
      <c r="C41" s="22" t="s">
        <v>90</v>
      </c>
      <c r="D41" s="22" t="s">
        <v>412</v>
      </c>
      <c r="E41" s="22" t="s">
        <v>412</v>
      </c>
      <c r="F41" s="22" t="s">
        <v>23</v>
      </c>
      <c r="G41" s="23" t="n">
        <v>1</v>
      </c>
      <c r="H41" s="24" t="n">
        <v>1</v>
      </c>
      <c r="I41" s="24" t="n">
        <v>75707.84</v>
      </c>
      <c r="J41" s="24" t="n">
        <v>0</v>
      </c>
      <c r="K41" s="24" t="n">
        <v>0</v>
      </c>
      <c r="L41" s="24" t="n">
        <v>0</v>
      </c>
      <c r="M41" s="24"/>
      <c r="N41" s="6" t="s">
        <f>=I41+J41+K41+L41</f>
      </c>
      <c r="O41" s="22"/>
    </row>
    <row collapsed="false" customFormat="false" customHeight="false" hidden="false" ht="12.1" outlineLevel="0" r="42">
      <c r="A42" s="20" t="n">
        <v>43685.742939815</v>
      </c>
      <c r="B42" s="16" t="s">
        <v>355</v>
      </c>
      <c r="C42" s="16" t="s">
        <v>413</v>
      </c>
      <c r="D42" s="16" t="s">
        <v>351</v>
      </c>
      <c r="E42" s="16" t="s">
        <v>17</v>
      </c>
      <c r="F42" s="16" t="s">
        <v>23</v>
      </c>
      <c r="G42" s="7" t="n">
        <v>1000</v>
      </c>
      <c r="H42" s="6" t="n">
        <v>75.63</v>
      </c>
      <c r="I42" s="6" t="n">
        <v>-75630</v>
      </c>
      <c r="J42" s="6" t="n">
        <v>0</v>
      </c>
      <c r="K42" s="6" t="n">
        <v>-37.82</v>
      </c>
      <c r="L42" s="6" t="n">
        <v>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1" t="n">
        <v>43691.676122685</v>
      </c>
      <c r="B43" s="22" t="s">
        <v>412</v>
      </c>
      <c r="C43" s="22" t="s">
        <v>90</v>
      </c>
      <c r="D43" s="22" t="s">
        <v>412</v>
      </c>
      <c r="E43" s="22" t="s">
        <v>412</v>
      </c>
      <c r="F43" s="22" t="s">
        <v>23</v>
      </c>
      <c r="G43" s="23" t="n">
        <v>3</v>
      </c>
      <c r="H43" s="24" t="n">
        <v>1</v>
      </c>
      <c r="I43" s="24" t="n">
        <v>144059.51</v>
      </c>
      <c r="J43" s="24" t="n">
        <v>0</v>
      </c>
      <c r="K43" s="24" t="n">
        <v>0</v>
      </c>
      <c r="L43" s="24" t="n">
        <v>0</v>
      </c>
      <c r="M43" s="24"/>
      <c r="N43" s="6" t="s">
        <f>=I43+J43+K43+L43</f>
      </c>
      <c r="O43" s="22"/>
    </row>
    <row collapsed="false" customFormat="false" customHeight="false" hidden="false" ht="12.1" outlineLevel="0" r="44">
      <c r="A44" s="20" t="n">
        <v>43691.678599537</v>
      </c>
      <c r="B44" s="16" t="s">
        <v>28</v>
      </c>
      <c r="C44" s="16" t="s">
        <v>424</v>
      </c>
      <c r="D44" s="16" t="s">
        <v>351</v>
      </c>
      <c r="E44" s="16" t="s">
        <v>17</v>
      </c>
      <c r="F44" s="16" t="s">
        <v>23</v>
      </c>
      <c r="G44" s="7" t="n">
        <v>500</v>
      </c>
      <c r="H44" s="6" t="n">
        <v>192.47</v>
      </c>
      <c r="I44" s="6" t="n">
        <v>-96235</v>
      </c>
      <c r="J44" s="6" t="n">
        <v>0</v>
      </c>
      <c r="K44" s="6" t="n">
        <v>-48.12</v>
      </c>
      <c r="L44" s="6" t="n">
        <v>0</v>
      </c>
      <c r="M44" s="6"/>
      <c r="N44" s="6" t="s">
        <f>=I44+J44+K44+L44</f>
      </c>
      <c r="O44" s="16"/>
    </row>
    <row collapsed="false" customFormat="false" customHeight="false" hidden="false" ht="12.1" outlineLevel="0" r="45">
      <c r="A45" s="25" t="n">
        <v>43691.857488426</v>
      </c>
      <c r="B45" s="26" t="s">
        <v>414</v>
      </c>
      <c r="C45" s="26" t="s">
        <v>91</v>
      </c>
      <c r="D45" s="26" t="s">
        <v>414</v>
      </c>
      <c r="E45" s="26" t="s">
        <v>414</v>
      </c>
      <c r="F45" s="26" t="s">
        <v>23</v>
      </c>
      <c r="G45" s="27" t="n">
        <v>1</v>
      </c>
      <c r="H45" s="28" t="n">
        <v>-47816.41</v>
      </c>
      <c r="I45" s="28" t="n">
        <v>-47816.41</v>
      </c>
      <c r="J45" s="28" t="n">
        <v>0</v>
      </c>
      <c r="K45" s="28" t="n">
        <v>0</v>
      </c>
      <c r="L45" s="28" t="n">
        <v>0</v>
      </c>
      <c r="M45" s="28"/>
      <c r="N45" s="6" t="s">
        <f>=I45+J45+K45+L45</f>
      </c>
      <c r="O45" s="26"/>
    </row>
    <row collapsed="false" customFormat="false" customHeight="false" hidden="false" ht="12.1" outlineLevel="0" r="46">
      <c r="A46" s="21" t="n">
        <v>43731.630011574</v>
      </c>
      <c r="B46" s="22" t="s">
        <v>412</v>
      </c>
      <c r="C46" s="22" t="s">
        <v>90</v>
      </c>
      <c r="D46" s="22" t="s">
        <v>412</v>
      </c>
      <c r="E46" s="22" t="s">
        <v>412</v>
      </c>
      <c r="F46" s="22" t="s">
        <v>23</v>
      </c>
      <c r="G46" s="23" t="n">
        <v>4</v>
      </c>
      <c r="H46" s="24" t="n">
        <v>1</v>
      </c>
      <c r="I46" s="24" t="n">
        <v>453558.55</v>
      </c>
      <c r="J46" s="24" t="n">
        <v>0</v>
      </c>
      <c r="K46" s="24" t="n">
        <v>0</v>
      </c>
      <c r="L46" s="24" t="n">
        <v>0</v>
      </c>
      <c r="M46" s="24"/>
      <c r="N46" s="6" t="s">
        <f>=I46+J46+K46+L46</f>
      </c>
      <c r="O46" s="22"/>
    </row>
    <row collapsed="false" customFormat="false" customHeight="false" hidden="false" ht="12.1" outlineLevel="0" r="47">
      <c r="A47" s="20" t="n">
        <v>43731.637731481</v>
      </c>
      <c r="B47" s="16" t="s">
        <v>356</v>
      </c>
      <c r="C47" s="16" t="s">
        <v>417</v>
      </c>
      <c r="D47" s="16" t="s">
        <v>351</v>
      </c>
      <c r="E47" s="16" t="s">
        <v>17</v>
      </c>
      <c r="F47" s="16" t="s">
        <v>23</v>
      </c>
      <c r="G47" s="7" t="n">
        <v>87</v>
      </c>
      <c r="H47" s="6" t="n">
        <v>2320.4</v>
      </c>
      <c r="I47" s="6" t="n">
        <v>-201874.8</v>
      </c>
      <c r="J47" s="6" t="n">
        <v>0</v>
      </c>
      <c r="K47" s="6" t="n">
        <v>-100.94</v>
      </c>
      <c r="L47" s="6" t="n">
        <v>0</v>
      </c>
      <c r="M47" s="6"/>
      <c r="N47" s="6" t="s">
        <f>=I47+J47+K47+L47</f>
      </c>
      <c r="O47" s="16"/>
    </row>
    <row collapsed="false" customFormat="false" customHeight="false" hidden="false" ht="12.1" outlineLevel="0" r="48">
      <c r="A48" s="20" t="n">
        <v>43731.712997685</v>
      </c>
      <c r="B48" s="16" t="s">
        <v>359</v>
      </c>
      <c r="C48" s="16" t="s">
        <v>425</v>
      </c>
      <c r="D48" s="16" t="s">
        <v>351</v>
      </c>
      <c r="E48" s="16" t="s">
        <v>17</v>
      </c>
      <c r="F48" s="16" t="s">
        <v>23</v>
      </c>
      <c r="G48" s="7" t="n">
        <v>50</v>
      </c>
      <c r="H48" s="6" t="n">
        <v>955.2</v>
      </c>
      <c r="I48" s="6" t="n">
        <v>-47760</v>
      </c>
      <c r="J48" s="6" t="n">
        <v>0</v>
      </c>
      <c r="K48" s="6" t="n">
        <v>-11.94</v>
      </c>
      <c r="L48" s="6" t="n">
        <v>0</v>
      </c>
      <c r="M48" s="6"/>
      <c r="N48" s="6" t="s">
        <f>=I48+J48+K48+L48</f>
      </c>
      <c r="O48" s="16"/>
    </row>
    <row collapsed="false" customFormat="false" customHeight="false" hidden="false" ht="12.1" outlineLevel="0" r="49">
      <c r="A49" s="20" t="n">
        <v>43731.777384259</v>
      </c>
      <c r="B49" s="16" t="s">
        <v>28</v>
      </c>
      <c r="C49" s="16" t="s">
        <v>424</v>
      </c>
      <c r="D49" s="16" t="s">
        <v>351</v>
      </c>
      <c r="E49" s="16" t="s">
        <v>17</v>
      </c>
      <c r="F49" s="16" t="s">
        <v>23</v>
      </c>
      <c r="G49" s="7" t="n">
        <v>500</v>
      </c>
      <c r="H49" s="6" t="n">
        <v>203.59</v>
      </c>
      <c r="I49" s="6" t="n">
        <v>-101795</v>
      </c>
      <c r="J49" s="6" t="n">
        <v>0</v>
      </c>
      <c r="K49" s="6" t="n">
        <v>-25.45</v>
      </c>
      <c r="L49" s="6" t="n">
        <v>0</v>
      </c>
      <c r="M49" s="6"/>
      <c r="N49" s="6" t="s">
        <f>=I49+J49+K49+L49</f>
      </c>
      <c r="O49" s="16"/>
    </row>
    <row collapsed="false" customFormat="false" customHeight="false" hidden="false" ht="12.1" outlineLevel="0" r="50">
      <c r="A50" s="20" t="n">
        <v>43732.457777778</v>
      </c>
      <c r="B50" s="16" t="s">
        <v>70</v>
      </c>
      <c r="C50" s="16" t="s">
        <v>426</v>
      </c>
      <c r="D50" s="16" t="s">
        <v>351</v>
      </c>
      <c r="E50" s="16" t="s">
        <v>71</v>
      </c>
      <c r="F50" s="16" t="s">
        <v>23</v>
      </c>
      <c r="G50" s="7" t="n">
        <v>10</v>
      </c>
      <c r="H50" s="6" t="n">
        <v>3401</v>
      </c>
      <c r="I50" s="6" t="n">
        <v>-34010</v>
      </c>
      <c r="J50" s="6" t="n">
        <v>0</v>
      </c>
      <c r="K50" s="6" t="n">
        <v>-17.01</v>
      </c>
      <c r="L50" s="6" t="n">
        <v>0</v>
      </c>
      <c r="M50" s="6"/>
      <c r="N50" s="6" t="s">
        <f>=I50+J50+K50+L50</f>
      </c>
      <c r="O50" s="16"/>
    </row>
    <row collapsed="false" customFormat="false" customHeight="false" hidden="false" ht="12.1" outlineLevel="0" r="51">
      <c r="A51" s="29" t="n">
        <v>43733</v>
      </c>
      <c r="B51" s="30" t="s">
        <v>415</v>
      </c>
      <c r="C51" s="30" t="s">
        <v>416</v>
      </c>
      <c r="D51" s="30" t="s">
        <v>415</v>
      </c>
      <c r="E51" s="30" t="s">
        <v>415</v>
      </c>
      <c r="F51" s="30" t="s">
        <v>23</v>
      </c>
      <c r="G51" s="31" t="n">
        <v>1</v>
      </c>
      <c r="H51" s="32" t="n">
        <v>-1</v>
      </c>
      <c r="I51" s="32" t="n">
        <v>-290</v>
      </c>
      <c r="J51" s="32" t="n">
        <v>0</v>
      </c>
      <c r="K51" s="32" t="n">
        <v>0</v>
      </c>
      <c r="L51" s="32" t="n">
        <v>0</v>
      </c>
      <c r="M51" s="32"/>
      <c r="N51" s="6" t="s">
        <f>=I51+J51+K51+L51</f>
      </c>
      <c r="O51" s="30"/>
    </row>
    <row collapsed="false" customFormat="false" customHeight="false" hidden="false" ht="12.1" outlineLevel="0" r="52">
      <c r="A52" s="29" t="n">
        <v>43768.451851852</v>
      </c>
      <c r="B52" s="30" t="s">
        <v>415</v>
      </c>
      <c r="C52" s="30" t="s">
        <v>427</v>
      </c>
      <c r="D52" s="30" t="s">
        <v>415</v>
      </c>
      <c r="E52" s="30" t="s">
        <v>415</v>
      </c>
      <c r="F52" s="30" t="s">
        <v>23</v>
      </c>
      <c r="G52" s="31" t="n">
        <v>1</v>
      </c>
      <c r="H52" s="32" t="n">
        <v>-1</v>
      </c>
      <c r="I52" s="32" t="n">
        <v>-995</v>
      </c>
      <c r="J52" s="32" t="n">
        <v>0</v>
      </c>
      <c r="K52" s="32" t="n">
        <v>0</v>
      </c>
      <c r="L52" s="32" t="n">
        <v>0</v>
      </c>
      <c r="M52" s="32"/>
      <c r="N52" s="6" t="s">
        <f>=I52+J52+K52+L52</f>
      </c>
      <c r="O52" s="30"/>
    </row>
    <row collapsed="false" customFormat="false" customHeight="false" hidden="false" ht="12.1" outlineLevel="0" r="53">
      <c r="A53" s="21" t="n">
        <v>43768.451851852</v>
      </c>
      <c r="B53" s="22" t="s">
        <v>421</v>
      </c>
      <c r="C53" s="22" t="s">
        <v>428</v>
      </c>
      <c r="D53" s="22" t="s">
        <v>421</v>
      </c>
      <c r="E53" s="22" t="s">
        <v>421</v>
      </c>
      <c r="F53" s="22" t="s">
        <v>23</v>
      </c>
      <c r="G53" s="23" t="n">
        <v>1</v>
      </c>
      <c r="H53" s="24" t="n">
        <v>1</v>
      </c>
      <c r="I53" s="24" t="n">
        <v>7680</v>
      </c>
      <c r="J53" s="24" t="n">
        <v>0</v>
      </c>
      <c r="K53" s="24" t="n">
        <v>0</v>
      </c>
      <c r="L53" s="24" t="n">
        <v>0</v>
      </c>
      <c r="M53" s="24"/>
      <c r="N53" s="6" t="s">
        <f>=I53+J53+K53+L53</f>
      </c>
      <c r="O53" s="22"/>
    </row>
    <row collapsed="false" customFormat="false" customHeight="false" hidden="false" ht="12.1" outlineLevel="0" r="54">
      <c r="A54" s="21" t="n">
        <v>43803.542083333</v>
      </c>
      <c r="B54" s="22" t="s">
        <v>412</v>
      </c>
      <c r="C54" s="22" t="s">
        <v>90</v>
      </c>
      <c r="D54" s="22" t="s">
        <v>412</v>
      </c>
      <c r="E54" s="22" t="s">
        <v>412</v>
      </c>
      <c r="F54" s="22" t="s">
        <v>23</v>
      </c>
      <c r="G54" s="23" t="n">
        <v>1</v>
      </c>
      <c r="H54" s="24" t="n">
        <v>1</v>
      </c>
      <c r="I54" s="24" t="n">
        <v>97298.48</v>
      </c>
      <c r="J54" s="24" t="n">
        <v>0</v>
      </c>
      <c r="K54" s="24" t="n">
        <v>0</v>
      </c>
      <c r="L54" s="24" t="n">
        <v>0</v>
      </c>
      <c r="M54" s="24"/>
      <c r="N54" s="6" t="s">
        <f>=I54+J54+K54+L54</f>
      </c>
      <c r="O54" s="22"/>
    </row>
    <row collapsed="false" customFormat="false" customHeight="false" hidden="false" ht="12.1" outlineLevel="0" r="55">
      <c r="A55" s="20" t="n">
        <v>43803.548217593</v>
      </c>
      <c r="B55" s="16" t="s">
        <v>358</v>
      </c>
      <c r="C55" s="16" t="s">
        <v>423</v>
      </c>
      <c r="D55" s="16" t="s">
        <v>351</v>
      </c>
      <c r="E55" s="16" t="s">
        <v>17</v>
      </c>
      <c r="F55" s="16" t="s">
        <v>23</v>
      </c>
      <c r="G55" s="7" t="n">
        <v>12000</v>
      </c>
      <c r="H55" s="6" t="n">
        <v>8.08</v>
      </c>
      <c r="I55" s="6" t="n">
        <v>-96960</v>
      </c>
      <c r="J55" s="6" t="n">
        <v>0</v>
      </c>
      <c r="K55" s="6" t="n">
        <v>-48.48</v>
      </c>
      <c r="L55" s="6" t="n">
        <v>0</v>
      </c>
      <c r="M55" s="6"/>
      <c r="N55" s="6" t="s">
        <f>=I55+J55+K55+L55</f>
      </c>
      <c r="O55" s="16"/>
    </row>
    <row collapsed="false" customFormat="false" customHeight="false" hidden="false" ht="12.1" outlineLevel="0" r="56">
      <c r="A56" s="29" t="n">
        <v>43805</v>
      </c>
      <c r="B56" s="30" t="s">
        <v>415</v>
      </c>
      <c r="C56" s="30" t="s">
        <v>416</v>
      </c>
      <c r="D56" s="30" t="s">
        <v>415</v>
      </c>
      <c r="E56" s="30" t="s">
        <v>415</v>
      </c>
      <c r="F56" s="30" t="s">
        <v>23</v>
      </c>
      <c r="G56" s="31" t="n">
        <v>1</v>
      </c>
      <c r="H56" s="32" t="n">
        <v>-1</v>
      </c>
      <c r="I56" s="32" t="n">
        <v>-290</v>
      </c>
      <c r="J56" s="32" t="n">
        <v>0</v>
      </c>
      <c r="K56" s="32" t="n">
        <v>0</v>
      </c>
      <c r="L56" s="32" t="n">
        <v>0</v>
      </c>
      <c r="M56" s="32"/>
      <c r="N56" s="6" t="s">
        <f>=I56+J56+K56+L56</f>
      </c>
      <c r="O56" s="30"/>
    </row>
    <row collapsed="false" customFormat="false" customHeight="false" hidden="false" ht="12.1" outlineLevel="0" r="57">
      <c r="A57" s="25" t="n">
        <v>43805.931296296</v>
      </c>
      <c r="B57" s="26" t="s">
        <v>414</v>
      </c>
      <c r="C57" s="26" t="s">
        <v>91</v>
      </c>
      <c r="D57" s="26" t="s">
        <v>414</v>
      </c>
      <c r="E57" s="26" t="s">
        <v>414</v>
      </c>
      <c r="F57" s="26" t="s">
        <v>23</v>
      </c>
      <c r="G57" s="27" t="n">
        <v>1</v>
      </c>
      <c r="H57" s="28" t="n">
        <v>-74358.41</v>
      </c>
      <c r="I57" s="28" t="n">
        <v>-74358.41</v>
      </c>
      <c r="J57" s="28" t="n">
        <v>0</v>
      </c>
      <c r="K57" s="28" t="n">
        <v>0</v>
      </c>
      <c r="L57" s="28" t="n">
        <v>0</v>
      </c>
      <c r="M57" s="28"/>
      <c r="N57" s="6" t="s">
        <f>=I57+J57+K57+L57</f>
      </c>
      <c r="O57" s="26"/>
    </row>
    <row collapsed="false" customFormat="false" customHeight="false" hidden="false" ht="12.1" outlineLevel="0" r="58">
      <c r="A58" s="29" t="n">
        <v>43811.76181713</v>
      </c>
      <c r="B58" s="30" t="s">
        <v>415</v>
      </c>
      <c r="C58" s="30" t="s">
        <v>429</v>
      </c>
      <c r="D58" s="30" t="s">
        <v>415</v>
      </c>
      <c r="E58" s="30" t="s">
        <v>415</v>
      </c>
      <c r="F58" s="30" t="s">
        <v>23</v>
      </c>
      <c r="G58" s="31" t="n">
        <v>1</v>
      </c>
      <c r="H58" s="32" t="n">
        <v>-1</v>
      </c>
      <c r="I58" s="32" t="n">
        <v>-179</v>
      </c>
      <c r="J58" s="32" t="n">
        <v>0</v>
      </c>
      <c r="K58" s="32" t="n">
        <v>0</v>
      </c>
      <c r="L58" s="32" t="n">
        <v>0</v>
      </c>
      <c r="M58" s="32"/>
      <c r="N58" s="6" t="s">
        <f>=I58+J58+K58+L58</f>
      </c>
      <c r="O58" s="30"/>
    </row>
    <row collapsed="false" customFormat="false" customHeight="false" hidden="false" ht="12.1" outlineLevel="0" r="59">
      <c r="A59" s="21" t="n">
        <v>43811.76181713</v>
      </c>
      <c r="B59" s="22" t="s">
        <v>421</v>
      </c>
      <c r="C59" s="22" t="s">
        <v>430</v>
      </c>
      <c r="D59" s="22" t="s">
        <v>421</v>
      </c>
      <c r="E59" s="22" t="s">
        <v>421</v>
      </c>
      <c r="F59" s="22" t="s">
        <v>23</v>
      </c>
      <c r="G59" s="23" t="n">
        <v>1</v>
      </c>
      <c r="H59" s="24" t="n">
        <v>1</v>
      </c>
      <c r="I59" s="24" t="n">
        <v>1373.5</v>
      </c>
      <c r="J59" s="24" t="n">
        <v>0</v>
      </c>
      <c r="K59" s="24" t="n">
        <v>0</v>
      </c>
      <c r="L59" s="24" t="n">
        <v>0</v>
      </c>
      <c r="M59" s="24"/>
      <c r="N59" s="6" t="s">
        <f>=I59+J59+K59+L59</f>
      </c>
      <c r="O59" s="22"/>
    </row>
    <row collapsed="false" customFormat="false" customHeight="false" hidden="false" ht="12.1" outlineLevel="0" r="60">
      <c r="A60" s="25" t="n">
        <v>43811.865208333</v>
      </c>
      <c r="B60" s="26" t="s">
        <v>414</v>
      </c>
      <c r="C60" s="26" t="s">
        <v>91</v>
      </c>
      <c r="D60" s="26" t="s">
        <v>414</v>
      </c>
      <c r="E60" s="26" t="s">
        <v>414</v>
      </c>
      <c r="F60" s="26" t="s">
        <v>23</v>
      </c>
      <c r="G60" s="27" t="n">
        <v>1</v>
      </c>
      <c r="H60" s="28" t="n">
        <v>-1194.5</v>
      </c>
      <c r="I60" s="28" t="n">
        <v>-1194.5</v>
      </c>
      <c r="J60" s="28" t="n">
        <v>0</v>
      </c>
      <c r="K60" s="28" t="n">
        <v>0</v>
      </c>
      <c r="L60" s="28" t="n">
        <v>0</v>
      </c>
      <c r="M60" s="28"/>
      <c r="N60" s="6" t="s">
        <f>=I60+J60+K60+L60</f>
      </c>
      <c r="O60" s="26"/>
    </row>
    <row collapsed="false" customFormat="false" customHeight="false" hidden="false" ht="12.1" outlineLevel="0" r="61">
      <c r="A61" s="21" t="n">
        <v>43886.438148148</v>
      </c>
      <c r="B61" s="22" t="s">
        <v>412</v>
      </c>
      <c r="C61" s="22" t="s">
        <v>90</v>
      </c>
      <c r="D61" s="22" t="s">
        <v>412</v>
      </c>
      <c r="E61" s="22" t="s">
        <v>412</v>
      </c>
      <c r="F61" s="22" t="s">
        <v>23</v>
      </c>
      <c r="G61" s="23" t="n">
        <v>3</v>
      </c>
      <c r="H61" s="24" t="n">
        <v>1</v>
      </c>
      <c r="I61" s="24" t="n">
        <v>204173.5</v>
      </c>
      <c r="J61" s="24" t="n">
        <v>0</v>
      </c>
      <c r="K61" s="24" t="n">
        <v>0</v>
      </c>
      <c r="L61" s="24" t="n">
        <v>0</v>
      </c>
      <c r="M61" s="24"/>
      <c r="N61" s="6" t="s">
        <f>=I61+J61+K61+L61</f>
      </c>
      <c r="O61" s="22"/>
    </row>
    <row collapsed="false" customFormat="false" customHeight="false" hidden="false" ht="12.1" outlineLevel="0" r="62">
      <c r="A62" s="20" t="n">
        <v>43886.438518519</v>
      </c>
      <c r="B62" s="16" t="s">
        <v>358</v>
      </c>
      <c r="C62" s="16" t="s">
        <v>423</v>
      </c>
      <c r="D62" s="16" t="s">
        <v>351</v>
      </c>
      <c r="E62" s="16" t="s">
        <v>17</v>
      </c>
      <c r="F62" s="16" t="s">
        <v>23</v>
      </c>
      <c r="G62" s="7" t="n">
        <v>20000</v>
      </c>
      <c r="H62" s="6" t="n">
        <v>9.3375</v>
      </c>
      <c r="I62" s="6" t="n">
        <v>-186750</v>
      </c>
      <c r="J62" s="6" t="n">
        <v>0</v>
      </c>
      <c r="K62" s="6" t="n">
        <v>-93.37</v>
      </c>
      <c r="L62" s="6" t="n">
        <v>0</v>
      </c>
      <c r="M62" s="6"/>
      <c r="N62" s="6" t="s">
        <f>=I62+J62+K62+L62</f>
      </c>
      <c r="O62" s="16"/>
    </row>
    <row collapsed="false" customFormat="false" customHeight="false" hidden="false" ht="12.1" outlineLevel="0" r="63">
      <c r="A63" s="20" t="n">
        <v>43886.688032407</v>
      </c>
      <c r="B63" s="16" t="s">
        <v>359</v>
      </c>
      <c r="C63" s="16" t="s">
        <v>425</v>
      </c>
      <c r="D63" s="16" t="s">
        <v>351</v>
      </c>
      <c r="E63" s="16" t="s">
        <v>17</v>
      </c>
      <c r="F63" s="16" t="s">
        <v>23</v>
      </c>
      <c r="G63" s="7" t="n">
        <v>19</v>
      </c>
      <c r="H63" s="6" t="n">
        <v>896.4</v>
      </c>
      <c r="I63" s="6" t="n">
        <v>-17031.6</v>
      </c>
      <c r="J63" s="6" t="n">
        <v>0</v>
      </c>
      <c r="K63" s="6" t="n">
        <v>-8.52</v>
      </c>
      <c r="L63" s="6" t="n">
        <v>0</v>
      </c>
      <c r="M63" s="6"/>
      <c r="N63" s="6" t="s">
        <f>=I63+J63+K63+L63</f>
      </c>
      <c r="O63" s="16"/>
    </row>
    <row collapsed="false" customFormat="false" customHeight="false" hidden="false" ht="12.1" outlineLevel="0" r="64">
      <c r="A64" s="29" t="n">
        <v>43888</v>
      </c>
      <c r="B64" s="30" t="s">
        <v>415</v>
      </c>
      <c r="C64" s="30" t="s">
        <v>416</v>
      </c>
      <c r="D64" s="30" t="s">
        <v>415</v>
      </c>
      <c r="E64" s="30" t="s">
        <v>415</v>
      </c>
      <c r="F64" s="30" t="s">
        <v>23</v>
      </c>
      <c r="G64" s="31" t="n">
        <v>1</v>
      </c>
      <c r="H64" s="32" t="n">
        <v>-1</v>
      </c>
      <c r="I64" s="32" t="n">
        <v>-290</v>
      </c>
      <c r="J64" s="32" t="n">
        <v>0</v>
      </c>
      <c r="K64" s="32" t="n">
        <v>0</v>
      </c>
      <c r="L64" s="32" t="n">
        <v>0</v>
      </c>
      <c r="M64" s="32"/>
      <c r="N64" s="6" t="s">
        <f>=I64+J64+K64+L64</f>
      </c>
      <c r="O64" s="30"/>
    </row>
    <row collapsed="false" customFormat="false" customHeight="false" hidden="false" ht="12.1" outlineLevel="0" r="65">
      <c r="A65" s="21" t="n">
        <v>43892.468576389</v>
      </c>
      <c r="B65" s="22" t="s">
        <v>412</v>
      </c>
      <c r="C65" s="22" t="s">
        <v>90</v>
      </c>
      <c r="D65" s="22" t="s">
        <v>412</v>
      </c>
      <c r="E65" s="22" t="s">
        <v>412</v>
      </c>
      <c r="F65" s="22" t="s">
        <v>23</v>
      </c>
      <c r="G65" s="23" t="n">
        <v>1</v>
      </c>
      <c r="H65" s="24" t="n">
        <v>1</v>
      </c>
      <c r="I65" s="24" t="n">
        <v>92286.12</v>
      </c>
      <c r="J65" s="24" t="n">
        <v>0</v>
      </c>
      <c r="K65" s="24" t="n">
        <v>0</v>
      </c>
      <c r="L65" s="24" t="n">
        <v>0</v>
      </c>
      <c r="M65" s="24"/>
      <c r="N65" s="6" t="s">
        <f>=I65+J65+K65+L65</f>
      </c>
      <c r="O65" s="22"/>
    </row>
    <row collapsed="false" customFormat="false" customHeight="false" hidden="false" ht="12.1" outlineLevel="0" r="66">
      <c r="A66" s="20" t="n">
        <v>43892.536724537</v>
      </c>
      <c r="B66" s="16" t="s">
        <v>31</v>
      </c>
      <c r="C66" s="16" t="s">
        <v>431</v>
      </c>
      <c r="D66" s="16" t="s">
        <v>351</v>
      </c>
      <c r="E66" s="16" t="s">
        <v>17</v>
      </c>
      <c r="F66" s="16" t="s">
        <v>23</v>
      </c>
      <c r="G66" s="7" t="n">
        <v>40</v>
      </c>
      <c r="H66" s="6" t="n">
        <v>2306</v>
      </c>
      <c r="I66" s="6" t="n">
        <v>-92240</v>
      </c>
      <c r="J66" s="6" t="n">
        <v>0</v>
      </c>
      <c r="K66" s="6" t="n">
        <v>-46.12</v>
      </c>
      <c r="L66" s="6" t="n">
        <v>0</v>
      </c>
      <c r="M66" s="6"/>
      <c r="N66" s="6" t="s">
        <f>=I66+J66+K66+L66</f>
      </c>
      <c r="O66" s="16"/>
    </row>
    <row collapsed="false" customFormat="false" customHeight="false" hidden="false" ht="12.1" outlineLevel="0" r="67">
      <c r="A67" s="21" t="n">
        <v>43896.652222222</v>
      </c>
      <c r="B67" s="22" t="s">
        <v>412</v>
      </c>
      <c r="C67" s="22" t="s">
        <v>90</v>
      </c>
      <c r="D67" s="22" t="s">
        <v>412</v>
      </c>
      <c r="E67" s="22" t="s">
        <v>412</v>
      </c>
      <c r="F67" s="22" t="s">
        <v>23</v>
      </c>
      <c r="G67" s="23" t="n">
        <v>5</v>
      </c>
      <c r="H67" s="24" t="n">
        <v>1</v>
      </c>
      <c r="I67" s="24" t="n">
        <v>413550.16</v>
      </c>
      <c r="J67" s="24" t="n">
        <v>0</v>
      </c>
      <c r="K67" s="24" t="n">
        <v>0</v>
      </c>
      <c r="L67" s="24" t="n">
        <v>0</v>
      </c>
      <c r="M67" s="24"/>
      <c r="N67" s="6" t="s">
        <f>=I67+J67+K67+L67</f>
      </c>
      <c r="O67" s="22"/>
    </row>
    <row collapsed="false" customFormat="false" customHeight="false" hidden="false" ht="12.1" outlineLevel="0" r="68">
      <c r="A68" s="20" t="n">
        <v>43896.652916667</v>
      </c>
      <c r="B68" s="16" t="s">
        <v>360</v>
      </c>
      <c r="C68" s="16" t="s">
        <v>432</v>
      </c>
      <c r="D68" s="16" t="s">
        <v>351</v>
      </c>
      <c r="E68" s="16" t="s">
        <v>17</v>
      </c>
      <c r="F68" s="16" t="s">
        <v>23</v>
      </c>
      <c r="G68" s="7" t="n">
        <v>1500</v>
      </c>
      <c r="H68" s="6" t="n">
        <v>89.933333333333</v>
      </c>
      <c r="I68" s="6" t="n">
        <v>-134900</v>
      </c>
      <c r="J68" s="6" t="n">
        <v>0</v>
      </c>
      <c r="K68" s="6" t="n">
        <v>-67.46</v>
      </c>
      <c r="L68" s="6" t="n">
        <v>0</v>
      </c>
      <c r="M68" s="6"/>
      <c r="N68" s="6" t="s">
        <f>=I68+J68+K68+L68</f>
      </c>
      <c r="O68" s="16"/>
    </row>
    <row collapsed="false" customFormat="false" customHeight="false" hidden="false" ht="12.1" outlineLevel="0" r="69">
      <c r="A69" s="20" t="n">
        <v>43896.6546875</v>
      </c>
      <c r="B69" s="16" t="s">
        <v>40</v>
      </c>
      <c r="C69" s="16" t="s">
        <v>433</v>
      </c>
      <c r="D69" s="16" t="s">
        <v>351</v>
      </c>
      <c r="E69" s="16" t="s">
        <v>17</v>
      </c>
      <c r="F69" s="16" t="s">
        <v>23</v>
      </c>
      <c r="G69" s="7" t="n">
        <v>200</v>
      </c>
      <c r="H69" s="6" t="n">
        <v>379.6</v>
      </c>
      <c r="I69" s="6" t="n">
        <v>-75920</v>
      </c>
      <c r="J69" s="6" t="n">
        <v>0</v>
      </c>
      <c r="K69" s="6" t="n">
        <v>-37.96</v>
      </c>
      <c r="L69" s="6" t="n">
        <v>0</v>
      </c>
      <c r="M69" s="6"/>
      <c r="N69" s="6" t="s">
        <f>=I69+J69+K69+L69</f>
      </c>
      <c r="O69" s="16"/>
    </row>
    <row collapsed="false" customFormat="false" customHeight="false" hidden="false" ht="12.1" outlineLevel="0" r="70">
      <c r="A70" s="20" t="n">
        <v>43896.663715278</v>
      </c>
      <c r="B70" s="16" t="s">
        <v>361</v>
      </c>
      <c r="C70" s="16" t="s">
        <v>434</v>
      </c>
      <c r="D70" s="16" t="s">
        <v>351</v>
      </c>
      <c r="E70" s="16" t="s">
        <v>17</v>
      </c>
      <c r="F70" s="16" t="s">
        <v>23</v>
      </c>
      <c r="G70" s="7" t="n">
        <v>300000</v>
      </c>
      <c r="H70" s="6" t="n">
        <v>0.1889</v>
      </c>
      <c r="I70" s="6" t="n">
        <v>-56670</v>
      </c>
      <c r="J70" s="6" t="n">
        <v>0</v>
      </c>
      <c r="K70" s="6" t="n">
        <v>-14.17</v>
      </c>
      <c r="L70" s="6" t="n">
        <v>0</v>
      </c>
      <c r="M70" s="6"/>
      <c r="N70" s="6" t="s">
        <f>=I70+J70+K70+L70</f>
      </c>
      <c r="O70" s="16"/>
    </row>
    <row collapsed="false" customFormat="false" customHeight="false" hidden="false" ht="12.1" outlineLevel="0" r="71">
      <c r="A71" s="20" t="n">
        <v>43896.747106481</v>
      </c>
      <c r="B71" s="16" t="s">
        <v>362</v>
      </c>
      <c r="C71" s="16" t="s">
        <v>435</v>
      </c>
      <c r="D71" s="16" t="s">
        <v>351</v>
      </c>
      <c r="E71" s="16" t="s">
        <v>17</v>
      </c>
      <c r="F71" s="16" t="s">
        <v>23</v>
      </c>
      <c r="G71" s="7" t="n">
        <v>1</v>
      </c>
      <c r="H71" s="6" t="n">
        <v>145600</v>
      </c>
      <c r="I71" s="6" t="n">
        <v>-145600</v>
      </c>
      <c r="J71" s="6" t="n">
        <v>0</v>
      </c>
      <c r="K71" s="6" t="n">
        <v>-36.4</v>
      </c>
      <c r="L71" s="6" t="n">
        <v>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9" t="n">
        <v>43901</v>
      </c>
      <c r="B72" s="30" t="s">
        <v>415</v>
      </c>
      <c r="C72" s="30" t="s">
        <v>416</v>
      </c>
      <c r="D72" s="30" t="s">
        <v>415</v>
      </c>
      <c r="E72" s="30" t="s">
        <v>415</v>
      </c>
      <c r="F72" s="30" t="s">
        <v>23</v>
      </c>
      <c r="G72" s="31" t="n">
        <v>1</v>
      </c>
      <c r="H72" s="32" t="n">
        <v>-1</v>
      </c>
      <c r="I72" s="32" t="n">
        <v>-290</v>
      </c>
      <c r="J72" s="32" t="n">
        <v>0</v>
      </c>
      <c r="K72" s="32" t="n">
        <v>0</v>
      </c>
      <c r="L72" s="32" t="n">
        <v>0</v>
      </c>
      <c r="M72" s="32"/>
      <c r="N72" s="6" t="s">
        <f>=I72+J72+K72+L72</f>
      </c>
      <c r="O72" s="30"/>
    </row>
    <row collapsed="false" customFormat="false" customHeight="false" hidden="false" ht="12.1" outlineLevel="0" r="73">
      <c r="A73" s="21" t="n">
        <v>43902.619444444</v>
      </c>
      <c r="B73" s="22" t="s">
        <v>412</v>
      </c>
      <c r="C73" s="22" t="s">
        <v>90</v>
      </c>
      <c r="D73" s="22" t="s">
        <v>412</v>
      </c>
      <c r="E73" s="22" t="s">
        <v>412</v>
      </c>
      <c r="F73" s="22" t="s">
        <v>23</v>
      </c>
      <c r="G73" s="23" t="n">
        <v>1</v>
      </c>
      <c r="H73" s="24" t="n">
        <v>1</v>
      </c>
      <c r="I73" s="24" t="n">
        <v>68934.45</v>
      </c>
      <c r="J73" s="24" t="n">
        <v>0</v>
      </c>
      <c r="K73" s="24" t="n">
        <v>0</v>
      </c>
      <c r="L73" s="24" t="n">
        <v>0</v>
      </c>
      <c r="M73" s="24"/>
      <c r="N73" s="6" t="s">
        <f>=I73+J73+K73+L73</f>
      </c>
      <c r="O73" s="22"/>
    </row>
    <row collapsed="false" customFormat="false" customHeight="false" hidden="false" ht="12.1" outlineLevel="0" r="74">
      <c r="A74" s="20" t="n">
        <v>43902.619803241</v>
      </c>
      <c r="B74" s="16" t="s">
        <v>357</v>
      </c>
      <c r="C74" s="16" t="s">
        <v>418</v>
      </c>
      <c r="D74" s="16" t="s">
        <v>351</v>
      </c>
      <c r="E74" s="16" t="s">
        <v>17</v>
      </c>
      <c r="F74" s="16" t="s">
        <v>23</v>
      </c>
      <c r="G74" s="7" t="n">
        <v>50</v>
      </c>
      <c r="H74" s="6" t="n">
        <v>1378</v>
      </c>
      <c r="I74" s="6" t="n">
        <v>-68900</v>
      </c>
      <c r="J74" s="6" t="n">
        <v>0</v>
      </c>
      <c r="K74" s="6" t="n">
        <v>-34.45</v>
      </c>
      <c r="L74" s="6" t="n">
        <v>0</v>
      </c>
      <c r="M74" s="6"/>
      <c r="N74" s="6" t="s">
        <f>=I74+J74+K74+L74</f>
      </c>
      <c r="O74" s="16"/>
    </row>
    <row collapsed="false" customFormat="false" customHeight="false" hidden="false" ht="12.1" outlineLevel="0" r="75">
      <c r="A75" s="21" t="n">
        <v>43909.492511574</v>
      </c>
      <c r="B75" s="22" t="s">
        <v>412</v>
      </c>
      <c r="C75" s="22" t="s">
        <v>90</v>
      </c>
      <c r="D75" s="22" t="s">
        <v>412</v>
      </c>
      <c r="E75" s="22" t="s">
        <v>412</v>
      </c>
      <c r="F75" s="22" t="s">
        <v>23</v>
      </c>
      <c r="G75" s="23" t="n">
        <v>1</v>
      </c>
      <c r="H75" s="24" t="n">
        <v>1</v>
      </c>
      <c r="I75" s="24" t="n">
        <v>39439.71</v>
      </c>
      <c r="J75" s="24" t="n">
        <v>0</v>
      </c>
      <c r="K75" s="24" t="n">
        <v>0</v>
      </c>
      <c r="L75" s="24" t="n">
        <v>0</v>
      </c>
      <c r="M75" s="24"/>
      <c r="N75" s="6" t="s">
        <f>=I75+J75+K75+L75</f>
      </c>
      <c r="O75" s="22"/>
    </row>
    <row collapsed="false" customFormat="false" customHeight="false" hidden="false" ht="12.1" outlineLevel="0" r="76">
      <c r="A76" s="25" t="n">
        <v>43910.938148148</v>
      </c>
      <c r="B76" s="26" t="s">
        <v>414</v>
      </c>
      <c r="C76" s="26" t="s">
        <v>91</v>
      </c>
      <c r="D76" s="26" t="s">
        <v>414</v>
      </c>
      <c r="E76" s="26" t="s">
        <v>414</v>
      </c>
      <c r="F76" s="26" t="s">
        <v>23</v>
      </c>
      <c r="G76" s="27" t="n">
        <v>1</v>
      </c>
      <c r="H76" s="28" t="n">
        <v>-39453.89</v>
      </c>
      <c r="I76" s="28" t="n">
        <v>-39453.89</v>
      </c>
      <c r="J76" s="28" t="n">
        <v>0</v>
      </c>
      <c r="K76" s="28" t="n">
        <v>0</v>
      </c>
      <c r="L76" s="28" t="n">
        <v>0</v>
      </c>
      <c r="M76" s="28"/>
      <c r="N76" s="6" t="s">
        <f>=I76+J76+K76+L76</f>
      </c>
      <c r="O76" s="26"/>
    </row>
    <row collapsed="false" customFormat="false" customHeight="false" hidden="false" ht="12.1" outlineLevel="0" r="77">
      <c r="A77" s="21" t="n">
        <v>43923.436469907</v>
      </c>
      <c r="B77" s="22" t="s">
        <v>412</v>
      </c>
      <c r="C77" s="22" t="s">
        <v>90</v>
      </c>
      <c r="D77" s="22" t="s">
        <v>412</v>
      </c>
      <c r="E77" s="22" t="s">
        <v>412</v>
      </c>
      <c r="F77" s="22" t="s">
        <v>23</v>
      </c>
      <c r="G77" s="23" t="n">
        <v>1</v>
      </c>
      <c r="H77" s="24" t="n">
        <v>1</v>
      </c>
      <c r="I77" s="24" t="n">
        <v>51642.83</v>
      </c>
      <c r="J77" s="24" t="n">
        <v>0</v>
      </c>
      <c r="K77" s="24" t="n">
        <v>0</v>
      </c>
      <c r="L77" s="24" t="n">
        <v>0</v>
      </c>
      <c r="M77" s="24"/>
      <c r="N77" s="6" t="s">
        <f>=I77+J77+K77+L77</f>
      </c>
      <c r="O77" s="22"/>
    </row>
    <row collapsed="false" customFormat="false" customHeight="false" hidden="false" ht="12.1" outlineLevel="0" r="78">
      <c r="A78" s="25" t="n">
        <v>43923.786296296</v>
      </c>
      <c r="B78" s="26" t="s">
        <v>414</v>
      </c>
      <c r="C78" s="26" t="s">
        <v>91</v>
      </c>
      <c r="D78" s="26" t="s">
        <v>414</v>
      </c>
      <c r="E78" s="26" t="s">
        <v>414</v>
      </c>
      <c r="F78" s="26" t="s">
        <v>23</v>
      </c>
      <c r="G78" s="27" t="n">
        <v>1</v>
      </c>
      <c r="H78" s="28" t="n">
        <v>-51642.83</v>
      </c>
      <c r="I78" s="28" t="n">
        <v>-51642.83</v>
      </c>
      <c r="J78" s="28" t="n">
        <v>0</v>
      </c>
      <c r="K78" s="28" t="n">
        <v>0</v>
      </c>
      <c r="L78" s="28" t="n">
        <v>0</v>
      </c>
      <c r="M78" s="28"/>
      <c r="N78" s="6" t="s">
        <f>=I78+J78+K78+L78</f>
      </c>
      <c r="O78" s="26"/>
    </row>
    <row collapsed="false" customFormat="false" customHeight="false" hidden="false" ht="12.1" outlineLevel="0" r="79">
      <c r="A79" s="21" t="n">
        <v>43924.420486111</v>
      </c>
      <c r="B79" s="22" t="s">
        <v>412</v>
      </c>
      <c r="C79" s="22" t="s">
        <v>90</v>
      </c>
      <c r="D79" s="22" t="s">
        <v>412</v>
      </c>
      <c r="E79" s="22" t="s">
        <v>412</v>
      </c>
      <c r="F79" s="22" t="s">
        <v>23</v>
      </c>
      <c r="G79" s="23" t="n">
        <v>1</v>
      </c>
      <c r="H79" s="24" t="n">
        <v>1</v>
      </c>
      <c r="I79" s="24" t="n">
        <v>51054.02</v>
      </c>
      <c r="J79" s="24" t="n">
        <v>0</v>
      </c>
      <c r="K79" s="24" t="n">
        <v>0</v>
      </c>
      <c r="L79" s="24" t="n">
        <v>0</v>
      </c>
      <c r="M79" s="24"/>
      <c r="N79" s="6" t="s">
        <f>=I79+J79+K79+L79</f>
      </c>
      <c r="O79" s="22"/>
    </row>
    <row collapsed="false" customFormat="false" customHeight="false" hidden="false" ht="12.1" outlineLevel="0" r="80">
      <c r="A80" s="21" t="n">
        <v>43924.509479167</v>
      </c>
      <c r="B80" s="22" t="s">
        <v>412</v>
      </c>
      <c r="C80" s="22" t="s">
        <v>90</v>
      </c>
      <c r="D80" s="22" t="s">
        <v>412</v>
      </c>
      <c r="E80" s="22" t="s">
        <v>412</v>
      </c>
      <c r="F80" s="22" t="s">
        <v>19</v>
      </c>
      <c r="G80" s="23" t="n">
        <v>1</v>
      </c>
      <c r="H80" s="24" t="n">
        <v>1</v>
      </c>
      <c r="I80" s="24" t="n">
        <v>3000</v>
      </c>
      <c r="J80" s="24" t="n">
        <v>0</v>
      </c>
      <c r="K80" s="24" t="n">
        <v>0</v>
      </c>
      <c r="L80" s="24" t="n">
        <v>0</v>
      </c>
      <c r="M80" s="6" t="s">
        <f>=I80+J80+K80+L80</f>
      </c>
      <c r="N80" s="24"/>
      <c r="O80" s="22"/>
    </row>
    <row collapsed="false" customFormat="false" customHeight="false" hidden="false" ht="12.1" outlineLevel="0" r="81">
      <c r="A81" s="25" t="n">
        <v>43924.770613426</v>
      </c>
      <c r="B81" s="26" t="s">
        <v>414</v>
      </c>
      <c r="C81" s="26" t="s">
        <v>91</v>
      </c>
      <c r="D81" s="26" t="s">
        <v>414</v>
      </c>
      <c r="E81" s="26" t="s">
        <v>414</v>
      </c>
      <c r="F81" s="26" t="s">
        <v>23</v>
      </c>
      <c r="G81" s="27" t="n">
        <v>1</v>
      </c>
      <c r="H81" s="28" t="n">
        <v>-51054.02</v>
      </c>
      <c r="I81" s="28" t="n">
        <v>-51054.02</v>
      </c>
      <c r="J81" s="28" t="n">
        <v>0</v>
      </c>
      <c r="K81" s="28" t="n">
        <v>0</v>
      </c>
      <c r="L81" s="28" t="n">
        <v>0</v>
      </c>
      <c r="M81" s="28"/>
      <c r="N81" s="6" t="s">
        <f>=I81+J81+K81+L81</f>
      </c>
      <c r="O81" s="26"/>
    </row>
    <row collapsed="false" customFormat="false" customHeight="false" hidden="false" ht="12.1" outlineLevel="0" r="82">
      <c r="A82" s="33" t="n">
        <v>43949.47962963</v>
      </c>
      <c r="B82" s="34" t="s">
        <v>363</v>
      </c>
      <c r="C82" s="34" t="s">
        <v>436</v>
      </c>
      <c r="D82" s="34" t="s">
        <v>352</v>
      </c>
      <c r="E82" s="34" t="s">
        <v>17</v>
      </c>
      <c r="F82" s="34" t="s">
        <v>19</v>
      </c>
      <c r="G82" s="35" t="n">
        <v>-1</v>
      </c>
      <c r="H82" s="36" t="n">
        <v>13.44</v>
      </c>
      <c r="I82" s="36" t="n">
        <v>13.44</v>
      </c>
      <c r="J82" s="36" t="n">
        <v>0</v>
      </c>
      <c r="K82" s="36" t="n">
        <v>-0.01</v>
      </c>
      <c r="L82" s="36" t="n">
        <v>0</v>
      </c>
      <c r="M82" s="6" t="s">
        <f>=I82+J82+K82+L82</f>
      </c>
      <c r="N82" s="36"/>
      <c r="O82" s="34"/>
    </row>
    <row collapsed="false" customFormat="false" customHeight="false" hidden="false" ht="12.1" outlineLevel="0" r="83">
      <c r="A83" s="20" t="n">
        <v>43949.60787037</v>
      </c>
      <c r="B83" s="16" t="s">
        <v>363</v>
      </c>
      <c r="C83" s="16" t="s">
        <v>436</v>
      </c>
      <c r="D83" s="16" t="s">
        <v>351</v>
      </c>
      <c r="E83" s="16" t="s">
        <v>17</v>
      </c>
      <c r="F83" s="16" t="s">
        <v>19</v>
      </c>
      <c r="G83" s="7" t="n">
        <v>1</v>
      </c>
      <c r="H83" s="6" t="n">
        <v>13.73</v>
      </c>
      <c r="I83" s="6" t="n">
        <v>-13.73</v>
      </c>
      <c r="J83" s="6" t="n">
        <v>0</v>
      </c>
      <c r="K83" s="6" t="n">
        <v>-0.01</v>
      </c>
      <c r="L83" s="6" t="n">
        <v>0</v>
      </c>
      <c r="M83" s="6" t="s">
        <f>=I83+J83+K83+L83</f>
      </c>
      <c r="N83" s="6"/>
      <c r="O83" s="16"/>
    </row>
    <row collapsed="false" customFormat="false" customHeight="false" hidden="false" ht="12.1" outlineLevel="0" r="84">
      <c r="A84" s="21" t="n">
        <v>43959.715104167</v>
      </c>
      <c r="B84" s="22" t="s">
        <v>412</v>
      </c>
      <c r="C84" s="22" t="s">
        <v>90</v>
      </c>
      <c r="D84" s="22" t="s">
        <v>412</v>
      </c>
      <c r="E84" s="22" t="s">
        <v>412</v>
      </c>
      <c r="F84" s="22" t="s">
        <v>23</v>
      </c>
      <c r="G84" s="23" t="n">
        <v>2</v>
      </c>
      <c r="H84" s="24" t="n">
        <v>1</v>
      </c>
      <c r="I84" s="24" t="n">
        <v>104592.27</v>
      </c>
      <c r="J84" s="24" t="n">
        <v>0</v>
      </c>
      <c r="K84" s="24" t="n">
        <v>0</v>
      </c>
      <c r="L84" s="24" t="n">
        <v>0</v>
      </c>
      <c r="M84" s="24"/>
      <c r="N84" s="6" t="s">
        <f>=I84+J84+K84+L84</f>
      </c>
      <c r="O84" s="22"/>
    </row>
    <row collapsed="false" customFormat="false" customHeight="false" hidden="false" ht="12.1" outlineLevel="0" r="85">
      <c r="A85" s="20" t="n">
        <v>43959.756759259</v>
      </c>
      <c r="B85" s="16" t="s">
        <v>46</v>
      </c>
      <c r="C85" s="16" t="s">
        <v>437</v>
      </c>
      <c r="D85" s="16" t="s">
        <v>351</v>
      </c>
      <c r="E85" s="16" t="s">
        <v>17</v>
      </c>
      <c r="F85" s="16" t="s">
        <v>23</v>
      </c>
      <c r="G85" s="7" t="n">
        <v>40000</v>
      </c>
      <c r="H85" s="6" t="n">
        <v>2.6135</v>
      </c>
      <c r="I85" s="6" t="n">
        <v>-104540</v>
      </c>
      <c r="J85" s="6" t="n">
        <v>0</v>
      </c>
      <c r="K85" s="6" t="n">
        <v>-52.27</v>
      </c>
      <c r="L85" s="6" t="n">
        <v>0</v>
      </c>
      <c r="M85" s="6"/>
      <c r="N85" s="6" t="s">
        <f>=I85+J85+K85+L85</f>
      </c>
      <c r="O85" s="16"/>
    </row>
    <row collapsed="false" customFormat="false" customHeight="false" hidden="false" ht="12.1" outlineLevel="0" r="86">
      <c r="A86" s="21" t="n">
        <v>43969.712962963</v>
      </c>
      <c r="B86" s="22" t="s">
        <v>412</v>
      </c>
      <c r="C86" s="22" t="s">
        <v>90</v>
      </c>
      <c r="D86" s="22" t="s">
        <v>412</v>
      </c>
      <c r="E86" s="22" t="s">
        <v>412</v>
      </c>
      <c r="F86" s="22" t="s">
        <v>23</v>
      </c>
      <c r="G86" s="23" t="n">
        <v>1</v>
      </c>
      <c r="H86" s="24" t="n">
        <v>1</v>
      </c>
      <c r="I86" s="24" t="n">
        <v>32.89</v>
      </c>
      <c r="J86" s="24" t="n">
        <v>0</v>
      </c>
      <c r="K86" s="24" t="n">
        <v>0</v>
      </c>
      <c r="L86" s="24" t="n">
        <v>0</v>
      </c>
      <c r="M86" s="24"/>
      <c r="N86" s="6" t="s">
        <f>=I86+J86+K86+L86</f>
      </c>
      <c r="O86" s="22"/>
    </row>
    <row collapsed="false" customFormat="false" customHeight="false" hidden="false" ht="12.1" outlineLevel="0" r="87">
      <c r="A87" s="21" t="n">
        <v>43980.439409722</v>
      </c>
      <c r="B87" s="22" t="s">
        <v>412</v>
      </c>
      <c r="C87" s="22" t="s">
        <v>90</v>
      </c>
      <c r="D87" s="22" t="s">
        <v>412</v>
      </c>
      <c r="E87" s="22" t="s">
        <v>412</v>
      </c>
      <c r="F87" s="22" t="s">
        <v>23</v>
      </c>
      <c r="G87" s="23" t="n">
        <v>3</v>
      </c>
      <c r="H87" s="24" t="n">
        <v>1</v>
      </c>
      <c r="I87" s="24" t="n">
        <v>300150</v>
      </c>
      <c r="J87" s="24" t="n">
        <v>0</v>
      </c>
      <c r="K87" s="24" t="n">
        <v>0</v>
      </c>
      <c r="L87" s="24" t="n">
        <v>0</v>
      </c>
      <c r="M87" s="24"/>
      <c r="N87" s="6" t="s">
        <f>=I87+J87+K87+L87</f>
      </c>
      <c r="O87" s="22"/>
    </row>
    <row collapsed="false" customFormat="false" customHeight="false" hidden="false" ht="12.1" outlineLevel="0" r="88">
      <c r="A88" s="29" t="n">
        <v>43983.690706019</v>
      </c>
      <c r="B88" s="30" t="s">
        <v>415</v>
      </c>
      <c r="C88" s="30" t="s">
        <v>438</v>
      </c>
      <c r="D88" s="30" t="s">
        <v>415</v>
      </c>
      <c r="E88" s="30" t="s">
        <v>415</v>
      </c>
      <c r="F88" s="30" t="s">
        <v>23</v>
      </c>
      <c r="G88" s="31" t="n">
        <v>1</v>
      </c>
      <c r="H88" s="32" t="n">
        <v>-1</v>
      </c>
      <c r="I88" s="32" t="n">
        <v>-1546</v>
      </c>
      <c r="J88" s="32" t="n">
        <v>0</v>
      </c>
      <c r="K88" s="32" t="n">
        <v>0</v>
      </c>
      <c r="L88" s="32" t="n">
        <v>0</v>
      </c>
      <c r="M88" s="32"/>
      <c r="N88" s="6" t="s">
        <f>=I88+J88+K88+L88</f>
      </c>
      <c r="O88" s="30"/>
    </row>
    <row collapsed="false" customFormat="false" customHeight="false" hidden="false" ht="12.1" outlineLevel="0" r="89">
      <c r="A89" s="21" t="n">
        <v>43983.690706019</v>
      </c>
      <c r="B89" s="22" t="s">
        <v>421</v>
      </c>
      <c r="C89" s="22" t="s">
        <v>439</v>
      </c>
      <c r="D89" s="22" t="s">
        <v>421</v>
      </c>
      <c r="E89" s="22" t="s">
        <v>421</v>
      </c>
      <c r="F89" s="22" t="s">
        <v>23</v>
      </c>
      <c r="G89" s="23" t="n">
        <v>1</v>
      </c>
      <c r="H89" s="24" t="n">
        <v>1</v>
      </c>
      <c r="I89" s="24" t="n">
        <v>11895</v>
      </c>
      <c r="J89" s="24" t="n">
        <v>0</v>
      </c>
      <c r="K89" s="24" t="n">
        <v>0</v>
      </c>
      <c r="L89" s="24" t="n">
        <v>0</v>
      </c>
      <c r="M89" s="24"/>
      <c r="N89" s="6" t="s">
        <f>=I89+J89+K89+L89</f>
      </c>
      <c r="O89" s="22"/>
    </row>
    <row collapsed="false" customFormat="false" customHeight="false" hidden="false" ht="12.1" outlineLevel="0" r="90">
      <c r="A90" s="20" t="n">
        <v>43985.607210648</v>
      </c>
      <c r="B90" s="16" t="s">
        <v>364</v>
      </c>
      <c r="C90" s="16" t="s">
        <v>440</v>
      </c>
      <c r="D90" s="16" t="s">
        <v>351</v>
      </c>
      <c r="E90" s="16" t="s">
        <v>75</v>
      </c>
      <c r="F90" s="16" t="s">
        <v>23</v>
      </c>
      <c r="G90" s="7" t="n">
        <v>300</v>
      </c>
      <c r="H90" s="6" t="n">
        <v>400</v>
      </c>
      <c r="I90" s="6" t="n">
        <v>-300000</v>
      </c>
      <c r="J90" s="6" t="n">
        <v>0</v>
      </c>
      <c r="K90" s="6" t="n">
        <v>-150</v>
      </c>
      <c r="L90" s="6" t="n">
        <v>0</v>
      </c>
      <c r="M90" s="6"/>
      <c r="N90" s="6" t="s">
        <f>=I90+J90+K90+L90</f>
      </c>
      <c r="O90" s="16"/>
    </row>
    <row collapsed="false" customFormat="false" customHeight="false" hidden="false" ht="12.1" outlineLevel="0" r="91">
      <c r="A91" s="21" t="n">
        <v>43987.675231481</v>
      </c>
      <c r="B91" s="22" t="s">
        <v>412</v>
      </c>
      <c r="C91" s="22" t="s">
        <v>90</v>
      </c>
      <c r="D91" s="22" t="s">
        <v>412</v>
      </c>
      <c r="E91" s="22" t="s">
        <v>412</v>
      </c>
      <c r="F91" s="22" t="s">
        <v>23</v>
      </c>
      <c r="G91" s="23" t="n">
        <v>1</v>
      </c>
      <c r="H91" s="24" t="n">
        <v>1</v>
      </c>
      <c r="I91" s="24" t="n">
        <v>68394.18</v>
      </c>
      <c r="J91" s="24" t="n">
        <v>0</v>
      </c>
      <c r="K91" s="24" t="n">
        <v>0</v>
      </c>
      <c r="L91" s="24" t="n">
        <v>0</v>
      </c>
      <c r="M91" s="24"/>
      <c r="N91" s="6" t="s">
        <f>=I91+J91+K91+L91</f>
      </c>
      <c r="O91" s="22"/>
    </row>
    <row collapsed="false" customFormat="false" customHeight="false" hidden="false" ht="12.1" outlineLevel="0" r="92">
      <c r="A92" s="20" t="n">
        <v>43987.686319444</v>
      </c>
      <c r="B92" s="16" t="s">
        <v>21</v>
      </c>
      <c r="C92" s="16" t="s">
        <v>419</v>
      </c>
      <c r="D92" s="16" t="s">
        <v>351</v>
      </c>
      <c r="E92" s="16" t="s">
        <v>17</v>
      </c>
      <c r="F92" s="16" t="s">
        <v>23</v>
      </c>
      <c r="G92" s="7" t="n">
        <v>2000</v>
      </c>
      <c r="H92" s="6" t="n">
        <v>34.18</v>
      </c>
      <c r="I92" s="6" t="n">
        <v>-68360</v>
      </c>
      <c r="J92" s="6" t="n">
        <v>0</v>
      </c>
      <c r="K92" s="6" t="n">
        <v>-34.18</v>
      </c>
      <c r="L92" s="6" t="n">
        <v>0</v>
      </c>
      <c r="M92" s="6"/>
      <c r="N92" s="6" t="s">
        <f>=I92+J92+K92+L92</f>
      </c>
      <c r="O92" s="16"/>
    </row>
    <row collapsed="false" customFormat="false" customHeight="false" hidden="false" ht="12.1" outlineLevel="0" r="93">
      <c r="A93" s="25" t="n">
        <v>43990.932384259</v>
      </c>
      <c r="B93" s="26" t="s">
        <v>414</v>
      </c>
      <c r="C93" s="26" t="s">
        <v>91</v>
      </c>
      <c r="D93" s="26" t="s">
        <v>414</v>
      </c>
      <c r="E93" s="26" t="s">
        <v>414</v>
      </c>
      <c r="F93" s="26" t="s">
        <v>23</v>
      </c>
      <c r="G93" s="27" t="n">
        <v>1</v>
      </c>
      <c r="H93" s="28" t="n">
        <v>-10381.89</v>
      </c>
      <c r="I93" s="28" t="n">
        <v>-10381.89</v>
      </c>
      <c r="J93" s="28" t="n">
        <v>0</v>
      </c>
      <c r="K93" s="28" t="n">
        <v>0</v>
      </c>
      <c r="L93" s="28" t="n">
        <v>0</v>
      </c>
      <c r="M93" s="28"/>
      <c r="N93" s="6" t="s">
        <f>=I93+J93+K93+L93</f>
      </c>
      <c r="O93" s="26"/>
    </row>
    <row collapsed="false" customFormat="false" customHeight="false" hidden="false" ht="12.1" outlineLevel="0" r="94">
      <c r="A94" s="21" t="n">
        <v>43993.768171296</v>
      </c>
      <c r="B94" s="22" t="s">
        <v>412</v>
      </c>
      <c r="C94" s="22" t="s">
        <v>90</v>
      </c>
      <c r="D94" s="22" t="s">
        <v>412</v>
      </c>
      <c r="E94" s="22" t="s">
        <v>412</v>
      </c>
      <c r="F94" s="22" t="s">
        <v>23</v>
      </c>
      <c r="G94" s="23" t="n">
        <v>1</v>
      </c>
      <c r="H94" s="24" t="n">
        <v>1</v>
      </c>
      <c r="I94" s="24" t="n">
        <v>45447.72</v>
      </c>
      <c r="J94" s="24" t="n">
        <v>0</v>
      </c>
      <c r="K94" s="24" t="n">
        <v>0</v>
      </c>
      <c r="L94" s="24" t="n">
        <v>0</v>
      </c>
      <c r="M94" s="24"/>
      <c r="N94" s="6" t="s">
        <f>=I94+J94+K94+L94</f>
      </c>
      <c r="O94" s="22"/>
    </row>
    <row collapsed="false" customFormat="false" customHeight="false" hidden="false" ht="12.1" outlineLevel="0" r="95">
      <c r="A95" s="25" t="n">
        <v>43993.839351852</v>
      </c>
      <c r="B95" s="26" t="s">
        <v>414</v>
      </c>
      <c r="C95" s="26" t="s">
        <v>91</v>
      </c>
      <c r="D95" s="26" t="s">
        <v>414</v>
      </c>
      <c r="E95" s="26" t="s">
        <v>414</v>
      </c>
      <c r="F95" s="26" t="s">
        <v>23</v>
      </c>
      <c r="G95" s="27" t="n">
        <v>1</v>
      </c>
      <c r="H95" s="28" t="n">
        <v>-45447.72</v>
      </c>
      <c r="I95" s="28" t="n">
        <v>-45447.72</v>
      </c>
      <c r="J95" s="28" t="n">
        <v>0</v>
      </c>
      <c r="K95" s="28" t="n">
        <v>0</v>
      </c>
      <c r="L95" s="28" t="n">
        <v>0</v>
      </c>
      <c r="M95" s="28"/>
      <c r="N95" s="6" t="s">
        <f>=I95+J95+K95+L95</f>
      </c>
      <c r="O95" s="26"/>
    </row>
    <row collapsed="false" customFormat="false" customHeight="false" hidden="false" ht="12.1" outlineLevel="0" r="96">
      <c r="A96" s="21" t="n">
        <v>43997.740497685</v>
      </c>
      <c r="B96" s="22" t="s">
        <v>412</v>
      </c>
      <c r="C96" s="22" t="s">
        <v>90</v>
      </c>
      <c r="D96" s="22" t="s">
        <v>412</v>
      </c>
      <c r="E96" s="22" t="s">
        <v>412</v>
      </c>
      <c r="F96" s="22" t="s">
        <v>23</v>
      </c>
      <c r="G96" s="23" t="n">
        <v>1</v>
      </c>
      <c r="H96" s="24" t="n">
        <v>1</v>
      </c>
      <c r="I96" s="24" t="n">
        <v>90095.03</v>
      </c>
      <c r="J96" s="24" t="n">
        <v>0</v>
      </c>
      <c r="K96" s="24" t="n">
        <v>0</v>
      </c>
      <c r="L96" s="24" t="n">
        <v>0</v>
      </c>
      <c r="M96" s="24"/>
      <c r="N96" s="6" t="s">
        <f>=I96+J96+K96+L96</f>
      </c>
      <c r="O96" s="22"/>
    </row>
    <row collapsed="false" customFormat="false" customHeight="false" hidden="false" ht="12.1" outlineLevel="0" r="97">
      <c r="A97" s="25" t="n">
        <v>43997.786689815</v>
      </c>
      <c r="B97" s="26" t="s">
        <v>414</v>
      </c>
      <c r="C97" s="26" t="s">
        <v>91</v>
      </c>
      <c r="D97" s="26" t="s">
        <v>414</v>
      </c>
      <c r="E97" s="26" t="s">
        <v>414</v>
      </c>
      <c r="F97" s="26" t="s">
        <v>23</v>
      </c>
      <c r="G97" s="27" t="n">
        <v>1</v>
      </c>
      <c r="H97" s="28" t="n">
        <v>-90095.03</v>
      </c>
      <c r="I97" s="28" t="n">
        <v>-90095.03</v>
      </c>
      <c r="J97" s="28" t="n">
        <v>0</v>
      </c>
      <c r="K97" s="28" t="n">
        <v>0</v>
      </c>
      <c r="L97" s="28" t="n">
        <v>0</v>
      </c>
      <c r="M97" s="28"/>
      <c r="N97" s="6" t="s">
        <f>=I97+J97+K97+L97</f>
      </c>
      <c r="O97" s="26"/>
    </row>
    <row collapsed="false" customFormat="false" customHeight="false" hidden="false" ht="12.1" outlineLevel="0" r="98">
      <c r="A98" s="29" t="n">
        <v>43999.70443287</v>
      </c>
      <c r="B98" s="30" t="s">
        <v>415</v>
      </c>
      <c r="C98" s="30" t="s">
        <v>441</v>
      </c>
      <c r="D98" s="30" t="s">
        <v>415</v>
      </c>
      <c r="E98" s="30" t="s">
        <v>415</v>
      </c>
      <c r="F98" s="30" t="s">
        <v>23</v>
      </c>
      <c r="G98" s="31" t="n">
        <v>2</v>
      </c>
      <c r="H98" s="32" t="n">
        <v>0</v>
      </c>
      <c r="I98" s="32" t="n">
        <v>-464</v>
      </c>
      <c r="J98" s="32" t="n">
        <v>0</v>
      </c>
      <c r="K98" s="32" t="n">
        <v>0</v>
      </c>
      <c r="L98" s="32" t="n">
        <v>0</v>
      </c>
      <c r="M98" s="32"/>
      <c r="N98" s="6" t="s">
        <f>=I98+J98+K98+L98</f>
      </c>
      <c r="O98" s="30"/>
    </row>
    <row collapsed="false" customFormat="false" customHeight="false" hidden="false" ht="12.1" outlineLevel="0" r="99">
      <c r="A99" s="21" t="n">
        <v>43999.70443287</v>
      </c>
      <c r="B99" s="22" t="s">
        <v>421</v>
      </c>
      <c r="C99" s="22" t="s">
        <v>442</v>
      </c>
      <c r="D99" s="22" t="s">
        <v>421</v>
      </c>
      <c r="E99" s="22" t="s">
        <v>421</v>
      </c>
      <c r="F99" s="22" t="s">
        <v>23</v>
      </c>
      <c r="G99" s="23" t="n">
        <v>1</v>
      </c>
      <c r="H99" s="24" t="n">
        <v>1</v>
      </c>
      <c r="I99" s="24" t="n">
        <v>720</v>
      </c>
      <c r="J99" s="24" t="n">
        <v>0</v>
      </c>
      <c r="K99" s="24" t="n">
        <v>0</v>
      </c>
      <c r="L99" s="24" t="n">
        <v>0</v>
      </c>
      <c r="M99" s="24"/>
      <c r="N99" s="6" t="s">
        <f>=I99+J99+K99+L99</f>
      </c>
      <c r="O99" s="22"/>
    </row>
    <row collapsed="false" customFormat="false" customHeight="false" hidden="false" ht="12.1" outlineLevel="0" r="100">
      <c r="A100" s="21" t="n">
        <v>43999.796886574</v>
      </c>
      <c r="B100" s="22" t="s">
        <v>421</v>
      </c>
      <c r="C100" s="22" t="s">
        <v>443</v>
      </c>
      <c r="D100" s="22" t="s">
        <v>421</v>
      </c>
      <c r="E100" s="22" t="s">
        <v>421</v>
      </c>
      <c r="F100" s="22" t="s">
        <v>23</v>
      </c>
      <c r="G100" s="23" t="n">
        <v>1</v>
      </c>
      <c r="H100" s="24" t="n">
        <v>1</v>
      </c>
      <c r="I100" s="24" t="n">
        <v>2848.3</v>
      </c>
      <c r="J100" s="24" t="n">
        <v>0</v>
      </c>
      <c r="K100" s="24" t="n">
        <v>0</v>
      </c>
      <c r="L100" s="24" t="n">
        <v>0</v>
      </c>
      <c r="M100" s="24"/>
      <c r="N100" s="6" t="s">
        <f>=I100+J100+K100+L100</f>
      </c>
      <c r="O100" s="22"/>
    </row>
    <row collapsed="false" customFormat="false" customHeight="false" hidden="false" ht="12.1" outlineLevel="0" r="101">
      <c r="A101" s="29" t="n">
        <v>44005.736875</v>
      </c>
      <c r="B101" s="30" t="s">
        <v>415</v>
      </c>
      <c r="C101" s="30" t="s">
        <v>444</v>
      </c>
      <c r="D101" s="30" t="s">
        <v>415</v>
      </c>
      <c r="E101" s="30" t="s">
        <v>415</v>
      </c>
      <c r="F101" s="30" t="s">
        <v>23</v>
      </c>
      <c r="G101" s="31" t="n">
        <v>2</v>
      </c>
      <c r="H101" s="32" t="n">
        <v>0</v>
      </c>
      <c r="I101" s="32" t="n">
        <v>-481</v>
      </c>
      <c r="J101" s="32" t="n">
        <v>0</v>
      </c>
      <c r="K101" s="32" t="n">
        <v>0</v>
      </c>
      <c r="L101" s="32" t="n">
        <v>0</v>
      </c>
      <c r="M101" s="32"/>
      <c r="N101" s="6" t="s">
        <f>=I101+J101+K101+L101</f>
      </c>
      <c r="O101" s="30"/>
    </row>
    <row collapsed="false" customFormat="false" customHeight="false" hidden="false" ht="12.1" outlineLevel="0" r="102">
      <c r="A102" s="21" t="n">
        <v>44005.736875</v>
      </c>
      <c r="B102" s="22" t="s">
        <v>421</v>
      </c>
      <c r="C102" s="22" t="s">
        <v>445</v>
      </c>
      <c r="D102" s="22" t="s">
        <v>421</v>
      </c>
      <c r="E102" s="22" t="s">
        <v>421</v>
      </c>
      <c r="F102" s="22" t="s">
        <v>23</v>
      </c>
      <c r="G102" s="23" t="n">
        <v>1</v>
      </c>
      <c r="H102" s="24" t="n">
        <v>1</v>
      </c>
      <c r="I102" s="24" t="n">
        <v>1811.94</v>
      </c>
      <c r="J102" s="24" t="n">
        <v>0</v>
      </c>
      <c r="K102" s="24" t="n">
        <v>0</v>
      </c>
      <c r="L102" s="24" t="n">
        <v>0</v>
      </c>
      <c r="M102" s="24"/>
      <c r="N102" s="6" t="s">
        <f>=I102+J102+K102+L102</f>
      </c>
      <c r="O102" s="22"/>
    </row>
    <row collapsed="false" customFormat="false" customHeight="false" hidden="false" ht="12.1" outlineLevel="0" r="103">
      <c r="A103" s="21" t="n">
        <v>44005.791921296</v>
      </c>
      <c r="B103" s="22" t="s">
        <v>421</v>
      </c>
      <c r="C103" s="22" t="s">
        <v>445</v>
      </c>
      <c r="D103" s="22" t="s">
        <v>421</v>
      </c>
      <c r="E103" s="22" t="s">
        <v>421</v>
      </c>
      <c r="F103" s="22" t="s">
        <v>23</v>
      </c>
      <c r="G103" s="23" t="n">
        <v>1</v>
      </c>
      <c r="H103" s="24" t="n">
        <v>1</v>
      </c>
      <c r="I103" s="24" t="n">
        <v>1887.15</v>
      </c>
      <c r="J103" s="24" t="n">
        <v>0</v>
      </c>
      <c r="K103" s="24" t="n">
        <v>0</v>
      </c>
      <c r="L103" s="24" t="n">
        <v>0</v>
      </c>
      <c r="M103" s="24"/>
      <c r="N103" s="6" t="s">
        <f>=I103+J103+K103+L103</f>
      </c>
      <c r="O103" s="22"/>
    </row>
    <row collapsed="false" customFormat="false" customHeight="false" hidden="false" ht="12.1" outlineLevel="0" r="104">
      <c r="A104" s="25" t="n">
        <v>44008.945474537</v>
      </c>
      <c r="B104" s="26" t="s">
        <v>414</v>
      </c>
      <c r="C104" s="26" t="s">
        <v>91</v>
      </c>
      <c r="D104" s="26" t="s">
        <v>414</v>
      </c>
      <c r="E104" s="26" t="s">
        <v>414</v>
      </c>
      <c r="F104" s="26" t="s">
        <v>23</v>
      </c>
      <c r="G104" s="27" t="n">
        <v>1</v>
      </c>
      <c r="H104" s="28" t="n">
        <v>-6322.39</v>
      </c>
      <c r="I104" s="28" t="n">
        <v>-6322.39</v>
      </c>
      <c r="J104" s="28" t="n">
        <v>0</v>
      </c>
      <c r="K104" s="28" t="n">
        <v>0</v>
      </c>
      <c r="L104" s="28" t="n">
        <v>0</v>
      </c>
      <c r="M104" s="28"/>
      <c r="N104" s="6" t="s">
        <f>=I104+J104+K104+L104</f>
      </c>
      <c r="O104" s="26"/>
    </row>
    <row collapsed="false" customFormat="false" customHeight="false" hidden="false" ht="12.1" outlineLevel="0" r="105">
      <c r="A105" s="29" t="n">
        <v>44018.536574074</v>
      </c>
      <c r="B105" s="30" t="s">
        <v>415</v>
      </c>
      <c r="C105" s="30" t="s">
        <v>446</v>
      </c>
      <c r="D105" s="30" t="s">
        <v>415</v>
      </c>
      <c r="E105" s="30" t="s">
        <v>415</v>
      </c>
      <c r="F105" s="30" t="s">
        <v>23</v>
      </c>
      <c r="G105" s="31" t="n">
        <v>1</v>
      </c>
      <c r="H105" s="32" t="n">
        <v>-1</v>
      </c>
      <c r="I105" s="32" t="n">
        <v>-577</v>
      </c>
      <c r="J105" s="32" t="n">
        <v>0</v>
      </c>
      <c r="K105" s="32" t="n">
        <v>0</v>
      </c>
      <c r="L105" s="32" t="n">
        <v>0</v>
      </c>
      <c r="M105" s="32"/>
      <c r="N105" s="6" t="s">
        <f>=I105+J105+K105+L105</f>
      </c>
      <c r="O105" s="30"/>
    </row>
    <row collapsed="false" customFormat="false" customHeight="false" hidden="false" ht="12.1" outlineLevel="0" r="106">
      <c r="A106" s="21" t="n">
        <v>44018.536574074</v>
      </c>
      <c r="B106" s="22" t="s">
        <v>421</v>
      </c>
      <c r="C106" s="22" t="s">
        <v>447</v>
      </c>
      <c r="D106" s="22" t="s">
        <v>421</v>
      </c>
      <c r="E106" s="22" t="s">
        <v>421</v>
      </c>
      <c r="F106" s="22" t="s">
        <v>23</v>
      </c>
      <c r="G106" s="23" t="n">
        <v>1</v>
      </c>
      <c r="H106" s="24" t="n">
        <v>1</v>
      </c>
      <c r="I106" s="24" t="n">
        <v>4441.01</v>
      </c>
      <c r="J106" s="24" t="n">
        <v>0</v>
      </c>
      <c r="K106" s="24" t="n">
        <v>0</v>
      </c>
      <c r="L106" s="24" t="n">
        <v>0</v>
      </c>
      <c r="M106" s="24"/>
      <c r="N106" s="6" t="s">
        <f>=I106+J106+K106+L106</f>
      </c>
      <c r="O106" s="22"/>
    </row>
    <row collapsed="false" customFormat="false" customHeight="false" hidden="false" ht="12.1" outlineLevel="0" r="107">
      <c r="A107" s="20" t="n">
        <v>44020.759571759</v>
      </c>
      <c r="B107" s="16" t="s">
        <v>365</v>
      </c>
      <c r="C107" s="16" t="s">
        <v>448</v>
      </c>
      <c r="D107" s="16" t="s">
        <v>351</v>
      </c>
      <c r="E107" s="16" t="s">
        <v>17</v>
      </c>
      <c r="F107" s="16" t="s">
        <v>19</v>
      </c>
      <c r="G107" s="7" t="n">
        <v>5</v>
      </c>
      <c r="H107" s="6" t="n">
        <v>34.01</v>
      </c>
      <c r="I107" s="6" t="n">
        <v>-170.05</v>
      </c>
      <c r="J107" s="6" t="n">
        <v>0</v>
      </c>
      <c r="K107" s="6" t="n">
        <v>-0.09</v>
      </c>
      <c r="L107" s="6" t="n">
        <v>0</v>
      </c>
      <c r="M107" s="6" t="s">
        <f>=I107+J107+K107+L107</f>
      </c>
      <c r="N107" s="6"/>
      <c r="O107" s="16"/>
    </row>
    <row collapsed="false" customFormat="false" customHeight="false" hidden="false" ht="12.1" outlineLevel="0" r="108">
      <c r="A108" s="20" t="n">
        <v>44020.792800926</v>
      </c>
      <c r="B108" s="16" t="s">
        <v>366</v>
      </c>
      <c r="C108" s="16" t="s">
        <v>449</v>
      </c>
      <c r="D108" s="16" t="s">
        <v>351</v>
      </c>
      <c r="E108" s="16" t="s">
        <v>17</v>
      </c>
      <c r="F108" s="16" t="s">
        <v>19</v>
      </c>
      <c r="G108" s="7" t="n">
        <v>15</v>
      </c>
      <c r="H108" s="6" t="n">
        <v>38.533333333333</v>
      </c>
      <c r="I108" s="6" t="n">
        <v>-578</v>
      </c>
      <c r="J108" s="6" t="n">
        <v>0</v>
      </c>
      <c r="K108" s="6" t="n">
        <v>-0.29</v>
      </c>
      <c r="L108" s="6" t="n">
        <v>0</v>
      </c>
      <c r="M108" s="6" t="s">
        <f>=I108+J108+K108+L108</f>
      </c>
      <c r="N108" s="6"/>
      <c r="O108" s="16"/>
    </row>
    <row collapsed="false" customFormat="false" customHeight="false" hidden="false" ht="12.1" outlineLevel="0" r="109">
      <c r="A109" s="29" t="n">
        <v>44026.639803241</v>
      </c>
      <c r="B109" s="30" t="s">
        <v>415</v>
      </c>
      <c r="C109" s="30" t="s">
        <v>450</v>
      </c>
      <c r="D109" s="30" t="s">
        <v>415</v>
      </c>
      <c r="E109" s="30" t="s">
        <v>415</v>
      </c>
      <c r="F109" s="30" t="s">
        <v>23</v>
      </c>
      <c r="G109" s="31" t="n">
        <v>1</v>
      </c>
      <c r="H109" s="32" t="n">
        <v>-1</v>
      </c>
      <c r="I109" s="32" t="n">
        <v>-515</v>
      </c>
      <c r="J109" s="32" t="n">
        <v>0</v>
      </c>
      <c r="K109" s="32" t="n">
        <v>0</v>
      </c>
      <c r="L109" s="32" t="n">
        <v>0</v>
      </c>
      <c r="M109" s="32"/>
      <c r="N109" s="6" t="s">
        <f>=I109+J109+K109+L109</f>
      </c>
      <c r="O109" s="30"/>
    </row>
    <row collapsed="false" customFormat="false" customHeight="false" hidden="false" ht="12.1" outlineLevel="0" r="110">
      <c r="A110" s="21" t="n">
        <v>44026.639803241</v>
      </c>
      <c r="B110" s="22" t="s">
        <v>421</v>
      </c>
      <c r="C110" s="22" t="s">
        <v>451</v>
      </c>
      <c r="D110" s="22" t="s">
        <v>421</v>
      </c>
      <c r="E110" s="22" t="s">
        <v>421</v>
      </c>
      <c r="F110" s="22" t="s">
        <v>23</v>
      </c>
      <c r="G110" s="23" t="n">
        <v>1</v>
      </c>
      <c r="H110" s="24" t="n">
        <v>1</v>
      </c>
      <c r="I110" s="24" t="n">
        <v>3964</v>
      </c>
      <c r="J110" s="24" t="n">
        <v>0</v>
      </c>
      <c r="K110" s="24" t="n">
        <v>0</v>
      </c>
      <c r="L110" s="24" t="n">
        <v>0</v>
      </c>
      <c r="M110" s="24"/>
      <c r="N110" s="6" t="s">
        <f>=I110+J110+K110+L110</f>
      </c>
      <c r="O110" s="22"/>
    </row>
    <row collapsed="false" customFormat="false" customHeight="false" hidden="false" ht="12.1" outlineLevel="0" r="111">
      <c r="A111" s="25" t="n">
        <v>44026.736226852</v>
      </c>
      <c r="B111" s="26" t="s">
        <v>414</v>
      </c>
      <c r="C111" s="26" t="s">
        <v>91</v>
      </c>
      <c r="D111" s="26" t="s">
        <v>414</v>
      </c>
      <c r="E111" s="26" t="s">
        <v>414</v>
      </c>
      <c r="F111" s="26" t="s">
        <v>23</v>
      </c>
      <c r="G111" s="27" t="n">
        <v>1</v>
      </c>
      <c r="H111" s="28" t="n">
        <v>-7313.01</v>
      </c>
      <c r="I111" s="28" t="n">
        <v>-7313.01</v>
      </c>
      <c r="J111" s="28" t="n">
        <v>0</v>
      </c>
      <c r="K111" s="28" t="n">
        <v>0</v>
      </c>
      <c r="L111" s="28" t="n">
        <v>0</v>
      </c>
      <c r="M111" s="28"/>
      <c r="N111" s="6" t="s">
        <f>=I111+J111+K111+L111</f>
      </c>
      <c r="O111" s="26"/>
    </row>
    <row collapsed="false" customFormat="false" customHeight="false" hidden="false" ht="12.1" outlineLevel="0" r="112">
      <c r="A112" s="33" t="n">
        <v>44026.8525</v>
      </c>
      <c r="B112" s="34" t="s">
        <v>356</v>
      </c>
      <c r="C112" s="34" t="s">
        <v>417</v>
      </c>
      <c r="D112" s="34" t="s">
        <v>352</v>
      </c>
      <c r="E112" s="34" t="s">
        <v>17</v>
      </c>
      <c r="F112" s="34" t="s">
        <v>23</v>
      </c>
      <c r="G112" s="35" t="n">
        <v>-112</v>
      </c>
      <c r="H112" s="36" t="n">
        <v>3729.2321428571</v>
      </c>
      <c r="I112" s="36" t="n">
        <v>417674</v>
      </c>
      <c r="J112" s="36" t="n">
        <v>0</v>
      </c>
      <c r="K112" s="36" t="n">
        <v>-154.64</v>
      </c>
      <c r="L112" s="36" t="n">
        <v>0</v>
      </c>
      <c r="M112" s="36"/>
      <c r="N112" s="6" t="s">
        <f>=I112+J112+K112+L112</f>
      </c>
      <c r="O112" s="34"/>
    </row>
    <row collapsed="false" customFormat="false" customHeight="false" hidden="false" ht="12.1" outlineLevel="0" r="113">
      <c r="A113" s="20" t="n">
        <v>44027.911099537</v>
      </c>
      <c r="B113" s="16" t="s">
        <v>366</v>
      </c>
      <c r="C113" s="16" t="s">
        <v>449</v>
      </c>
      <c r="D113" s="16" t="s">
        <v>351</v>
      </c>
      <c r="E113" s="16" t="s">
        <v>17</v>
      </c>
      <c r="F113" s="16" t="s">
        <v>19</v>
      </c>
      <c r="G113" s="7" t="n">
        <v>15</v>
      </c>
      <c r="H113" s="6" t="n">
        <v>36.35</v>
      </c>
      <c r="I113" s="6" t="n">
        <v>-545.25</v>
      </c>
      <c r="J113" s="6" t="n">
        <v>0</v>
      </c>
      <c r="K113" s="6" t="n">
        <v>-0.27</v>
      </c>
      <c r="L113" s="6" t="n">
        <v>0</v>
      </c>
      <c r="M113" s="6" t="s">
        <f>=I113+J113+K113+L113</f>
      </c>
      <c r="N113" s="6"/>
      <c r="O113" s="16"/>
    </row>
    <row collapsed="false" customFormat="false" customHeight="false" hidden="false" ht="12.1" outlineLevel="0" r="114">
      <c r="A114" s="29" t="n">
        <v>44029.643240741</v>
      </c>
      <c r="B114" s="30" t="s">
        <v>415</v>
      </c>
      <c r="C114" s="30" t="s">
        <v>441</v>
      </c>
      <c r="D114" s="30" t="s">
        <v>415</v>
      </c>
      <c r="E114" s="30" t="s">
        <v>415</v>
      </c>
      <c r="F114" s="30" t="s">
        <v>23</v>
      </c>
      <c r="G114" s="31" t="n">
        <v>1</v>
      </c>
      <c r="H114" s="32" t="n">
        <v>-1</v>
      </c>
      <c r="I114" s="32" t="n">
        <v>-406</v>
      </c>
      <c r="J114" s="32" t="n">
        <v>0</v>
      </c>
      <c r="K114" s="32" t="n">
        <v>0</v>
      </c>
      <c r="L114" s="32" t="n">
        <v>0</v>
      </c>
      <c r="M114" s="32"/>
      <c r="N114" s="6" t="s">
        <f>=I114+J114+K114+L114</f>
      </c>
      <c r="O114" s="30"/>
    </row>
    <row collapsed="false" customFormat="false" customHeight="false" hidden="false" ht="12.1" outlineLevel="0" r="115">
      <c r="A115" s="21" t="n">
        <v>44029.643240741</v>
      </c>
      <c r="B115" s="22" t="s">
        <v>421</v>
      </c>
      <c r="C115" s="22" t="s">
        <v>442</v>
      </c>
      <c r="D115" s="22" t="s">
        <v>421</v>
      </c>
      <c r="E115" s="22" t="s">
        <v>421</v>
      </c>
      <c r="F115" s="22" t="s">
        <v>23</v>
      </c>
      <c r="G115" s="23" t="n">
        <v>1</v>
      </c>
      <c r="H115" s="24" t="n">
        <v>1</v>
      </c>
      <c r="I115" s="24" t="n">
        <v>3120</v>
      </c>
      <c r="J115" s="24" t="n">
        <v>0</v>
      </c>
      <c r="K115" s="24" t="n">
        <v>0</v>
      </c>
      <c r="L115" s="24" t="n">
        <v>0</v>
      </c>
      <c r="M115" s="24"/>
      <c r="N115" s="6" t="s">
        <f>=I115+J115+K115+L115</f>
      </c>
      <c r="O115" s="22"/>
    </row>
    <row collapsed="false" customFormat="false" customHeight="false" hidden="false" ht="12.1" outlineLevel="0" r="116">
      <c r="A116" s="29" t="n">
        <v>44032.70525463</v>
      </c>
      <c r="B116" s="30" t="s">
        <v>415</v>
      </c>
      <c r="C116" s="30" t="s">
        <v>452</v>
      </c>
      <c r="D116" s="30" t="s">
        <v>415</v>
      </c>
      <c r="E116" s="30" t="s">
        <v>415</v>
      </c>
      <c r="F116" s="30" t="s">
        <v>23</v>
      </c>
      <c r="G116" s="31" t="n">
        <v>1</v>
      </c>
      <c r="H116" s="32" t="n">
        <v>-1</v>
      </c>
      <c r="I116" s="32" t="n">
        <v>-1541</v>
      </c>
      <c r="J116" s="32" t="n">
        <v>0</v>
      </c>
      <c r="K116" s="32" t="n">
        <v>0</v>
      </c>
      <c r="L116" s="32" t="n">
        <v>0</v>
      </c>
      <c r="M116" s="32"/>
      <c r="N116" s="6" t="s">
        <f>=I116+J116+K116+L116</f>
      </c>
      <c r="O116" s="30"/>
    </row>
    <row collapsed="false" customFormat="false" customHeight="false" hidden="false" ht="12.1" outlineLevel="0" r="117">
      <c r="A117" s="21" t="n">
        <v>44032.70525463</v>
      </c>
      <c r="B117" s="22" t="s">
        <v>421</v>
      </c>
      <c r="C117" s="22" t="s">
        <v>453</v>
      </c>
      <c r="D117" s="22" t="s">
        <v>421</v>
      </c>
      <c r="E117" s="22" t="s">
        <v>421</v>
      </c>
      <c r="F117" s="22" t="s">
        <v>23</v>
      </c>
      <c r="G117" s="23" t="n">
        <v>1</v>
      </c>
      <c r="H117" s="24" t="n">
        <v>1</v>
      </c>
      <c r="I117" s="24" t="n">
        <v>11859.1</v>
      </c>
      <c r="J117" s="24" t="n">
        <v>0</v>
      </c>
      <c r="K117" s="24" t="n">
        <v>0</v>
      </c>
      <c r="L117" s="24" t="n">
        <v>0</v>
      </c>
      <c r="M117" s="24"/>
      <c r="N117" s="6" t="s">
        <f>=I117+J117+K117+L117</f>
      </c>
      <c r="O117" s="22"/>
    </row>
    <row collapsed="false" customFormat="false" customHeight="false" hidden="false" ht="12.1" outlineLevel="0" r="118">
      <c r="A118" s="20" t="n">
        <v>44033.701296296</v>
      </c>
      <c r="B118" s="16" t="s">
        <v>358</v>
      </c>
      <c r="C118" s="16" t="s">
        <v>423</v>
      </c>
      <c r="D118" s="16" t="s">
        <v>351</v>
      </c>
      <c r="E118" s="16" t="s">
        <v>17</v>
      </c>
      <c r="F118" s="16" t="s">
        <v>23</v>
      </c>
      <c r="G118" s="7" t="n">
        <v>19500</v>
      </c>
      <c r="H118" s="6" t="n">
        <v>10.822948717949</v>
      </c>
      <c r="I118" s="6" t="n">
        <v>-211047.5</v>
      </c>
      <c r="J118" s="6" t="n">
        <v>0</v>
      </c>
      <c r="K118" s="6" t="n">
        <v>-105.52</v>
      </c>
      <c r="L118" s="6" t="n">
        <v>0</v>
      </c>
      <c r="M118" s="6"/>
      <c r="N118" s="6" t="s">
        <f>=I118+J118+K118+L118</f>
      </c>
      <c r="O118" s="16"/>
    </row>
    <row collapsed="false" customFormat="false" customHeight="false" hidden="false" ht="12.1" outlineLevel="0" r="119">
      <c r="A119" s="20" t="n">
        <v>44036.449594907</v>
      </c>
      <c r="B119" s="16" t="s">
        <v>21</v>
      </c>
      <c r="C119" s="16" t="s">
        <v>419</v>
      </c>
      <c r="D119" s="16" t="s">
        <v>351</v>
      </c>
      <c r="E119" s="16" t="s">
        <v>17</v>
      </c>
      <c r="F119" s="16" t="s">
        <v>23</v>
      </c>
      <c r="G119" s="7" t="n">
        <v>3000</v>
      </c>
      <c r="H119" s="6" t="n">
        <v>35.905</v>
      </c>
      <c r="I119" s="6" t="n">
        <v>-107715</v>
      </c>
      <c r="J119" s="6" t="n">
        <v>0</v>
      </c>
      <c r="K119" s="6" t="n">
        <v>-53.86</v>
      </c>
      <c r="L119" s="6" t="n">
        <v>0</v>
      </c>
      <c r="M119" s="6"/>
      <c r="N119" s="6" t="s">
        <f>=I119+J119+K119+L119</f>
      </c>
      <c r="O119" s="16"/>
    </row>
    <row collapsed="false" customFormat="false" customHeight="false" hidden="false" ht="12.1" outlineLevel="0" r="120">
      <c r="A120" s="20" t="n">
        <v>44036.647395833</v>
      </c>
      <c r="B120" s="16" t="s">
        <v>25</v>
      </c>
      <c r="C120" s="16" t="s">
        <v>26</v>
      </c>
      <c r="D120" s="16" t="s">
        <v>351</v>
      </c>
      <c r="E120" s="16" t="s">
        <v>17</v>
      </c>
      <c r="F120" s="16" t="s">
        <v>19</v>
      </c>
      <c r="G120" s="7" t="n">
        <v>10</v>
      </c>
      <c r="H120" s="6" t="n">
        <v>51</v>
      </c>
      <c r="I120" s="6" t="n">
        <v>-510</v>
      </c>
      <c r="J120" s="6" t="n">
        <v>0</v>
      </c>
      <c r="K120" s="6" t="n">
        <v>-0.26</v>
      </c>
      <c r="L120" s="6" t="n">
        <v>0</v>
      </c>
      <c r="M120" s="6" t="s">
        <f>=I120+J120+K120+L120</f>
      </c>
      <c r="N120" s="6"/>
      <c r="O120" s="16"/>
    </row>
    <row collapsed="false" customFormat="false" customHeight="false" hidden="false" ht="12.1" outlineLevel="0" r="121">
      <c r="A121" s="20" t="n">
        <v>44039.968912037</v>
      </c>
      <c r="B121" s="16" t="s">
        <v>25</v>
      </c>
      <c r="C121" s="16" t="s">
        <v>26</v>
      </c>
      <c r="D121" s="16" t="s">
        <v>351</v>
      </c>
      <c r="E121" s="16" t="s">
        <v>17</v>
      </c>
      <c r="F121" s="16" t="s">
        <v>19</v>
      </c>
      <c r="G121" s="7" t="n">
        <v>10</v>
      </c>
      <c r="H121" s="6" t="n">
        <v>49.47</v>
      </c>
      <c r="I121" s="6" t="n">
        <v>-494.7</v>
      </c>
      <c r="J121" s="6" t="n">
        <v>0</v>
      </c>
      <c r="K121" s="6" t="n">
        <v>-0.25</v>
      </c>
      <c r="L121" s="6" t="n">
        <v>0</v>
      </c>
      <c r="M121" s="6" t="s">
        <f>=I121+J121+K121+L121</f>
      </c>
      <c r="N121" s="6"/>
      <c r="O121" s="16"/>
    </row>
    <row collapsed="false" customFormat="false" customHeight="false" hidden="false" ht="12.1" outlineLevel="0" r="122">
      <c r="A122" s="29" t="n">
        <v>44041.637268519</v>
      </c>
      <c r="B122" s="30" t="s">
        <v>415</v>
      </c>
      <c r="C122" s="30" t="s">
        <v>427</v>
      </c>
      <c r="D122" s="30" t="s">
        <v>415</v>
      </c>
      <c r="E122" s="30" t="s">
        <v>415</v>
      </c>
      <c r="F122" s="30" t="s">
        <v>23</v>
      </c>
      <c r="G122" s="31" t="n">
        <v>1</v>
      </c>
      <c r="H122" s="32" t="n">
        <v>-1</v>
      </c>
      <c r="I122" s="32" t="n">
        <v>-595</v>
      </c>
      <c r="J122" s="32" t="n">
        <v>0</v>
      </c>
      <c r="K122" s="32" t="n">
        <v>0</v>
      </c>
      <c r="L122" s="32" t="n">
        <v>0</v>
      </c>
      <c r="M122" s="32"/>
      <c r="N122" s="6" t="s">
        <f>=I122+J122+K122+L122</f>
      </c>
      <c r="O122" s="30"/>
    </row>
    <row collapsed="false" customFormat="false" customHeight="false" hidden="false" ht="12.1" outlineLevel="0" r="123">
      <c r="A123" s="21" t="n">
        <v>44041.637268519</v>
      </c>
      <c r="B123" s="22" t="s">
        <v>421</v>
      </c>
      <c r="C123" s="22" t="s">
        <v>428</v>
      </c>
      <c r="D123" s="22" t="s">
        <v>421</v>
      </c>
      <c r="E123" s="22" t="s">
        <v>421</v>
      </c>
      <c r="F123" s="22" t="s">
        <v>23</v>
      </c>
      <c r="G123" s="23" t="n">
        <v>1</v>
      </c>
      <c r="H123" s="24" t="n">
        <v>1</v>
      </c>
      <c r="I123" s="24" t="n">
        <v>5260</v>
      </c>
      <c r="J123" s="24" t="n">
        <v>0</v>
      </c>
      <c r="K123" s="24" t="n">
        <v>0</v>
      </c>
      <c r="L123" s="24" t="n">
        <v>0</v>
      </c>
      <c r="M123" s="24"/>
      <c r="N123" s="6" t="s">
        <f>=I123+J123+K123+L123</f>
      </c>
      <c r="O123" s="22"/>
    </row>
    <row collapsed="false" customFormat="false" customHeight="false" hidden="false" ht="12.1" outlineLevel="0" r="124">
      <c r="A124" s="20" t="n">
        <v>44042.971793981</v>
      </c>
      <c r="B124" s="16" t="s">
        <v>25</v>
      </c>
      <c r="C124" s="16" t="s">
        <v>26</v>
      </c>
      <c r="D124" s="16" t="s">
        <v>351</v>
      </c>
      <c r="E124" s="16" t="s">
        <v>17</v>
      </c>
      <c r="F124" s="16" t="s">
        <v>19</v>
      </c>
      <c r="G124" s="7" t="n">
        <v>10</v>
      </c>
      <c r="H124" s="6" t="n">
        <v>47.81</v>
      </c>
      <c r="I124" s="6" t="n">
        <v>-478.1</v>
      </c>
      <c r="J124" s="6" t="n">
        <v>0</v>
      </c>
      <c r="K124" s="6" t="n">
        <v>-0.24</v>
      </c>
      <c r="L124" s="6" t="n">
        <v>0</v>
      </c>
      <c r="M124" s="6" t="s">
        <f>=I124+J124+K124+L124</f>
      </c>
      <c r="N124" s="6"/>
      <c r="O124" s="16"/>
    </row>
    <row collapsed="false" customFormat="false" customHeight="false" hidden="false" ht="12.1" outlineLevel="0" r="125">
      <c r="A125" s="21" t="n">
        <v>44043.847986111</v>
      </c>
      <c r="B125" s="22" t="s">
        <v>412</v>
      </c>
      <c r="C125" s="22" t="s">
        <v>90</v>
      </c>
      <c r="D125" s="22" t="s">
        <v>412</v>
      </c>
      <c r="E125" s="22" t="s">
        <v>412</v>
      </c>
      <c r="F125" s="22" t="s">
        <v>19</v>
      </c>
      <c r="G125" s="23" t="n">
        <v>1</v>
      </c>
      <c r="H125" s="24" t="n">
        <v>1</v>
      </c>
      <c r="I125" s="24" t="n">
        <v>332.07</v>
      </c>
      <c r="J125" s="24" t="n">
        <v>0</v>
      </c>
      <c r="K125" s="24" t="n">
        <v>0</v>
      </c>
      <c r="L125" s="24" t="n">
        <v>0</v>
      </c>
      <c r="M125" s="6" t="s">
        <f>=I125+J125+K125+L125</f>
      </c>
      <c r="N125" s="24"/>
      <c r="O125" s="22"/>
    </row>
    <row collapsed="false" customFormat="false" customHeight="false" hidden="false" ht="12.1" outlineLevel="0" r="126">
      <c r="A126" s="21" t="n">
        <v>44046.454513889</v>
      </c>
      <c r="B126" s="22" t="s">
        <v>412</v>
      </c>
      <c r="C126" s="22" t="s">
        <v>90</v>
      </c>
      <c r="D126" s="22" t="s">
        <v>412</v>
      </c>
      <c r="E126" s="22" t="s">
        <v>412</v>
      </c>
      <c r="F126" s="22" t="s">
        <v>19</v>
      </c>
      <c r="G126" s="23" t="n">
        <v>1</v>
      </c>
      <c r="H126" s="24" t="n">
        <v>1</v>
      </c>
      <c r="I126" s="24" t="n">
        <v>867.93</v>
      </c>
      <c r="J126" s="24" t="n">
        <v>0</v>
      </c>
      <c r="K126" s="24" t="n">
        <v>0</v>
      </c>
      <c r="L126" s="24" t="n">
        <v>0</v>
      </c>
      <c r="M126" s="6" t="s">
        <f>=I126+J126+K126+L126</f>
      </c>
      <c r="N126" s="24"/>
      <c r="O126" s="22"/>
    </row>
    <row collapsed="false" customFormat="false" customHeight="false" hidden="false" ht="12.1" outlineLevel="0" r="127">
      <c r="A127" s="29" t="n">
        <v>44047.775775463</v>
      </c>
      <c r="B127" s="30" t="s">
        <v>415</v>
      </c>
      <c r="C127" s="30" t="s">
        <v>454</v>
      </c>
      <c r="D127" s="30" t="s">
        <v>415</v>
      </c>
      <c r="E127" s="30" t="s">
        <v>415</v>
      </c>
      <c r="F127" s="30" t="s">
        <v>23</v>
      </c>
      <c r="G127" s="31" t="n">
        <v>1</v>
      </c>
      <c r="H127" s="32" t="n">
        <v>-1</v>
      </c>
      <c r="I127" s="32" t="n">
        <v>-1008</v>
      </c>
      <c r="J127" s="32" t="n">
        <v>0</v>
      </c>
      <c r="K127" s="32" t="n">
        <v>0</v>
      </c>
      <c r="L127" s="32" t="n">
        <v>0</v>
      </c>
      <c r="M127" s="32"/>
      <c r="N127" s="6" t="s">
        <f>=I127+J127+K127+L127</f>
      </c>
      <c r="O127" s="30"/>
    </row>
    <row collapsed="false" customFormat="false" customHeight="false" hidden="false" ht="12.1" outlineLevel="0" r="128">
      <c r="A128" s="21" t="n">
        <v>44047.775775463</v>
      </c>
      <c r="B128" s="22" t="s">
        <v>421</v>
      </c>
      <c r="C128" s="22" t="s">
        <v>455</v>
      </c>
      <c r="D128" s="22" t="s">
        <v>421</v>
      </c>
      <c r="E128" s="22" t="s">
        <v>421</v>
      </c>
      <c r="F128" s="22" t="s">
        <v>23</v>
      </c>
      <c r="G128" s="23" t="n">
        <v>1</v>
      </c>
      <c r="H128" s="24" t="n">
        <v>1</v>
      </c>
      <c r="I128" s="24" t="n">
        <v>7760</v>
      </c>
      <c r="J128" s="24" t="n">
        <v>0</v>
      </c>
      <c r="K128" s="24" t="n">
        <v>0</v>
      </c>
      <c r="L128" s="24" t="n">
        <v>0</v>
      </c>
      <c r="M128" s="24"/>
      <c r="N128" s="6" t="s">
        <f>=I128+J128+K128+L128</f>
      </c>
      <c r="O128" s="22"/>
    </row>
    <row collapsed="false" customFormat="false" customHeight="false" hidden="false" ht="12.1" outlineLevel="0" r="129">
      <c r="A129" s="20" t="n">
        <v>44048.749618056</v>
      </c>
      <c r="B129" s="16" t="s">
        <v>46</v>
      </c>
      <c r="C129" s="16" t="s">
        <v>437</v>
      </c>
      <c r="D129" s="16" t="s">
        <v>351</v>
      </c>
      <c r="E129" s="16" t="s">
        <v>17</v>
      </c>
      <c r="F129" s="16" t="s">
        <v>23</v>
      </c>
      <c r="G129" s="7" t="n">
        <v>42000</v>
      </c>
      <c r="H129" s="6" t="n">
        <v>2.8081428571429</v>
      </c>
      <c r="I129" s="6" t="n">
        <v>-117942</v>
      </c>
      <c r="J129" s="6" t="n">
        <v>0</v>
      </c>
      <c r="K129" s="6" t="n">
        <v>-58.98</v>
      </c>
      <c r="L129" s="6" t="n">
        <v>0</v>
      </c>
      <c r="M129" s="6"/>
      <c r="N129" s="6" t="s">
        <f>=I129+J129+K129+L129</f>
      </c>
      <c r="O129" s="16"/>
    </row>
    <row collapsed="false" customFormat="false" customHeight="false" hidden="false" ht="12.1" outlineLevel="0" r="130">
      <c r="A130" s="20" t="n">
        <v>44048.786111111</v>
      </c>
      <c r="B130" s="16" t="s">
        <v>365</v>
      </c>
      <c r="C130" s="16" t="s">
        <v>448</v>
      </c>
      <c r="D130" s="16" t="s">
        <v>351</v>
      </c>
      <c r="E130" s="16" t="s">
        <v>17</v>
      </c>
      <c r="F130" s="16" t="s">
        <v>19</v>
      </c>
      <c r="G130" s="7" t="n">
        <v>10</v>
      </c>
      <c r="H130" s="6" t="n">
        <v>36.48</v>
      </c>
      <c r="I130" s="6" t="n">
        <v>-364.8</v>
      </c>
      <c r="J130" s="6" t="n">
        <v>0</v>
      </c>
      <c r="K130" s="6" t="n">
        <v>-0.18</v>
      </c>
      <c r="L130" s="6" t="n">
        <v>0</v>
      </c>
      <c r="M130" s="6" t="s">
        <f>=I130+J130+K130+L130</f>
      </c>
      <c r="N130" s="6"/>
      <c r="O130" s="16"/>
    </row>
    <row collapsed="false" customFormat="false" customHeight="false" hidden="false" ht="12.1" outlineLevel="0" r="131">
      <c r="A131" s="20" t="n">
        <v>44050.722962963</v>
      </c>
      <c r="B131" s="16" t="s">
        <v>366</v>
      </c>
      <c r="C131" s="16" t="s">
        <v>449</v>
      </c>
      <c r="D131" s="16" t="s">
        <v>351</v>
      </c>
      <c r="E131" s="16" t="s">
        <v>17</v>
      </c>
      <c r="F131" s="16" t="s">
        <v>19</v>
      </c>
      <c r="G131" s="7" t="n">
        <v>10</v>
      </c>
      <c r="H131" s="6" t="n">
        <v>32.8</v>
      </c>
      <c r="I131" s="6" t="n">
        <v>-328</v>
      </c>
      <c r="J131" s="6" t="n">
        <v>0</v>
      </c>
      <c r="K131" s="6" t="n">
        <v>-0.16</v>
      </c>
      <c r="L131" s="6" t="n">
        <v>0</v>
      </c>
      <c r="M131" s="6" t="s">
        <f>=I131+J131+K131+L131</f>
      </c>
      <c r="N131" s="6"/>
      <c r="O131" s="16"/>
    </row>
    <row collapsed="false" customFormat="false" customHeight="false" hidden="false" ht="12.1" outlineLevel="0" r="132">
      <c r="A132" s="21" t="n">
        <v>44054.564780093</v>
      </c>
      <c r="B132" s="22" t="s">
        <v>412</v>
      </c>
      <c r="C132" s="22" t="s">
        <v>90</v>
      </c>
      <c r="D132" s="22" t="s">
        <v>412</v>
      </c>
      <c r="E132" s="22" t="s">
        <v>412</v>
      </c>
      <c r="F132" s="22" t="s">
        <v>23</v>
      </c>
      <c r="G132" s="23" t="n">
        <v>1</v>
      </c>
      <c r="H132" s="24" t="n">
        <v>1</v>
      </c>
      <c r="I132" s="24" t="n">
        <v>83471.72</v>
      </c>
      <c r="J132" s="24" t="n">
        <v>0</v>
      </c>
      <c r="K132" s="24" t="n">
        <v>0</v>
      </c>
      <c r="L132" s="24" t="n">
        <v>0</v>
      </c>
      <c r="M132" s="24"/>
      <c r="N132" s="6" t="s">
        <f>=I132+J132+K132+L132</f>
      </c>
      <c r="O132" s="22"/>
    </row>
    <row collapsed="false" customFormat="false" customHeight="false" hidden="false" ht="12.1" outlineLevel="0" r="133">
      <c r="A133" s="20" t="n">
        <v>44054.613761574</v>
      </c>
      <c r="B133" s="16" t="s">
        <v>46</v>
      </c>
      <c r="C133" s="16" t="s">
        <v>437</v>
      </c>
      <c r="D133" s="16" t="s">
        <v>351</v>
      </c>
      <c r="E133" s="16" t="s">
        <v>17</v>
      </c>
      <c r="F133" s="16" t="s">
        <v>23</v>
      </c>
      <c r="G133" s="7" t="n">
        <v>30000</v>
      </c>
      <c r="H133" s="6" t="n">
        <v>2.781</v>
      </c>
      <c r="I133" s="6" t="n">
        <v>-83430</v>
      </c>
      <c r="J133" s="6" t="n">
        <v>0</v>
      </c>
      <c r="K133" s="6" t="n">
        <v>-41.72</v>
      </c>
      <c r="L133" s="6" t="n">
        <v>0</v>
      </c>
      <c r="M133" s="6"/>
      <c r="N133" s="6" t="s">
        <f>=I133+J133+K133+L133</f>
      </c>
      <c r="O133" s="16"/>
    </row>
    <row collapsed="false" customFormat="false" customHeight="false" hidden="false" ht="12.1" outlineLevel="0" r="134">
      <c r="A134" s="29" t="n">
        <v>44055.980613426</v>
      </c>
      <c r="B134" s="30" t="s">
        <v>415</v>
      </c>
      <c r="C134" s="30" t="s">
        <v>456</v>
      </c>
      <c r="D134" s="30" t="s">
        <v>415</v>
      </c>
      <c r="E134" s="30" t="s">
        <v>415</v>
      </c>
      <c r="F134" s="30" t="s">
        <v>23</v>
      </c>
      <c r="G134" s="31" t="n">
        <v>1</v>
      </c>
      <c r="H134" s="32" t="n">
        <v>-1</v>
      </c>
      <c r="I134" s="32" t="n">
        <v>-9916</v>
      </c>
      <c r="J134" s="32" t="n">
        <v>0</v>
      </c>
      <c r="K134" s="32" t="n">
        <v>0</v>
      </c>
      <c r="L134" s="32" t="n">
        <v>0</v>
      </c>
      <c r="M134" s="32"/>
      <c r="N134" s="6" t="s">
        <f>=I134+J134+K134+L134</f>
      </c>
      <c r="O134" s="30"/>
    </row>
    <row collapsed="false" customFormat="false" customHeight="false" hidden="false" ht="12.1" outlineLevel="0" r="135">
      <c r="A135" s="21" t="n">
        <v>44055.980613426</v>
      </c>
      <c r="B135" s="22" t="s">
        <v>421</v>
      </c>
      <c r="C135" s="22" t="s">
        <v>457</v>
      </c>
      <c r="D135" s="22" t="s">
        <v>421</v>
      </c>
      <c r="E135" s="22" t="s">
        <v>421</v>
      </c>
      <c r="F135" s="22" t="s">
        <v>23</v>
      </c>
      <c r="G135" s="23" t="n">
        <v>1</v>
      </c>
      <c r="H135" s="24" t="n">
        <v>1</v>
      </c>
      <c r="I135" s="24" t="n">
        <v>76275</v>
      </c>
      <c r="J135" s="24" t="n">
        <v>0</v>
      </c>
      <c r="K135" s="24" t="n">
        <v>0</v>
      </c>
      <c r="L135" s="24" t="n">
        <v>0</v>
      </c>
      <c r="M135" s="24"/>
      <c r="N135" s="6" t="s">
        <f>=I135+J135+K135+L135</f>
      </c>
      <c r="O135" s="22"/>
    </row>
    <row collapsed="false" customFormat="false" customHeight="false" hidden="false" ht="12.1" outlineLevel="0" r="136">
      <c r="A136" s="20" t="n">
        <v>44063.558240741</v>
      </c>
      <c r="B136" s="16" t="s">
        <v>358</v>
      </c>
      <c r="C136" s="16" t="s">
        <v>423</v>
      </c>
      <c r="D136" s="16" t="s">
        <v>351</v>
      </c>
      <c r="E136" s="16" t="s">
        <v>17</v>
      </c>
      <c r="F136" s="16" t="s">
        <v>23</v>
      </c>
      <c r="G136" s="7" t="n">
        <v>5000</v>
      </c>
      <c r="H136" s="6" t="n">
        <v>9.05</v>
      </c>
      <c r="I136" s="6" t="n">
        <v>-45250</v>
      </c>
      <c r="J136" s="6" t="n">
        <v>0</v>
      </c>
      <c r="K136" s="6" t="n">
        <v>-22.63</v>
      </c>
      <c r="L136" s="6" t="n">
        <v>0</v>
      </c>
      <c r="M136" s="6"/>
      <c r="N136" s="6" t="s">
        <f>=I136+J136+K136+L136</f>
      </c>
      <c r="O136" s="16"/>
    </row>
    <row collapsed="false" customFormat="false" customHeight="false" hidden="false" ht="12.1" outlineLevel="0" r="137">
      <c r="A137" s="21" t="n">
        <v>44067.686689815</v>
      </c>
      <c r="B137" s="22" t="s">
        <v>412</v>
      </c>
      <c r="C137" s="22" t="s">
        <v>90</v>
      </c>
      <c r="D137" s="22" t="s">
        <v>412</v>
      </c>
      <c r="E137" s="22" t="s">
        <v>412</v>
      </c>
      <c r="F137" s="22" t="s">
        <v>19</v>
      </c>
      <c r="G137" s="23" t="n">
        <v>1</v>
      </c>
      <c r="H137" s="24" t="n">
        <v>1</v>
      </c>
      <c r="I137" s="24" t="n">
        <v>3000</v>
      </c>
      <c r="J137" s="24" t="n">
        <v>0</v>
      </c>
      <c r="K137" s="24" t="n">
        <v>0</v>
      </c>
      <c r="L137" s="24" t="n">
        <v>0</v>
      </c>
      <c r="M137" s="6" t="s">
        <f>=I137+J137+K137+L137</f>
      </c>
      <c r="N137" s="24"/>
      <c r="O137" s="22"/>
    </row>
    <row collapsed="false" customFormat="false" customHeight="false" hidden="false" ht="12.1" outlineLevel="0" r="138">
      <c r="A138" s="20" t="n">
        <v>44070.760960648</v>
      </c>
      <c r="B138" s="16" t="s">
        <v>365</v>
      </c>
      <c r="C138" s="16" t="s">
        <v>458</v>
      </c>
      <c r="D138" s="16" t="s">
        <v>351</v>
      </c>
      <c r="E138" s="16" t="s">
        <v>17</v>
      </c>
      <c r="F138" s="16" t="s">
        <v>19</v>
      </c>
      <c r="G138" s="7" t="n">
        <v>10</v>
      </c>
      <c r="H138" s="6" t="n">
        <v>34.8</v>
      </c>
      <c r="I138" s="6" t="n">
        <v>-348</v>
      </c>
      <c r="J138" s="6" t="n">
        <v>0</v>
      </c>
      <c r="K138" s="6" t="n">
        <v>-0.09</v>
      </c>
      <c r="L138" s="6" t="n">
        <v>0</v>
      </c>
      <c r="M138" s="6" t="s">
        <f>=I138+J138+K138+L138</f>
      </c>
      <c r="N138" s="6"/>
      <c r="O138" s="16"/>
    </row>
    <row collapsed="false" customFormat="false" customHeight="false" hidden="false" ht="12.1" outlineLevel="0" r="139">
      <c r="A139" s="21" t="n">
        <v>44074.02275463</v>
      </c>
      <c r="B139" s="22" t="s">
        <v>421</v>
      </c>
      <c r="C139" s="22" t="s">
        <v>459</v>
      </c>
      <c r="D139" s="22" t="s">
        <v>421</v>
      </c>
      <c r="E139" s="22" t="s">
        <v>421</v>
      </c>
      <c r="F139" s="22" t="s">
        <v>19</v>
      </c>
      <c r="G139" s="23" t="n">
        <v>1</v>
      </c>
      <c r="H139" s="24" t="n">
        <v>1</v>
      </c>
      <c r="I139" s="24" t="n">
        <v>10.26</v>
      </c>
      <c r="J139" s="24" t="n">
        <v>0</v>
      </c>
      <c r="K139" s="24" t="n">
        <v>0</v>
      </c>
      <c r="L139" s="24" t="n">
        <v>0</v>
      </c>
      <c r="M139" s="6" t="s">
        <f>=I139+J139+K139+L139</f>
      </c>
      <c r="N139" s="24"/>
      <c r="O139" s="22"/>
    </row>
    <row collapsed="false" customFormat="false" customHeight="false" hidden="false" ht="12.1" outlineLevel="0" r="140">
      <c r="A140" s="21" t="n">
        <v>44074.770127315</v>
      </c>
      <c r="B140" s="22" t="s">
        <v>412</v>
      </c>
      <c r="C140" s="22" t="s">
        <v>90</v>
      </c>
      <c r="D140" s="22" t="s">
        <v>412</v>
      </c>
      <c r="E140" s="22" t="s">
        <v>412</v>
      </c>
      <c r="F140" s="22" t="s">
        <v>23</v>
      </c>
      <c r="G140" s="23" t="n">
        <v>1</v>
      </c>
      <c r="H140" s="24" t="n">
        <v>1</v>
      </c>
      <c r="I140" s="24" t="n">
        <v>762190.5</v>
      </c>
      <c r="J140" s="24" t="n">
        <v>0</v>
      </c>
      <c r="K140" s="24" t="n">
        <v>0</v>
      </c>
      <c r="L140" s="24" t="n">
        <v>0</v>
      </c>
      <c r="M140" s="24"/>
      <c r="N140" s="6" t="s">
        <f>=I140+J140+K140+L140</f>
      </c>
      <c r="O140" s="22"/>
    </row>
    <row collapsed="false" customFormat="false" customHeight="false" hidden="false" ht="12.1" outlineLevel="0" r="141">
      <c r="A141" s="20" t="n">
        <v>44075.605601852</v>
      </c>
      <c r="B141" s="16" t="s">
        <v>358</v>
      </c>
      <c r="C141" s="16" t="s">
        <v>423</v>
      </c>
      <c r="D141" s="16" t="s">
        <v>351</v>
      </c>
      <c r="E141" s="16" t="s">
        <v>17</v>
      </c>
      <c r="F141" s="16" t="s">
        <v>23</v>
      </c>
      <c r="G141" s="7" t="n">
        <v>10000</v>
      </c>
      <c r="H141" s="6" t="n">
        <v>8.815</v>
      </c>
      <c r="I141" s="6" t="n">
        <v>-88150</v>
      </c>
      <c r="J141" s="6" t="n">
        <v>0</v>
      </c>
      <c r="K141" s="6" t="n">
        <v>-22.04</v>
      </c>
      <c r="L141" s="6" t="n">
        <v>0</v>
      </c>
      <c r="M141" s="6"/>
      <c r="N141" s="6" t="s">
        <f>=I141+J141+K141+L141</f>
      </c>
      <c r="O141" s="16"/>
    </row>
    <row collapsed="false" customFormat="false" customHeight="false" hidden="false" ht="12.1" outlineLevel="0" r="142">
      <c r="A142" s="20" t="n">
        <v>44078.693657407</v>
      </c>
      <c r="B142" s="16" t="s">
        <v>365</v>
      </c>
      <c r="C142" s="16" t="s">
        <v>458</v>
      </c>
      <c r="D142" s="16" t="s">
        <v>351</v>
      </c>
      <c r="E142" s="16" t="s">
        <v>17</v>
      </c>
      <c r="F142" s="16" t="s">
        <v>19</v>
      </c>
      <c r="G142" s="7" t="n">
        <v>20</v>
      </c>
      <c r="H142" s="6" t="n">
        <v>34.48</v>
      </c>
      <c r="I142" s="6" t="n">
        <v>-689.6</v>
      </c>
      <c r="J142" s="6" t="n">
        <v>0</v>
      </c>
      <c r="K142" s="6" t="n">
        <v>-0.17</v>
      </c>
      <c r="L142" s="6" t="n">
        <v>0</v>
      </c>
      <c r="M142" s="6" t="s">
        <f>=I142+J142+K142+L142</f>
      </c>
      <c r="N142" s="6"/>
      <c r="O142" s="16"/>
    </row>
    <row collapsed="false" customFormat="false" customHeight="false" hidden="false" ht="12.1" outlineLevel="0" r="143">
      <c r="A143" s="21" t="n">
        <v>44078.761967593</v>
      </c>
      <c r="B143" s="22" t="s">
        <v>421</v>
      </c>
      <c r="C143" s="22" t="s">
        <v>460</v>
      </c>
      <c r="D143" s="22" t="s">
        <v>421</v>
      </c>
      <c r="E143" s="22" t="s">
        <v>421</v>
      </c>
      <c r="F143" s="22" t="s">
        <v>23</v>
      </c>
      <c r="G143" s="23" t="n">
        <v>1</v>
      </c>
      <c r="H143" s="24" t="n">
        <v>1</v>
      </c>
      <c r="I143" s="24" t="n">
        <v>7047</v>
      </c>
      <c r="J143" s="24" t="n">
        <v>0</v>
      </c>
      <c r="K143" s="24" t="n">
        <v>0</v>
      </c>
      <c r="L143" s="24" t="n">
        <v>0</v>
      </c>
      <c r="M143" s="24"/>
      <c r="N143" s="6" t="s">
        <f>=I143+J143+K143+L143</f>
      </c>
      <c r="O143" s="22"/>
    </row>
    <row collapsed="false" customFormat="false" customHeight="false" hidden="false" ht="12.1" outlineLevel="0" r="144">
      <c r="A144" s="21" t="n">
        <v>44082.156585648</v>
      </c>
      <c r="B144" s="22" t="s">
        <v>421</v>
      </c>
      <c r="C144" s="22" t="s">
        <v>461</v>
      </c>
      <c r="D144" s="22" t="s">
        <v>421</v>
      </c>
      <c r="E144" s="22" t="s">
        <v>421</v>
      </c>
      <c r="F144" s="22" t="s">
        <v>19</v>
      </c>
      <c r="G144" s="23" t="n">
        <v>1</v>
      </c>
      <c r="H144" s="24" t="n">
        <v>1</v>
      </c>
      <c r="I144" s="24" t="n">
        <v>8.91</v>
      </c>
      <c r="J144" s="24" t="n">
        <v>0</v>
      </c>
      <c r="K144" s="24" t="n">
        <v>0</v>
      </c>
      <c r="L144" s="24" t="n">
        <v>0</v>
      </c>
      <c r="M144" s="6" t="s">
        <f>=I144+J144+K144+L144</f>
      </c>
      <c r="N144" s="24"/>
      <c r="O144" s="22"/>
    </row>
    <row collapsed="false" customFormat="false" customHeight="false" hidden="false" ht="12.1" outlineLevel="0" r="145">
      <c r="A145" s="20" t="n">
        <v>44083.45443287</v>
      </c>
      <c r="B145" s="16" t="s">
        <v>37</v>
      </c>
      <c r="C145" s="16" t="s">
        <v>462</v>
      </c>
      <c r="D145" s="16" t="s">
        <v>351</v>
      </c>
      <c r="E145" s="16" t="s">
        <v>17</v>
      </c>
      <c r="F145" s="16" t="s">
        <v>23</v>
      </c>
      <c r="G145" s="7" t="n">
        <v>20</v>
      </c>
      <c r="H145" s="6" t="n">
        <v>4745.5</v>
      </c>
      <c r="I145" s="6" t="n">
        <v>-94910</v>
      </c>
      <c r="J145" s="6" t="n">
        <v>0</v>
      </c>
      <c r="K145" s="6" t="n">
        <v>-23.73</v>
      </c>
      <c r="L145" s="6" t="n">
        <v>0</v>
      </c>
      <c r="M145" s="6"/>
      <c r="N145" s="6" t="s">
        <f>=I145+J145+K145+L145</f>
      </c>
      <c r="O145" s="16"/>
    </row>
    <row collapsed="false" customFormat="false" customHeight="false" hidden="false" ht="12.1" outlineLevel="0" r="146">
      <c r="A146" s="20" t="n">
        <v>44083.941354167</v>
      </c>
      <c r="B146" s="16" t="s">
        <v>365</v>
      </c>
      <c r="C146" s="16" t="s">
        <v>458</v>
      </c>
      <c r="D146" s="16" t="s">
        <v>351</v>
      </c>
      <c r="E146" s="16" t="s">
        <v>17</v>
      </c>
      <c r="F146" s="16" t="s">
        <v>19</v>
      </c>
      <c r="G146" s="7" t="n">
        <v>30</v>
      </c>
      <c r="H146" s="6" t="n">
        <v>31.91</v>
      </c>
      <c r="I146" s="6" t="n">
        <v>-957.3</v>
      </c>
      <c r="J146" s="6" t="n">
        <v>0</v>
      </c>
      <c r="K146" s="6" t="n">
        <v>-0.24</v>
      </c>
      <c r="L146" s="6" t="n">
        <v>0</v>
      </c>
      <c r="M146" s="6" t="s">
        <f>=I146+J146+K146+L146</f>
      </c>
      <c r="N146" s="6"/>
      <c r="O146" s="16"/>
    </row>
    <row collapsed="false" customFormat="false" customHeight="false" hidden="false" ht="12.1" outlineLevel="0" r="147">
      <c r="A147" s="20" t="n">
        <v>44084.928043981</v>
      </c>
      <c r="B147" s="16" t="s">
        <v>367</v>
      </c>
      <c r="C147" s="16" t="s">
        <v>463</v>
      </c>
      <c r="D147" s="16" t="s">
        <v>351</v>
      </c>
      <c r="E147" s="16" t="s">
        <v>17</v>
      </c>
      <c r="F147" s="16" t="s">
        <v>19</v>
      </c>
      <c r="G147" s="7" t="n">
        <v>10</v>
      </c>
      <c r="H147" s="6" t="n">
        <v>27.91</v>
      </c>
      <c r="I147" s="6" t="n">
        <v>-279.1</v>
      </c>
      <c r="J147" s="6" t="n">
        <v>0</v>
      </c>
      <c r="K147" s="6" t="n">
        <v>-0.07</v>
      </c>
      <c r="L147" s="6" t="n">
        <v>0</v>
      </c>
      <c r="M147" s="6" t="s">
        <f>=I147+J147+K147+L147</f>
      </c>
      <c r="N147" s="6"/>
      <c r="O147" s="16"/>
    </row>
    <row collapsed="false" customFormat="false" customHeight="false" hidden="false" ht="12.1" outlineLevel="0" r="148">
      <c r="A148" s="20" t="n">
        <v>44088.952384259</v>
      </c>
      <c r="B148" s="16" t="s">
        <v>368</v>
      </c>
      <c r="C148" s="16" t="s">
        <v>464</v>
      </c>
      <c r="D148" s="16" t="s">
        <v>351</v>
      </c>
      <c r="E148" s="16" t="s">
        <v>17</v>
      </c>
      <c r="F148" s="16" t="s">
        <v>19</v>
      </c>
      <c r="G148" s="7" t="n">
        <v>10</v>
      </c>
      <c r="H148" s="6" t="n">
        <v>32.81</v>
      </c>
      <c r="I148" s="6" t="n">
        <v>-328.1</v>
      </c>
      <c r="J148" s="6" t="n">
        <v>0</v>
      </c>
      <c r="K148" s="6" t="n">
        <v>-0.08</v>
      </c>
      <c r="L148" s="6" t="n">
        <v>0</v>
      </c>
      <c r="M148" s="6" t="s">
        <f>=I148+J148+K148+L148</f>
      </c>
      <c r="N148" s="6"/>
      <c r="O148" s="16"/>
    </row>
    <row collapsed="false" customFormat="false" customHeight="false" hidden="false" ht="12.1" outlineLevel="0" r="149">
      <c r="A149" s="21" t="n">
        <v>44089.112106481</v>
      </c>
      <c r="B149" s="22" t="s">
        <v>421</v>
      </c>
      <c r="C149" s="22" t="s">
        <v>465</v>
      </c>
      <c r="D149" s="22" t="s">
        <v>421</v>
      </c>
      <c r="E149" s="22" t="s">
        <v>421</v>
      </c>
      <c r="F149" s="22" t="s">
        <v>19</v>
      </c>
      <c r="G149" s="23" t="n">
        <v>1</v>
      </c>
      <c r="H149" s="24" t="n">
        <v>1</v>
      </c>
      <c r="I149" s="24" t="n">
        <v>7.83</v>
      </c>
      <c r="J149" s="24" t="n">
        <v>0</v>
      </c>
      <c r="K149" s="24" t="n">
        <v>0</v>
      </c>
      <c r="L149" s="24" t="n">
        <v>0</v>
      </c>
      <c r="M149" s="6" t="s">
        <f>=I149+J149+K149+L149</f>
      </c>
      <c r="N149" s="24"/>
      <c r="O149" s="22"/>
    </row>
    <row collapsed="false" customFormat="false" customHeight="false" hidden="false" ht="12.1" outlineLevel="0" r="150">
      <c r="A150" s="29" t="n">
        <v>44090.904525463</v>
      </c>
      <c r="B150" s="30" t="s">
        <v>415</v>
      </c>
      <c r="C150" s="30" t="s">
        <v>444</v>
      </c>
      <c r="D150" s="30" t="s">
        <v>415</v>
      </c>
      <c r="E150" s="30" t="s">
        <v>415</v>
      </c>
      <c r="F150" s="30" t="s">
        <v>23</v>
      </c>
      <c r="G150" s="31" t="n">
        <v>1</v>
      </c>
      <c r="H150" s="32" t="n">
        <v>-1</v>
      </c>
      <c r="I150" s="32" t="n">
        <v>-138</v>
      </c>
      <c r="J150" s="32" t="n">
        <v>0</v>
      </c>
      <c r="K150" s="32" t="n">
        <v>0</v>
      </c>
      <c r="L150" s="32" t="n">
        <v>0</v>
      </c>
      <c r="M150" s="32"/>
      <c r="N150" s="6" t="s">
        <f>=I150+J150+K150+L150</f>
      </c>
      <c r="O150" s="30"/>
    </row>
    <row collapsed="false" customFormat="false" customHeight="false" hidden="false" ht="12.1" outlineLevel="0" r="151">
      <c r="A151" s="21" t="n">
        <v>44090.904525463</v>
      </c>
      <c r="B151" s="22" t="s">
        <v>421</v>
      </c>
      <c r="C151" s="22" t="s">
        <v>445</v>
      </c>
      <c r="D151" s="22" t="s">
        <v>421</v>
      </c>
      <c r="E151" s="22" t="s">
        <v>421</v>
      </c>
      <c r="F151" s="22" t="s">
        <v>23</v>
      </c>
      <c r="G151" s="23" t="n">
        <v>1</v>
      </c>
      <c r="H151" s="24" t="n">
        <v>1</v>
      </c>
      <c r="I151" s="24" t="n">
        <v>1065.36</v>
      </c>
      <c r="J151" s="24" t="n">
        <v>0</v>
      </c>
      <c r="K151" s="24" t="n">
        <v>0</v>
      </c>
      <c r="L151" s="24" t="n">
        <v>0</v>
      </c>
      <c r="M151" s="24"/>
      <c r="N151" s="6" t="s">
        <f>=I151+J151+K151+L151</f>
      </c>
      <c r="O151" s="22"/>
    </row>
    <row collapsed="false" customFormat="false" customHeight="false" hidden="false" ht="12.1" outlineLevel="0" r="152">
      <c r="A152" s="20" t="n">
        <v>44097.957743056</v>
      </c>
      <c r="B152" s="16" t="s">
        <v>365</v>
      </c>
      <c r="C152" s="16" t="s">
        <v>458</v>
      </c>
      <c r="D152" s="16" t="s">
        <v>351</v>
      </c>
      <c r="E152" s="16" t="s">
        <v>17</v>
      </c>
      <c r="F152" s="16" t="s">
        <v>19</v>
      </c>
      <c r="G152" s="7" t="n">
        <v>30</v>
      </c>
      <c r="H152" s="6" t="n">
        <v>28.8</v>
      </c>
      <c r="I152" s="6" t="n">
        <v>-864</v>
      </c>
      <c r="J152" s="6" t="n">
        <v>0</v>
      </c>
      <c r="K152" s="6" t="n">
        <v>-0.22</v>
      </c>
      <c r="L152" s="6" t="n">
        <v>0</v>
      </c>
      <c r="M152" s="6" t="s">
        <f>=I152+J152+K152+L152</f>
      </c>
      <c r="N152" s="6"/>
      <c r="O152" s="16"/>
    </row>
    <row collapsed="false" customFormat="false" customHeight="false" hidden="false" ht="12.1" outlineLevel="0" r="153">
      <c r="A153" s="21" t="n">
        <v>44098.849085648</v>
      </c>
      <c r="B153" s="22" t="s">
        <v>412</v>
      </c>
      <c r="C153" s="22" t="s">
        <v>90</v>
      </c>
      <c r="D153" s="22" t="s">
        <v>412</v>
      </c>
      <c r="E153" s="22" t="s">
        <v>412</v>
      </c>
      <c r="F153" s="22" t="s">
        <v>19</v>
      </c>
      <c r="G153" s="23" t="n">
        <v>1</v>
      </c>
      <c r="H153" s="24" t="n">
        <v>1</v>
      </c>
      <c r="I153" s="24" t="n">
        <v>1000</v>
      </c>
      <c r="J153" s="24" t="n">
        <v>0</v>
      </c>
      <c r="K153" s="24" t="n">
        <v>0</v>
      </c>
      <c r="L153" s="24" t="n">
        <v>0</v>
      </c>
      <c r="M153" s="6" t="s">
        <f>=I153+J153+K153+L153</f>
      </c>
      <c r="N153" s="24"/>
      <c r="O153" s="22"/>
    </row>
    <row collapsed="false" customFormat="false" customHeight="false" hidden="false" ht="12.1" outlineLevel="0" r="154">
      <c r="A154" s="20" t="n">
        <v>44098.910578704</v>
      </c>
      <c r="B154" s="16" t="s">
        <v>369</v>
      </c>
      <c r="C154" s="16" t="s">
        <v>466</v>
      </c>
      <c r="D154" s="16" t="s">
        <v>351</v>
      </c>
      <c r="E154" s="16" t="s">
        <v>17</v>
      </c>
      <c r="F154" s="16" t="s">
        <v>19</v>
      </c>
      <c r="G154" s="7" t="n">
        <v>10</v>
      </c>
      <c r="H154" s="6" t="n">
        <v>56.8</v>
      </c>
      <c r="I154" s="6" t="n">
        <v>-568</v>
      </c>
      <c r="J154" s="6" t="n">
        <v>0</v>
      </c>
      <c r="K154" s="6" t="n">
        <v>-0.14</v>
      </c>
      <c r="L154" s="6" t="n">
        <v>0</v>
      </c>
      <c r="M154" s="6" t="s">
        <f>=I154+J154+K154+L154</f>
      </c>
      <c r="N154" s="6"/>
      <c r="O154" s="16"/>
    </row>
    <row collapsed="false" customFormat="false" customHeight="false" hidden="false" ht="12.1" outlineLevel="0" r="155">
      <c r="A155" s="20" t="n">
        <v>44105.930717593</v>
      </c>
      <c r="B155" s="16" t="s">
        <v>367</v>
      </c>
      <c r="C155" s="16" t="s">
        <v>463</v>
      </c>
      <c r="D155" s="16" t="s">
        <v>351</v>
      </c>
      <c r="E155" s="16" t="s">
        <v>17</v>
      </c>
      <c r="F155" s="16" t="s">
        <v>19</v>
      </c>
      <c r="G155" s="7" t="n">
        <v>10</v>
      </c>
      <c r="H155" s="6" t="n">
        <v>24.15</v>
      </c>
      <c r="I155" s="6" t="n">
        <v>-241.5</v>
      </c>
      <c r="J155" s="6" t="n">
        <v>0</v>
      </c>
      <c r="K155" s="6" t="n">
        <v>-0.05</v>
      </c>
      <c r="L155" s="6" t="n">
        <v>0</v>
      </c>
      <c r="M155" s="6" t="s">
        <f>=I155+J155+K155+L155</f>
      </c>
      <c r="N155" s="6"/>
      <c r="O155" s="16"/>
    </row>
    <row collapsed="false" customFormat="false" customHeight="false" hidden="false" ht="12.1" outlineLevel="0" r="156">
      <c r="A156" s="20" t="n">
        <v>44117.661840278</v>
      </c>
      <c r="B156" s="16" t="s">
        <v>370</v>
      </c>
      <c r="C156" s="16" t="s">
        <v>467</v>
      </c>
      <c r="D156" s="16" t="s">
        <v>351</v>
      </c>
      <c r="E156" s="16" t="s">
        <v>75</v>
      </c>
      <c r="F156" s="16" t="s">
        <v>23</v>
      </c>
      <c r="G156" s="7" t="n">
        <v>500</v>
      </c>
      <c r="H156" s="6" t="n">
        <v>100</v>
      </c>
      <c r="I156" s="6" t="n">
        <v>-500000</v>
      </c>
      <c r="J156" s="6" t="n">
        <v>0</v>
      </c>
      <c r="K156" s="6" t="n">
        <v>-125</v>
      </c>
      <c r="L156" s="6" t="n">
        <v>0</v>
      </c>
      <c r="M156" s="6"/>
      <c r="N156" s="6" t="s">
        <f>=I156+J156+K156+L156</f>
      </c>
      <c r="O156" s="16"/>
    </row>
    <row collapsed="false" customFormat="false" customHeight="false" hidden="false" ht="12.1" outlineLevel="0" r="157">
      <c r="A157" s="20" t="n">
        <v>44118.712106481</v>
      </c>
      <c r="B157" s="16" t="s">
        <v>358</v>
      </c>
      <c r="C157" s="16" t="s">
        <v>423</v>
      </c>
      <c r="D157" s="16" t="s">
        <v>351</v>
      </c>
      <c r="E157" s="16" t="s">
        <v>17</v>
      </c>
      <c r="F157" s="16" t="s">
        <v>23</v>
      </c>
      <c r="G157" s="7" t="n">
        <v>5000</v>
      </c>
      <c r="H157" s="6" t="n">
        <v>8.19</v>
      </c>
      <c r="I157" s="6" t="n">
        <v>-40950</v>
      </c>
      <c r="J157" s="6" t="n">
        <v>0</v>
      </c>
      <c r="K157" s="6" t="n">
        <v>-10.23</v>
      </c>
      <c r="L157" s="6" t="n">
        <v>0</v>
      </c>
      <c r="M157" s="6"/>
      <c r="N157" s="6" t="s">
        <f>=I157+J157+K157+L157</f>
      </c>
      <c r="O157" s="16"/>
    </row>
    <row collapsed="false" customFormat="false" customHeight="false" hidden="false" ht="12.1" outlineLevel="0" r="158">
      <c r="A158" s="29" t="n">
        <v>44125.434710648</v>
      </c>
      <c r="B158" s="30" t="s">
        <v>415</v>
      </c>
      <c r="C158" s="30" t="s">
        <v>468</v>
      </c>
      <c r="D158" s="30" t="s">
        <v>415</v>
      </c>
      <c r="E158" s="30" t="s">
        <v>415</v>
      </c>
      <c r="F158" s="30" t="s">
        <v>23</v>
      </c>
      <c r="G158" s="31" t="n">
        <v>1</v>
      </c>
      <c r="H158" s="32" t="n">
        <v>-1</v>
      </c>
      <c r="I158" s="32" t="n">
        <v>-2413</v>
      </c>
      <c r="J158" s="32" t="n">
        <v>0</v>
      </c>
      <c r="K158" s="32" t="n">
        <v>0</v>
      </c>
      <c r="L158" s="32" t="n">
        <v>0</v>
      </c>
      <c r="M158" s="32"/>
      <c r="N158" s="6" t="s">
        <f>=I158+J158+K158+L158</f>
      </c>
      <c r="O158" s="30"/>
    </row>
    <row collapsed="false" customFormat="false" customHeight="false" hidden="false" ht="12.1" outlineLevel="0" r="159">
      <c r="A159" s="21" t="n">
        <v>44125.434710648</v>
      </c>
      <c r="B159" s="22" t="s">
        <v>421</v>
      </c>
      <c r="C159" s="22" t="s">
        <v>469</v>
      </c>
      <c r="D159" s="22" t="s">
        <v>421</v>
      </c>
      <c r="E159" s="22" t="s">
        <v>421</v>
      </c>
      <c r="F159" s="22" t="s">
        <v>23</v>
      </c>
      <c r="G159" s="23" t="n">
        <v>1</v>
      </c>
      <c r="H159" s="24" t="n">
        <v>1</v>
      </c>
      <c r="I159" s="24" t="n">
        <v>18700</v>
      </c>
      <c r="J159" s="24" t="n">
        <v>0</v>
      </c>
      <c r="K159" s="24" t="n">
        <v>0</v>
      </c>
      <c r="L159" s="24" t="n">
        <v>0</v>
      </c>
      <c r="M159" s="24"/>
      <c r="N159" s="6" t="s">
        <f>=I159+J159+K159+L159</f>
      </c>
      <c r="O159" s="22"/>
    </row>
    <row collapsed="false" customFormat="false" customHeight="false" hidden="false" ht="12.1" outlineLevel="0" r="160">
      <c r="A160" s="20" t="n">
        <v>44126.504409722</v>
      </c>
      <c r="B160" s="16" t="s">
        <v>371</v>
      </c>
      <c r="C160" s="16" t="s">
        <v>470</v>
      </c>
      <c r="D160" s="16" t="s">
        <v>351</v>
      </c>
      <c r="E160" s="16" t="s">
        <v>17</v>
      </c>
      <c r="F160" s="16" t="s">
        <v>23</v>
      </c>
      <c r="G160" s="7" t="n">
        <v>10</v>
      </c>
      <c r="H160" s="6" t="n">
        <v>1039.2</v>
      </c>
      <c r="I160" s="6" t="n">
        <v>-10392</v>
      </c>
      <c r="J160" s="6" t="n">
        <v>0</v>
      </c>
      <c r="K160" s="6" t="n">
        <v>-2.6</v>
      </c>
      <c r="L160" s="6" t="n">
        <v>0</v>
      </c>
      <c r="M160" s="6"/>
      <c r="N160" s="6" t="s">
        <f>=I160+J160+K160+L160</f>
      </c>
      <c r="O160" s="16"/>
    </row>
    <row collapsed="false" customFormat="false" customHeight="false" hidden="false" ht="12.1" outlineLevel="0" r="161">
      <c r="A161" s="20" t="n">
        <v>44127.609108796</v>
      </c>
      <c r="B161" s="16" t="s">
        <v>372</v>
      </c>
      <c r="C161" s="16" t="s">
        <v>471</v>
      </c>
      <c r="D161" s="16" t="s">
        <v>351</v>
      </c>
      <c r="E161" s="16" t="s">
        <v>75</v>
      </c>
      <c r="F161" s="16" t="s">
        <v>23</v>
      </c>
      <c r="G161" s="7" t="n">
        <v>30</v>
      </c>
      <c r="H161" s="6" t="n">
        <v>133.33333333333</v>
      </c>
      <c r="I161" s="6" t="n">
        <v>-30000</v>
      </c>
      <c r="J161" s="6" t="n">
        <v>0</v>
      </c>
      <c r="K161" s="6" t="n">
        <v>-7.5</v>
      </c>
      <c r="L161" s="6" t="n">
        <v>0</v>
      </c>
      <c r="M161" s="6"/>
      <c r="N161" s="6" t="s">
        <f>=I161+J161+K161+L161</f>
      </c>
      <c r="O161" s="16"/>
    </row>
    <row collapsed="false" customFormat="false" customHeight="false" hidden="false" ht="12.1" outlineLevel="0" r="162">
      <c r="A162" s="21" t="n">
        <v>44127.621331019</v>
      </c>
      <c r="B162" s="22" t="s">
        <v>412</v>
      </c>
      <c r="C162" s="22" t="s">
        <v>90</v>
      </c>
      <c r="D162" s="22" t="s">
        <v>412</v>
      </c>
      <c r="E162" s="22" t="s">
        <v>412</v>
      </c>
      <c r="F162" s="22" t="s">
        <v>23</v>
      </c>
      <c r="G162" s="23" t="n">
        <v>1</v>
      </c>
      <c r="H162" s="24" t="n">
        <v>1</v>
      </c>
      <c r="I162" s="24" t="n">
        <v>132633.15</v>
      </c>
      <c r="J162" s="24" t="n">
        <v>0</v>
      </c>
      <c r="K162" s="24" t="n">
        <v>0</v>
      </c>
      <c r="L162" s="24" t="n">
        <v>0</v>
      </c>
      <c r="M162" s="24"/>
      <c r="N162" s="6" t="s">
        <f>=I162+J162+K162+L162</f>
      </c>
      <c r="O162" s="22"/>
    </row>
    <row collapsed="false" customFormat="false" customHeight="false" hidden="false" ht="12.1" outlineLevel="0" r="163">
      <c r="A163" s="20" t="n">
        <v>44127.663090278</v>
      </c>
      <c r="B163" s="16" t="s">
        <v>46</v>
      </c>
      <c r="C163" s="16" t="s">
        <v>437</v>
      </c>
      <c r="D163" s="16" t="s">
        <v>351</v>
      </c>
      <c r="E163" s="16" t="s">
        <v>17</v>
      </c>
      <c r="F163" s="16" t="s">
        <v>23</v>
      </c>
      <c r="G163" s="7" t="n">
        <v>50000</v>
      </c>
      <c r="H163" s="6" t="n">
        <v>2.652</v>
      </c>
      <c r="I163" s="6" t="n">
        <v>-132600</v>
      </c>
      <c r="J163" s="6" t="n">
        <v>0</v>
      </c>
      <c r="K163" s="6" t="n">
        <v>-33.15</v>
      </c>
      <c r="L163" s="6" t="n">
        <v>0</v>
      </c>
      <c r="M163" s="6"/>
      <c r="N163" s="6" t="s">
        <f>=I163+J163+K163+L163</f>
      </c>
      <c r="O163" s="16"/>
    </row>
    <row collapsed="false" customFormat="false" customHeight="false" hidden="false" ht="12.1" outlineLevel="0" r="164">
      <c r="A164" s="33" t="n">
        <v>44127.7228125</v>
      </c>
      <c r="B164" s="34" t="s">
        <v>359</v>
      </c>
      <c r="C164" s="34" t="s">
        <v>425</v>
      </c>
      <c r="D164" s="34" t="s">
        <v>352</v>
      </c>
      <c r="E164" s="34" t="s">
        <v>17</v>
      </c>
      <c r="F164" s="34" t="s">
        <v>23</v>
      </c>
      <c r="G164" s="35" t="n">
        <v>-69</v>
      </c>
      <c r="H164" s="36" t="n">
        <v>1068.4</v>
      </c>
      <c r="I164" s="36" t="n">
        <v>73719.6</v>
      </c>
      <c r="J164" s="36" t="n">
        <v>0</v>
      </c>
      <c r="K164" s="36" t="n">
        <v>-18.43</v>
      </c>
      <c r="L164" s="36" t="n">
        <v>0</v>
      </c>
      <c r="M164" s="36"/>
      <c r="N164" s="6" t="s">
        <f>=I164+J164+K164+L164</f>
      </c>
      <c r="O164" s="34"/>
    </row>
    <row collapsed="false" customFormat="false" customHeight="false" hidden="false" ht="12.1" outlineLevel="0" r="165">
      <c r="A165" s="33" t="n">
        <v>44127.73849537</v>
      </c>
      <c r="B165" s="34" t="s">
        <v>370</v>
      </c>
      <c r="C165" s="34" t="s">
        <v>467</v>
      </c>
      <c r="D165" s="34" t="s">
        <v>352</v>
      </c>
      <c r="E165" s="34" t="s">
        <v>75</v>
      </c>
      <c r="F165" s="34" t="s">
        <v>23</v>
      </c>
      <c r="G165" s="35" t="n">
        <v>-500</v>
      </c>
      <c r="H165" s="36" t="n">
        <v>102.34</v>
      </c>
      <c r="I165" s="36" t="n">
        <v>511700</v>
      </c>
      <c r="J165" s="36" t="n">
        <v>1495</v>
      </c>
      <c r="K165" s="36" t="n">
        <v>-127.93</v>
      </c>
      <c r="L165" s="36" t="n">
        <v>0</v>
      </c>
      <c r="M165" s="36"/>
      <c r="N165" s="6" t="s">
        <f>=I165+J165+K165+L165</f>
      </c>
      <c r="O165" s="34"/>
    </row>
    <row collapsed="false" customFormat="false" customHeight="false" hidden="false" ht="12.1" outlineLevel="0" r="166">
      <c r="A166" s="20" t="n">
        <v>44131.460740741</v>
      </c>
      <c r="B166" s="16" t="s">
        <v>43</v>
      </c>
      <c r="C166" s="16" t="s">
        <v>472</v>
      </c>
      <c r="D166" s="16" t="s">
        <v>351</v>
      </c>
      <c r="E166" s="16" t="s">
        <v>17</v>
      </c>
      <c r="F166" s="16" t="s">
        <v>23</v>
      </c>
      <c r="G166" s="7" t="n">
        <v>25</v>
      </c>
      <c r="H166" s="6" t="n">
        <v>2133.4</v>
      </c>
      <c r="I166" s="6" t="n">
        <v>-53335</v>
      </c>
      <c r="J166" s="6" t="n">
        <v>0</v>
      </c>
      <c r="K166" s="6" t="n">
        <v>-13.33</v>
      </c>
      <c r="L166" s="6" t="n">
        <v>0</v>
      </c>
      <c r="M166" s="6"/>
      <c r="N166" s="6" t="s">
        <f>=I166+J166+K166+L166</f>
      </c>
      <c r="O166" s="16"/>
    </row>
    <row collapsed="false" customFormat="false" customHeight="false" hidden="false" ht="12.1" outlineLevel="0" r="167">
      <c r="A167" s="20" t="n">
        <v>44132.560138889</v>
      </c>
      <c r="B167" s="16" t="s">
        <v>371</v>
      </c>
      <c r="C167" s="16" t="s">
        <v>470</v>
      </c>
      <c r="D167" s="16" t="s">
        <v>351</v>
      </c>
      <c r="E167" s="16" t="s">
        <v>17</v>
      </c>
      <c r="F167" s="16" t="s">
        <v>23</v>
      </c>
      <c r="G167" s="7" t="n">
        <v>50</v>
      </c>
      <c r="H167" s="6" t="n">
        <v>1007.8</v>
      </c>
      <c r="I167" s="6" t="n">
        <v>-50390</v>
      </c>
      <c r="J167" s="6" t="n">
        <v>0</v>
      </c>
      <c r="K167" s="6" t="n">
        <v>-12.6</v>
      </c>
      <c r="L167" s="6" t="n">
        <v>0</v>
      </c>
      <c r="M167" s="6"/>
      <c r="N167" s="6" t="s">
        <f>=I167+J167+K167+L167</f>
      </c>
      <c r="O167" s="16"/>
    </row>
    <row collapsed="false" customFormat="false" customHeight="false" hidden="false" ht="12.1" outlineLevel="0" r="168">
      <c r="A168" s="20" t="n">
        <v>44132.688946759</v>
      </c>
      <c r="B168" s="16" t="s">
        <v>37</v>
      </c>
      <c r="C168" s="16" t="s">
        <v>462</v>
      </c>
      <c r="D168" s="16" t="s">
        <v>351</v>
      </c>
      <c r="E168" s="16" t="s">
        <v>17</v>
      </c>
      <c r="F168" s="16" t="s">
        <v>23</v>
      </c>
      <c r="G168" s="7" t="n">
        <v>20</v>
      </c>
      <c r="H168" s="6" t="n">
        <v>4009.5</v>
      </c>
      <c r="I168" s="6" t="n">
        <v>-80190</v>
      </c>
      <c r="J168" s="6" t="n">
        <v>0</v>
      </c>
      <c r="K168" s="6" t="n">
        <v>-20.05</v>
      </c>
      <c r="L168" s="6" t="n">
        <v>0</v>
      </c>
      <c r="M168" s="6"/>
      <c r="N168" s="6" t="s">
        <f>=I168+J168+K168+L168</f>
      </c>
      <c r="O168" s="16"/>
    </row>
    <row collapsed="false" customFormat="false" customHeight="false" hidden="false" ht="12.1" outlineLevel="0" r="169">
      <c r="A169" s="20" t="n">
        <v>44132.705590278</v>
      </c>
      <c r="B169" s="16" t="s">
        <v>43</v>
      </c>
      <c r="C169" s="16" t="s">
        <v>472</v>
      </c>
      <c r="D169" s="16" t="s">
        <v>351</v>
      </c>
      <c r="E169" s="16" t="s">
        <v>17</v>
      </c>
      <c r="F169" s="16" t="s">
        <v>23</v>
      </c>
      <c r="G169" s="7" t="n">
        <v>25</v>
      </c>
      <c r="H169" s="6" t="n">
        <v>2103.2</v>
      </c>
      <c r="I169" s="6" t="n">
        <v>-52580</v>
      </c>
      <c r="J169" s="6" t="n">
        <v>0</v>
      </c>
      <c r="K169" s="6" t="n">
        <v>-13.15</v>
      </c>
      <c r="L169" s="6" t="n">
        <v>0</v>
      </c>
      <c r="M169" s="6"/>
      <c r="N169" s="6" t="s">
        <f>=I169+J169+K169+L169</f>
      </c>
      <c r="O169" s="16"/>
    </row>
    <row collapsed="false" customFormat="false" customHeight="false" hidden="false" ht="12.1" outlineLevel="0" r="170">
      <c r="A170" s="29" t="n">
        <v>44133.535532407</v>
      </c>
      <c r="B170" s="30" t="s">
        <v>415</v>
      </c>
      <c r="C170" s="30" t="s">
        <v>441</v>
      </c>
      <c r="D170" s="30" t="s">
        <v>415</v>
      </c>
      <c r="E170" s="30" t="s">
        <v>415</v>
      </c>
      <c r="F170" s="30" t="s">
        <v>23</v>
      </c>
      <c r="G170" s="31" t="n">
        <v>1</v>
      </c>
      <c r="H170" s="32" t="n">
        <v>-1</v>
      </c>
      <c r="I170" s="32" t="n">
        <v>-172</v>
      </c>
      <c r="J170" s="32" t="n">
        <v>0</v>
      </c>
      <c r="K170" s="32" t="n">
        <v>0</v>
      </c>
      <c r="L170" s="32" t="n">
        <v>0</v>
      </c>
      <c r="M170" s="32"/>
      <c r="N170" s="6" t="s">
        <f>=I170+J170+K170+L170</f>
      </c>
      <c r="O170" s="30"/>
    </row>
    <row collapsed="false" customFormat="false" customHeight="false" hidden="false" ht="12.1" outlineLevel="0" r="171">
      <c r="A171" s="21" t="n">
        <v>44133.535532407</v>
      </c>
      <c r="B171" s="22" t="s">
        <v>421</v>
      </c>
      <c r="C171" s="22" t="s">
        <v>442</v>
      </c>
      <c r="D171" s="22" t="s">
        <v>421</v>
      </c>
      <c r="E171" s="22" t="s">
        <v>421</v>
      </c>
      <c r="F171" s="22" t="s">
        <v>23</v>
      </c>
      <c r="G171" s="23" t="n">
        <v>1</v>
      </c>
      <c r="H171" s="24" t="n">
        <v>1</v>
      </c>
      <c r="I171" s="24" t="n">
        <v>1320</v>
      </c>
      <c r="J171" s="24" t="n">
        <v>0</v>
      </c>
      <c r="K171" s="24" t="n">
        <v>0</v>
      </c>
      <c r="L171" s="24" t="n">
        <v>0</v>
      </c>
      <c r="M171" s="24"/>
      <c r="N171" s="6" t="s">
        <f>=I171+J171+K171+L171</f>
      </c>
      <c r="O171" s="22"/>
    </row>
    <row collapsed="false" customFormat="false" customHeight="false" hidden="false" ht="12.1" outlineLevel="0" r="172">
      <c r="A172" s="20" t="n">
        <v>44133.745960648</v>
      </c>
      <c r="B172" s="16" t="s">
        <v>25</v>
      </c>
      <c r="C172" s="16" t="s">
        <v>26</v>
      </c>
      <c r="D172" s="16" t="s">
        <v>351</v>
      </c>
      <c r="E172" s="16" t="s">
        <v>17</v>
      </c>
      <c r="F172" s="16" t="s">
        <v>19</v>
      </c>
      <c r="G172" s="7" t="n">
        <v>10</v>
      </c>
      <c r="H172" s="6" t="n">
        <v>44.18</v>
      </c>
      <c r="I172" s="6" t="n">
        <v>-441.8</v>
      </c>
      <c r="J172" s="6" t="n">
        <v>0</v>
      </c>
      <c r="K172" s="6" t="n">
        <v>-0.11</v>
      </c>
      <c r="L172" s="6" t="n">
        <v>0</v>
      </c>
      <c r="M172" s="6" t="s">
        <f>=I172+J172+K172+L172</f>
      </c>
      <c r="N172" s="6"/>
      <c r="O172" s="16"/>
    </row>
    <row collapsed="false" customFormat="false" customHeight="false" hidden="false" ht="12.1" outlineLevel="0" r="173">
      <c r="A173" s="20" t="n">
        <v>44134.508171296</v>
      </c>
      <c r="B173" s="16" t="s">
        <v>21</v>
      </c>
      <c r="C173" s="16" t="s">
        <v>419</v>
      </c>
      <c r="D173" s="16" t="s">
        <v>351</v>
      </c>
      <c r="E173" s="16" t="s">
        <v>17</v>
      </c>
      <c r="F173" s="16" t="s">
        <v>23</v>
      </c>
      <c r="G173" s="7" t="n">
        <v>9400</v>
      </c>
      <c r="H173" s="6" t="n">
        <v>36.666170212766</v>
      </c>
      <c r="I173" s="6" t="n">
        <v>-344662</v>
      </c>
      <c r="J173" s="6" t="n">
        <v>0</v>
      </c>
      <c r="K173" s="6" t="n">
        <v>-86.17</v>
      </c>
      <c r="L173" s="6" t="n">
        <v>0</v>
      </c>
      <c r="M173" s="6"/>
      <c r="N173" s="6" t="s">
        <f>=I173+J173+K173+L173</f>
      </c>
      <c r="O173" s="16"/>
    </row>
    <row collapsed="false" customFormat="false" customHeight="false" hidden="false" ht="12.1" outlineLevel="0" r="174">
      <c r="A174" s="29" t="n">
        <v>44140.623159722</v>
      </c>
      <c r="B174" s="30" t="s">
        <v>473</v>
      </c>
      <c r="C174" s="30" t="s">
        <v>474</v>
      </c>
      <c r="D174" s="30" t="s">
        <v>473</v>
      </c>
      <c r="E174" s="30" t="s">
        <v>473</v>
      </c>
      <c r="F174" s="30" t="s">
        <v>23</v>
      </c>
      <c r="G174" s="31" t="n">
        <v>1</v>
      </c>
      <c r="H174" s="32" t="n">
        <v>-1</v>
      </c>
      <c r="I174" s="32" t="n">
        <v>-1432</v>
      </c>
      <c r="J174" s="32" t="n">
        <v>0</v>
      </c>
      <c r="K174" s="32" t="n">
        <v>0</v>
      </c>
      <c r="L174" s="32" t="n">
        <v>0</v>
      </c>
      <c r="M174" s="32"/>
      <c r="N174" s="6" t="s">
        <f>=I174+J174+K174+L174</f>
      </c>
      <c r="O174" s="30"/>
    </row>
    <row collapsed="false" customFormat="false" customHeight="false" hidden="false" ht="12.1" outlineLevel="0" r="175">
      <c r="A175" s="21" t="n">
        <v>44140.623159722</v>
      </c>
      <c r="B175" s="22" t="s">
        <v>421</v>
      </c>
      <c r="C175" s="22" t="s">
        <v>475</v>
      </c>
      <c r="D175" s="22" t="s">
        <v>421</v>
      </c>
      <c r="E175" s="22" t="s">
        <v>421</v>
      </c>
      <c r="F175" s="22" t="s">
        <v>23</v>
      </c>
      <c r="G175" s="23" t="n">
        <v>1</v>
      </c>
      <c r="H175" s="24" t="n">
        <v>1</v>
      </c>
      <c r="I175" s="24" t="n">
        <v>11612.2</v>
      </c>
      <c r="J175" s="24" t="n">
        <v>0</v>
      </c>
      <c r="K175" s="24" t="n">
        <v>0</v>
      </c>
      <c r="L175" s="24" t="n">
        <v>0</v>
      </c>
      <c r="M175" s="24"/>
      <c r="N175" s="6" t="s">
        <f>=I175+J175+K175+L175</f>
      </c>
      <c r="O175" s="22"/>
    </row>
    <row collapsed="false" customFormat="false" customHeight="false" hidden="false" ht="12.1" outlineLevel="0" r="176">
      <c r="A176" s="33" t="n">
        <v>44141.540520833</v>
      </c>
      <c r="B176" s="34" t="s">
        <v>371</v>
      </c>
      <c r="C176" s="34" t="s">
        <v>470</v>
      </c>
      <c r="D176" s="34" t="s">
        <v>352</v>
      </c>
      <c r="E176" s="34" t="s">
        <v>17</v>
      </c>
      <c r="F176" s="34" t="s">
        <v>23</v>
      </c>
      <c r="G176" s="35" t="n">
        <v>-60</v>
      </c>
      <c r="H176" s="36" t="n">
        <v>1076.2</v>
      </c>
      <c r="I176" s="36" t="n">
        <v>64572</v>
      </c>
      <c r="J176" s="36" t="n">
        <v>0</v>
      </c>
      <c r="K176" s="36" t="n">
        <v>-16.14</v>
      </c>
      <c r="L176" s="36" t="n">
        <v>0</v>
      </c>
      <c r="M176" s="36"/>
      <c r="N176" s="6" t="s">
        <f>=I176+J176+K176+L176</f>
      </c>
      <c r="O176" s="34"/>
    </row>
    <row collapsed="false" customFormat="false" customHeight="false" hidden="false" ht="12.1" outlineLevel="0" r="177">
      <c r="A177" s="33" t="n">
        <v>44141.616886574</v>
      </c>
      <c r="B177" s="34" t="s">
        <v>372</v>
      </c>
      <c r="C177" s="34" t="s">
        <v>471</v>
      </c>
      <c r="D177" s="34" t="s">
        <v>352</v>
      </c>
      <c r="E177" s="34" t="s">
        <v>75</v>
      </c>
      <c r="F177" s="34" t="s">
        <v>23</v>
      </c>
      <c r="G177" s="35" t="n">
        <v>-30</v>
      </c>
      <c r="H177" s="36" t="n">
        <v>135.32</v>
      </c>
      <c r="I177" s="36" t="n">
        <v>30447</v>
      </c>
      <c r="J177" s="36" t="n">
        <v>124.5</v>
      </c>
      <c r="K177" s="36" t="n">
        <v>-7.61</v>
      </c>
      <c r="L177" s="36" t="n">
        <v>0</v>
      </c>
      <c r="M177" s="36"/>
      <c r="N177" s="6" t="s">
        <f>=I177+J177+K177+L177</f>
      </c>
      <c r="O177" s="34"/>
    </row>
    <row collapsed="false" customFormat="false" customHeight="false" hidden="false" ht="12.1" outlineLevel="0" r="178">
      <c r="A178" s="33" t="n">
        <v>44151.57505787</v>
      </c>
      <c r="B178" s="34" t="s">
        <v>355</v>
      </c>
      <c r="C178" s="34" t="s">
        <v>413</v>
      </c>
      <c r="D178" s="34" t="s">
        <v>352</v>
      </c>
      <c r="E178" s="34" t="s">
        <v>17</v>
      </c>
      <c r="F178" s="34" t="s">
        <v>23</v>
      </c>
      <c r="G178" s="35" t="n">
        <v>-1000</v>
      </c>
      <c r="H178" s="36" t="n">
        <v>82.9</v>
      </c>
      <c r="I178" s="36" t="n">
        <v>82900</v>
      </c>
      <c r="J178" s="36" t="n">
        <v>0</v>
      </c>
      <c r="K178" s="36" t="n">
        <v>-20.72</v>
      </c>
      <c r="L178" s="36" t="n">
        <v>0</v>
      </c>
      <c r="M178" s="36"/>
      <c r="N178" s="6" t="s">
        <f>=I178+J178+K178+L178</f>
      </c>
      <c r="O178" s="34"/>
    </row>
    <row collapsed="false" customFormat="false" customHeight="false" hidden="false" ht="12.1" outlineLevel="0" r="179">
      <c r="A179" s="33" t="n">
        <v>44152.460972222</v>
      </c>
      <c r="B179" s="34" t="s">
        <v>355</v>
      </c>
      <c r="C179" s="34" t="s">
        <v>413</v>
      </c>
      <c r="D179" s="34" t="s">
        <v>352</v>
      </c>
      <c r="E179" s="34" t="s">
        <v>17</v>
      </c>
      <c r="F179" s="34" t="s">
        <v>23</v>
      </c>
      <c r="G179" s="35" t="n">
        <v>-1000</v>
      </c>
      <c r="H179" s="36" t="n">
        <v>86.48</v>
      </c>
      <c r="I179" s="36" t="n">
        <v>86480</v>
      </c>
      <c r="J179" s="36" t="n">
        <v>0</v>
      </c>
      <c r="K179" s="36" t="n">
        <v>-21.62</v>
      </c>
      <c r="L179" s="36" t="n">
        <v>0</v>
      </c>
      <c r="M179" s="36"/>
      <c r="N179" s="6" t="s">
        <f>=I179+J179+K179+L179</f>
      </c>
      <c r="O179" s="34"/>
    </row>
    <row collapsed="false" customFormat="false" customHeight="false" hidden="false" ht="12.1" outlineLevel="0" r="180">
      <c r="A180" s="20" t="n">
        <v>44155.591759259</v>
      </c>
      <c r="B180" s="16" t="s">
        <v>373</v>
      </c>
      <c r="C180" s="16" t="s">
        <v>476</v>
      </c>
      <c r="D180" s="16" t="s">
        <v>351</v>
      </c>
      <c r="E180" s="16" t="s">
        <v>17</v>
      </c>
      <c r="F180" s="16" t="s">
        <v>23</v>
      </c>
      <c r="G180" s="7" t="n">
        <v>200</v>
      </c>
      <c r="H180" s="6" t="n">
        <v>450.575</v>
      </c>
      <c r="I180" s="6" t="n">
        <v>-90115</v>
      </c>
      <c r="J180" s="6" t="n">
        <v>0</v>
      </c>
      <c r="K180" s="6" t="n">
        <v>-22.53</v>
      </c>
      <c r="L180" s="6" t="n">
        <v>0</v>
      </c>
      <c r="M180" s="6"/>
      <c r="N180" s="6" t="s">
        <f>=I180+J180+K180+L180</f>
      </c>
      <c r="O180" s="16"/>
    </row>
    <row collapsed="false" customFormat="false" customHeight="false" hidden="false" ht="12.1" outlineLevel="0" r="181">
      <c r="A181" s="33" t="n">
        <v>44160.63837963</v>
      </c>
      <c r="B181" s="34" t="s">
        <v>37</v>
      </c>
      <c r="C181" s="34" t="s">
        <v>462</v>
      </c>
      <c r="D181" s="34" t="s">
        <v>352</v>
      </c>
      <c r="E181" s="34" t="s">
        <v>17</v>
      </c>
      <c r="F181" s="34" t="s">
        <v>23</v>
      </c>
      <c r="G181" s="35" t="n">
        <v>-20</v>
      </c>
      <c r="H181" s="36" t="n">
        <v>5349</v>
      </c>
      <c r="I181" s="36" t="n">
        <v>106980</v>
      </c>
      <c r="J181" s="36" t="n">
        <v>0</v>
      </c>
      <c r="K181" s="36" t="n">
        <v>-26.75</v>
      </c>
      <c r="L181" s="36" t="n">
        <v>0</v>
      </c>
      <c r="M181" s="36"/>
      <c r="N181" s="6" t="s">
        <f>=I181+J181+K181+L181</f>
      </c>
      <c r="O181" s="34"/>
    </row>
    <row collapsed="false" customFormat="false" customHeight="false" hidden="false" ht="12.1" outlineLevel="0" r="182">
      <c r="A182" s="21" t="n">
        <v>44165.676956019</v>
      </c>
      <c r="B182" s="22" t="s">
        <v>421</v>
      </c>
      <c r="C182" s="22" t="s">
        <v>477</v>
      </c>
      <c r="D182" s="22" t="s">
        <v>421</v>
      </c>
      <c r="E182" s="22" t="s">
        <v>421</v>
      </c>
      <c r="F182" s="22" t="s">
        <v>19</v>
      </c>
      <c r="G182" s="23" t="n">
        <v>1</v>
      </c>
      <c r="H182" s="24" t="n">
        <v>1</v>
      </c>
      <c r="I182" s="24" t="n">
        <v>27.38</v>
      </c>
      <c r="J182" s="24" t="n">
        <v>0</v>
      </c>
      <c r="K182" s="24" t="n">
        <v>0</v>
      </c>
      <c r="L182" s="24" t="n">
        <v>0</v>
      </c>
      <c r="M182" s="6" t="s">
        <f>=I182+J182+K182+L182</f>
      </c>
      <c r="N182" s="24"/>
      <c r="O182" s="22"/>
    </row>
    <row collapsed="false" customFormat="false" customHeight="false" hidden="false" ht="12.1" outlineLevel="0" r="183">
      <c r="A183" s="20" t="n">
        <v>44165.746527778</v>
      </c>
      <c r="B183" s="16" t="s">
        <v>373</v>
      </c>
      <c r="C183" s="16" t="s">
        <v>476</v>
      </c>
      <c r="D183" s="16" t="s">
        <v>351</v>
      </c>
      <c r="E183" s="16" t="s">
        <v>17</v>
      </c>
      <c r="F183" s="16" t="s">
        <v>23</v>
      </c>
      <c r="G183" s="7" t="n">
        <v>100</v>
      </c>
      <c r="H183" s="6" t="n">
        <v>443.1</v>
      </c>
      <c r="I183" s="6" t="n">
        <v>-44310</v>
      </c>
      <c r="J183" s="6" t="n">
        <v>0</v>
      </c>
      <c r="K183" s="6" t="n">
        <v>-11.08</v>
      </c>
      <c r="L183" s="6" t="n">
        <v>0</v>
      </c>
      <c r="M183" s="6"/>
      <c r="N183" s="6" t="s">
        <f>=I183+J183+K183+L183</f>
      </c>
      <c r="O183" s="16"/>
    </row>
    <row collapsed="false" customFormat="false" customHeight="false" hidden="false" ht="12.1" outlineLevel="0" r="184">
      <c r="A184" s="20" t="n">
        <v>44166.735555556</v>
      </c>
      <c r="B184" s="16" t="s">
        <v>373</v>
      </c>
      <c r="C184" s="16" t="s">
        <v>476</v>
      </c>
      <c r="D184" s="16" t="s">
        <v>351</v>
      </c>
      <c r="E184" s="16" t="s">
        <v>17</v>
      </c>
      <c r="F184" s="16" t="s">
        <v>23</v>
      </c>
      <c r="G184" s="7" t="n">
        <v>100</v>
      </c>
      <c r="H184" s="6" t="n">
        <v>435.05</v>
      </c>
      <c r="I184" s="6" t="n">
        <v>-43505</v>
      </c>
      <c r="J184" s="6" t="n">
        <v>0</v>
      </c>
      <c r="K184" s="6" t="n">
        <v>-10.88</v>
      </c>
      <c r="L184" s="6" t="n">
        <v>0</v>
      </c>
      <c r="M184" s="6"/>
      <c r="N184" s="6" t="s">
        <f>=I184+J184+K184+L184</f>
      </c>
      <c r="O184" s="16"/>
    </row>
    <row collapsed="false" customFormat="false" customHeight="false" hidden="false" ht="12.1" outlineLevel="0" r="185">
      <c r="A185" s="29" t="n">
        <v>44172.001273148</v>
      </c>
      <c r="B185" s="30" t="s">
        <v>473</v>
      </c>
      <c r="C185" s="30" t="s">
        <v>478</v>
      </c>
      <c r="D185" s="30" t="s">
        <v>473</v>
      </c>
      <c r="E185" s="30" t="s">
        <v>473</v>
      </c>
      <c r="F185" s="30" t="s">
        <v>23</v>
      </c>
      <c r="G185" s="31" t="n">
        <v>1</v>
      </c>
      <c r="H185" s="32" t="n">
        <v>-1</v>
      </c>
      <c r="I185" s="32" t="n">
        <v>-52</v>
      </c>
      <c r="J185" s="32" t="n">
        <v>0</v>
      </c>
      <c r="K185" s="32" t="n">
        <v>0</v>
      </c>
      <c r="L185" s="32" t="n">
        <v>0</v>
      </c>
      <c r="M185" s="32"/>
      <c r="N185" s="6" t="s">
        <f>=I185+J185+K185+L185</f>
      </c>
      <c r="O185" s="30"/>
    </row>
    <row collapsed="false" customFormat="false" customHeight="false" hidden="false" ht="12.1" outlineLevel="0" r="186">
      <c r="A186" s="21" t="n">
        <v>44172.001273148</v>
      </c>
      <c r="B186" s="22" t="s">
        <v>421</v>
      </c>
      <c r="C186" s="22" t="s">
        <v>460</v>
      </c>
      <c r="D186" s="22" t="s">
        <v>421</v>
      </c>
      <c r="E186" s="22" t="s">
        <v>421</v>
      </c>
      <c r="F186" s="22" t="s">
        <v>23</v>
      </c>
      <c r="G186" s="23" t="n">
        <v>1</v>
      </c>
      <c r="H186" s="24" t="n">
        <v>1</v>
      </c>
      <c r="I186" s="24" t="n">
        <v>7068</v>
      </c>
      <c r="J186" s="24" t="n">
        <v>0</v>
      </c>
      <c r="K186" s="24" t="n">
        <v>0</v>
      </c>
      <c r="L186" s="24" t="n">
        <v>0</v>
      </c>
      <c r="M186" s="24"/>
      <c r="N186" s="6" t="s">
        <f>=I186+J186+K186+L186</f>
      </c>
      <c r="O186" s="22"/>
    </row>
    <row collapsed="false" customFormat="false" customHeight="false" hidden="false" ht="12.1" outlineLevel="0" r="187">
      <c r="A187" s="21" t="n">
        <v>44172.093530093</v>
      </c>
      <c r="B187" s="22" t="s">
        <v>421</v>
      </c>
      <c r="C187" s="22" t="s">
        <v>479</v>
      </c>
      <c r="D187" s="22" t="s">
        <v>421</v>
      </c>
      <c r="E187" s="22" t="s">
        <v>421</v>
      </c>
      <c r="F187" s="22" t="s">
        <v>19</v>
      </c>
      <c r="G187" s="23" t="n">
        <v>1</v>
      </c>
      <c r="H187" s="24" t="n">
        <v>1</v>
      </c>
      <c r="I187" s="24" t="n">
        <v>11.88</v>
      </c>
      <c r="J187" s="24" t="n">
        <v>0</v>
      </c>
      <c r="K187" s="24" t="n">
        <v>0</v>
      </c>
      <c r="L187" s="24" t="n">
        <v>0</v>
      </c>
      <c r="M187" s="6" t="s">
        <f>=I187+J187+K187+L187</f>
      </c>
      <c r="N187" s="24"/>
      <c r="O187" s="22"/>
    </row>
    <row collapsed="false" customFormat="false" customHeight="false" hidden="false" ht="12.1" outlineLevel="0" r="188">
      <c r="A188" s="20" t="n">
        <v>44172.736840278</v>
      </c>
      <c r="B188" s="16" t="s">
        <v>480</v>
      </c>
      <c r="C188" s="16" t="s">
        <v>481</v>
      </c>
      <c r="D188" s="16" t="s">
        <v>351</v>
      </c>
      <c r="E188" s="16" t="s">
        <v>482</v>
      </c>
      <c r="F188" s="16" t="s">
        <v>23</v>
      </c>
      <c r="G188" s="7" t="n">
        <v>6000</v>
      </c>
      <c r="H188" s="6" t="n">
        <v>73.476666666667</v>
      </c>
      <c r="I188" s="6" t="n">
        <v>-440860</v>
      </c>
      <c r="J188" s="6" t="n">
        <v>0</v>
      </c>
      <c r="K188" s="6" t="n">
        <v>-110.22</v>
      </c>
      <c r="L188" s="6" t="n">
        <v>0</v>
      </c>
      <c r="M188" s="6"/>
      <c r="N188" s="6" t="s">
        <f>=I188+J188+K188+L188</f>
      </c>
      <c r="O188" s="16"/>
    </row>
    <row collapsed="false" customFormat="false" customHeight="false" hidden="false" ht="12.1" outlineLevel="0" r="189">
      <c r="A189" s="21" t="n">
        <v>44172.878159722</v>
      </c>
      <c r="B189" s="22" t="s">
        <v>412</v>
      </c>
      <c r="C189" s="22" t="s">
        <v>90</v>
      </c>
      <c r="D189" s="22" t="s">
        <v>412</v>
      </c>
      <c r="E189" s="22" t="s">
        <v>412</v>
      </c>
      <c r="F189" s="22" t="s">
        <v>23</v>
      </c>
      <c r="G189" s="23" t="n">
        <v>4</v>
      </c>
      <c r="H189" s="24" t="n">
        <v>1</v>
      </c>
      <c r="I189" s="24" t="n">
        <v>293663.42</v>
      </c>
      <c r="J189" s="24" t="n">
        <v>0</v>
      </c>
      <c r="K189" s="24" t="n">
        <v>0</v>
      </c>
      <c r="L189" s="24" t="n">
        <v>0</v>
      </c>
      <c r="M189" s="24"/>
      <c r="N189" s="6" t="s">
        <f>=I189+J189+K189+L189</f>
      </c>
      <c r="O189" s="22"/>
    </row>
    <row collapsed="false" customFormat="false" customHeight="false" hidden="false" ht="12.1" outlineLevel="0" r="190">
      <c r="A190" s="21" t="n">
        <v>44173.522326389</v>
      </c>
      <c r="B190" s="22" t="s">
        <v>412</v>
      </c>
      <c r="C190" s="22" t="s">
        <v>90</v>
      </c>
      <c r="D190" s="22" t="s">
        <v>412</v>
      </c>
      <c r="E190" s="22" t="s">
        <v>412</v>
      </c>
      <c r="F190" s="22" t="s">
        <v>19</v>
      </c>
      <c r="G190" s="23" t="n">
        <v>1</v>
      </c>
      <c r="H190" s="24" t="n">
        <v>1</v>
      </c>
      <c r="I190" s="24" t="n">
        <v>4000</v>
      </c>
      <c r="J190" s="24" t="n">
        <v>0</v>
      </c>
      <c r="K190" s="24" t="n">
        <v>0</v>
      </c>
      <c r="L190" s="24" t="n">
        <v>0</v>
      </c>
      <c r="M190" s="6" t="s">
        <f>=I190+J190+K190+L190</f>
      </c>
      <c r="N190" s="24"/>
      <c r="O190" s="22"/>
    </row>
    <row collapsed="false" customFormat="false" customHeight="false" hidden="false" ht="12.1" outlineLevel="0" r="191">
      <c r="A191" s="21" t="n">
        <v>44174.040972222</v>
      </c>
      <c r="B191" s="22" t="s">
        <v>421</v>
      </c>
      <c r="C191" s="22" t="s">
        <v>483</v>
      </c>
      <c r="D191" s="22" t="s">
        <v>421</v>
      </c>
      <c r="E191" s="22" t="s">
        <v>421</v>
      </c>
      <c r="F191" s="22" t="s">
        <v>19</v>
      </c>
      <c r="G191" s="23" t="n">
        <v>1</v>
      </c>
      <c r="H191" s="24" t="n">
        <v>1</v>
      </c>
      <c r="I191" s="24" t="n">
        <v>1.62</v>
      </c>
      <c r="J191" s="24" t="n">
        <v>0</v>
      </c>
      <c r="K191" s="24" t="n">
        <v>0</v>
      </c>
      <c r="L191" s="24" t="n">
        <v>0</v>
      </c>
      <c r="M191" s="6" t="s">
        <f>=I191+J191+K191+L191</f>
      </c>
      <c r="N191" s="24"/>
      <c r="O191" s="22"/>
    </row>
    <row collapsed="false" customFormat="false" customHeight="false" hidden="false" ht="12.1" outlineLevel="0" r="192">
      <c r="A192" s="21" t="n">
        <v>44180.835289352</v>
      </c>
      <c r="B192" s="22" t="s">
        <v>421</v>
      </c>
      <c r="C192" s="22" t="s">
        <v>484</v>
      </c>
      <c r="D192" s="22" t="s">
        <v>421</v>
      </c>
      <c r="E192" s="22" t="s">
        <v>421</v>
      </c>
      <c r="F192" s="22" t="s">
        <v>19</v>
      </c>
      <c r="G192" s="23" t="n">
        <v>1</v>
      </c>
      <c r="H192" s="24" t="n">
        <v>1</v>
      </c>
      <c r="I192" s="24" t="n">
        <v>54.81</v>
      </c>
      <c r="J192" s="24" t="n">
        <v>0</v>
      </c>
      <c r="K192" s="24" t="n">
        <v>0</v>
      </c>
      <c r="L192" s="24" t="n">
        <v>0</v>
      </c>
      <c r="M192" s="6" t="s">
        <f>=I192+J192+K192+L192</f>
      </c>
      <c r="N192" s="24"/>
      <c r="O192" s="22"/>
    </row>
    <row collapsed="false" customFormat="false" customHeight="false" hidden="false" ht="12.1" outlineLevel="0" r="193">
      <c r="A193" s="21" t="n">
        <v>44186.041678241</v>
      </c>
      <c r="B193" s="22" t="s">
        <v>421</v>
      </c>
      <c r="C193" s="22" t="s">
        <v>485</v>
      </c>
      <c r="D193" s="22" t="s">
        <v>421</v>
      </c>
      <c r="E193" s="22" t="s">
        <v>421</v>
      </c>
      <c r="F193" s="22" t="s">
        <v>19</v>
      </c>
      <c r="G193" s="23" t="n">
        <v>1</v>
      </c>
      <c r="H193" s="24" t="n">
        <v>1</v>
      </c>
      <c r="I193" s="24" t="n">
        <v>5.66</v>
      </c>
      <c r="J193" s="24" t="n">
        <v>0</v>
      </c>
      <c r="K193" s="24" t="n">
        <v>0</v>
      </c>
      <c r="L193" s="24" t="n">
        <v>0</v>
      </c>
      <c r="M193" s="6" t="s">
        <f>=I193+J193+K193+L193</f>
      </c>
      <c r="N193" s="24"/>
      <c r="O193" s="22"/>
    </row>
    <row collapsed="false" customFormat="false" customHeight="false" hidden="false" ht="12.1" outlineLevel="0" r="194">
      <c r="A194" s="21" t="n">
        <v>44186.175925926</v>
      </c>
      <c r="B194" s="22" t="s">
        <v>421</v>
      </c>
      <c r="C194" s="22" t="s">
        <v>486</v>
      </c>
      <c r="D194" s="22" t="s">
        <v>421</v>
      </c>
      <c r="E194" s="22" t="s">
        <v>421</v>
      </c>
      <c r="F194" s="22" t="s">
        <v>19</v>
      </c>
      <c r="G194" s="23" t="n">
        <v>1</v>
      </c>
      <c r="H194" s="24" t="n">
        <v>1</v>
      </c>
      <c r="I194" s="24" t="n">
        <v>4</v>
      </c>
      <c r="J194" s="24" t="n">
        <v>0</v>
      </c>
      <c r="K194" s="24" t="n">
        <v>0</v>
      </c>
      <c r="L194" s="24" t="n">
        <v>0</v>
      </c>
      <c r="M194" s="6" t="s">
        <f>=I194+J194+K194+L194</f>
      </c>
      <c r="N194" s="24"/>
      <c r="O194" s="22"/>
    </row>
    <row collapsed="false" customFormat="false" customHeight="false" hidden="false" ht="12.1" outlineLevel="0" r="195">
      <c r="A195" s="20" t="n">
        <v>44187.573831019</v>
      </c>
      <c r="B195" s="16" t="s">
        <v>43</v>
      </c>
      <c r="C195" s="16" t="s">
        <v>472</v>
      </c>
      <c r="D195" s="16" t="s">
        <v>351</v>
      </c>
      <c r="E195" s="16" t="s">
        <v>17</v>
      </c>
      <c r="F195" s="16" t="s">
        <v>23</v>
      </c>
      <c r="G195" s="7" t="n">
        <v>50</v>
      </c>
      <c r="H195" s="6" t="n">
        <v>1991.2</v>
      </c>
      <c r="I195" s="6" t="n">
        <v>-99560</v>
      </c>
      <c r="J195" s="6" t="n">
        <v>0</v>
      </c>
      <c r="K195" s="6" t="n">
        <v>-24.89</v>
      </c>
      <c r="L195" s="6" t="n">
        <v>0</v>
      </c>
      <c r="M195" s="6"/>
      <c r="N195" s="6" t="s">
        <f>=I195+J195+K195+L195</f>
      </c>
      <c r="O195" s="16"/>
    </row>
    <row collapsed="false" customFormat="false" customHeight="false" hidden="false" ht="12.1" outlineLevel="0" r="196">
      <c r="A196" s="33" t="n">
        <v>44193.461689815</v>
      </c>
      <c r="B196" s="34" t="s">
        <v>357</v>
      </c>
      <c r="C196" s="34" t="s">
        <v>418</v>
      </c>
      <c r="D196" s="34" t="s">
        <v>352</v>
      </c>
      <c r="E196" s="34" t="s">
        <v>17</v>
      </c>
      <c r="F196" s="34" t="s">
        <v>23</v>
      </c>
      <c r="G196" s="35" t="n">
        <v>-110</v>
      </c>
      <c r="H196" s="36" t="n">
        <v>1179.5</v>
      </c>
      <c r="I196" s="36" t="n">
        <v>129745</v>
      </c>
      <c r="J196" s="36" t="n">
        <v>0</v>
      </c>
      <c r="K196" s="36" t="n">
        <v>-32.44</v>
      </c>
      <c r="L196" s="36" t="n">
        <v>0</v>
      </c>
      <c r="M196" s="36"/>
      <c r="N196" s="6" t="s">
        <f>=I196+J196+K196+L196</f>
      </c>
      <c r="O196" s="34"/>
    </row>
    <row collapsed="false" customFormat="false" customHeight="false" hidden="false" ht="12.1" outlineLevel="0" r="197">
      <c r="A197" s="29" t="n">
        <v>44194.046979167</v>
      </c>
      <c r="B197" s="30" t="s">
        <v>473</v>
      </c>
      <c r="C197" s="30" t="s">
        <v>487</v>
      </c>
      <c r="D197" s="30" t="s">
        <v>473</v>
      </c>
      <c r="E197" s="30" t="s">
        <v>473</v>
      </c>
      <c r="F197" s="30" t="s">
        <v>23</v>
      </c>
      <c r="G197" s="31" t="n">
        <v>1</v>
      </c>
      <c r="H197" s="32" t="n">
        <v>-1</v>
      </c>
      <c r="I197" s="32" t="n">
        <v>-120</v>
      </c>
      <c r="J197" s="32" t="n">
        <v>0</v>
      </c>
      <c r="K197" s="32" t="n">
        <v>0</v>
      </c>
      <c r="L197" s="32" t="n">
        <v>0</v>
      </c>
      <c r="M197" s="32"/>
      <c r="N197" s="6" t="s">
        <f>=I197+J197+K197+L197</f>
      </c>
      <c r="O197" s="30"/>
    </row>
    <row collapsed="false" customFormat="false" customHeight="false" hidden="false" ht="12.1" outlineLevel="0" r="198">
      <c r="A198" s="21" t="n">
        <v>44194.046979167</v>
      </c>
      <c r="B198" s="22" t="s">
        <v>421</v>
      </c>
      <c r="C198" s="22" t="s">
        <v>488</v>
      </c>
      <c r="D198" s="22" t="s">
        <v>421</v>
      </c>
      <c r="E198" s="22" t="s">
        <v>421</v>
      </c>
      <c r="F198" s="22" t="s">
        <v>23</v>
      </c>
      <c r="G198" s="23" t="n">
        <v>1</v>
      </c>
      <c r="H198" s="24" t="n">
        <v>1</v>
      </c>
      <c r="I198" s="24" t="n">
        <v>920</v>
      </c>
      <c r="J198" s="24" t="n">
        <v>0</v>
      </c>
      <c r="K198" s="24" t="n">
        <v>0</v>
      </c>
      <c r="L198" s="24" t="n">
        <v>0</v>
      </c>
      <c r="M198" s="24"/>
      <c r="N198" s="6" t="s">
        <f>=I198+J198+K198+L198</f>
      </c>
      <c r="O198" s="22"/>
    </row>
    <row collapsed="false" customFormat="false" customHeight="false" hidden="false" ht="12.1" outlineLevel="0" r="199">
      <c r="A199" s="29" t="n">
        <v>44195.059884259</v>
      </c>
      <c r="B199" s="30" t="s">
        <v>473</v>
      </c>
      <c r="C199" s="30" t="s">
        <v>489</v>
      </c>
      <c r="D199" s="30" t="s">
        <v>473</v>
      </c>
      <c r="E199" s="30" t="s">
        <v>473</v>
      </c>
      <c r="F199" s="30" t="s">
        <v>23</v>
      </c>
      <c r="G199" s="31" t="n">
        <v>2</v>
      </c>
      <c r="H199" s="32" t="n">
        <v>0</v>
      </c>
      <c r="I199" s="32" t="n">
        <v>-2921</v>
      </c>
      <c r="J199" s="32" t="n">
        <v>0</v>
      </c>
      <c r="K199" s="32" t="n">
        <v>0</v>
      </c>
      <c r="L199" s="32" t="n">
        <v>0</v>
      </c>
      <c r="M199" s="32"/>
      <c r="N199" s="6" t="s">
        <f>=I199+J199+K199+L199</f>
      </c>
      <c r="O199" s="30"/>
    </row>
    <row collapsed="false" customFormat="false" customHeight="false" hidden="false" ht="12.1" outlineLevel="0" r="200">
      <c r="A200" s="21" t="n">
        <v>44195.059884259</v>
      </c>
      <c r="B200" s="22" t="s">
        <v>421</v>
      </c>
      <c r="C200" s="22" t="s">
        <v>490</v>
      </c>
      <c r="D200" s="22" t="s">
        <v>421</v>
      </c>
      <c r="E200" s="22" t="s">
        <v>421</v>
      </c>
      <c r="F200" s="22" t="s">
        <v>23</v>
      </c>
      <c r="G200" s="23" t="n">
        <v>1</v>
      </c>
      <c r="H200" s="24" t="n">
        <v>1</v>
      </c>
      <c r="I200" s="24" t="n">
        <v>17986.09</v>
      </c>
      <c r="J200" s="24" t="n">
        <v>0</v>
      </c>
      <c r="K200" s="24" t="n">
        <v>0</v>
      </c>
      <c r="L200" s="24" t="n">
        <v>0</v>
      </c>
      <c r="M200" s="24"/>
      <c r="N200" s="6" t="s">
        <f>=I200+J200+K200+L200</f>
      </c>
      <c r="O200" s="22"/>
    </row>
    <row collapsed="false" customFormat="false" customHeight="false" hidden="false" ht="12.1" outlineLevel="0" r="201">
      <c r="A201" s="21" t="n">
        <v>44195.068229167</v>
      </c>
      <c r="B201" s="22" t="s">
        <v>421</v>
      </c>
      <c r="C201" s="22" t="s">
        <v>442</v>
      </c>
      <c r="D201" s="22" t="s">
        <v>421</v>
      </c>
      <c r="E201" s="22" t="s">
        <v>421</v>
      </c>
      <c r="F201" s="22" t="s">
        <v>23</v>
      </c>
      <c r="G201" s="23" t="n">
        <v>1</v>
      </c>
      <c r="H201" s="24" t="n">
        <v>1</v>
      </c>
      <c r="I201" s="24" t="n">
        <v>4920</v>
      </c>
      <c r="J201" s="24" t="n">
        <v>0</v>
      </c>
      <c r="K201" s="24" t="n">
        <v>0</v>
      </c>
      <c r="L201" s="24" t="n">
        <v>0</v>
      </c>
      <c r="M201" s="24"/>
      <c r="N201" s="6" t="s">
        <f>=I201+J201+K201+L201</f>
      </c>
      <c r="O201" s="22"/>
    </row>
    <row collapsed="false" customFormat="false" customHeight="false" hidden="false" ht="12.1" outlineLevel="0" r="202">
      <c r="A202" s="29" t="n">
        <v>44200</v>
      </c>
      <c r="B202" s="30" t="s">
        <v>473</v>
      </c>
      <c r="C202" s="30" t="s">
        <v>491</v>
      </c>
      <c r="D202" s="30" t="s">
        <v>473</v>
      </c>
      <c r="E202" s="30" t="s">
        <v>473</v>
      </c>
      <c r="F202" s="30" t="s">
        <v>23</v>
      </c>
      <c r="G202" s="31" t="n">
        <v>1</v>
      </c>
      <c r="H202" s="32" t="n">
        <v>-1</v>
      </c>
      <c r="I202" s="32" t="n">
        <v>-21581</v>
      </c>
      <c r="J202" s="32" t="n">
        <v>0</v>
      </c>
      <c r="K202" s="32" t="n">
        <v>0</v>
      </c>
      <c r="L202" s="32" t="n">
        <v>0</v>
      </c>
      <c r="M202" s="32"/>
      <c r="N202" s="6" t="s">
        <f>=I202+J202+K202+L202</f>
      </c>
      <c r="O202" s="30"/>
    </row>
    <row collapsed="false" customFormat="false" customHeight="false" hidden="false" ht="12.1" outlineLevel="0" r="203">
      <c r="A203" s="25" t="n">
        <v>44200.452546296</v>
      </c>
      <c r="B203" s="26" t="s">
        <v>414</v>
      </c>
      <c r="C203" s="26" t="s">
        <v>91</v>
      </c>
      <c r="D203" s="26" t="s">
        <v>414</v>
      </c>
      <c r="E203" s="26" t="s">
        <v>414</v>
      </c>
      <c r="F203" s="26" t="s">
        <v>23</v>
      </c>
      <c r="G203" s="27" t="n">
        <v>1</v>
      </c>
      <c r="H203" s="28" t="n">
        <v>-147262</v>
      </c>
      <c r="I203" s="28" t="n">
        <v>-147262</v>
      </c>
      <c r="J203" s="28" t="n">
        <v>0</v>
      </c>
      <c r="K203" s="28" t="n">
        <v>0</v>
      </c>
      <c r="L203" s="28" t="n">
        <v>0</v>
      </c>
      <c r="M203" s="28"/>
      <c r="N203" s="6" t="s">
        <f>=I203+J203+K203+L203</f>
      </c>
      <c r="O203" s="26"/>
    </row>
    <row collapsed="false" customFormat="false" customHeight="false" hidden="false" ht="12.1" outlineLevel="0" r="204">
      <c r="A204" s="29" t="n">
        <v>44216.725717593</v>
      </c>
      <c r="B204" s="30" t="s">
        <v>473</v>
      </c>
      <c r="C204" s="30" t="s">
        <v>450</v>
      </c>
      <c r="D204" s="30" t="s">
        <v>473</v>
      </c>
      <c r="E204" s="30" t="s">
        <v>473</v>
      </c>
      <c r="F204" s="30" t="s">
        <v>23</v>
      </c>
      <c r="G204" s="31" t="n">
        <v>1</v>
      </c>
      <c r="H204" s="32" t="n">
        <v>-1</v>
      </c>
      <c r="I204" s="32" t="n">
        <v>-130</v>
      </c>
      <c r="J204" s="32" t="n">
        <v>0</v>
      </c>
      <c r="K204" s="32" t="n">
        <v>0</v>
      </c>
      <c r="L204" s="32" t="n">
        <v>0</v>
      </c>
      <c r="M204" s="32"/>
      <c r="N204" s="6" t="s">
        <f>=I204+J204+K204+L204</f>
      </c>
      <c r="O204" s="30"/>
    </row>
    <row collapsed="false" customFormat="false" customHeight="false" hidden="false" ht="12.1" outlineLevel="0" r="205">
      <c r="A205" s="21" t="n">
        <v>44216.725717593</v>
      </c>
      <c r="B205" s="22" t="s">
        <v>421</v>
      </c>
      <c r="C205" s="22" t="s">
        <v>451</v>
      </c>
      <c r="D205" s="22" t="s">
        <v>421</v>
      </c>
      <c r="E205" s="22" t="s">
        <v>421</v>
      </c>
      <c r="F205" s="22" t="s">
        <v>23</v>
      </c>
      <c r="G205" s="23" t="n">
        <v>1</v>
      </c>
      <c r="H205" s="24" t="n">
        <v>1</v>
      </c>
      <c r="I205" s="24" t="n">
        <v>1000</v>
      </c>
      <c r="J205" s="24" t="n">
        <v>0</v>
      </c>
      <c r="K205" s="24" t="n">
        <v>0</v>
      </c>
      <c r="L205" s="24" t="n">
        <v>0</v>
      </c>
      <c r="M205" s="24"/>
      <c r="N205" s="6" t="s">
        <f>=I205+J205+K205+L205</f>
      </c>
      <c r="O205" s="22"/>
    </row>
    <row collapsed="false" customFormat="false" customHeight="false" hidden="false" ht="12.1" outlineLevel="0" r="206">
      <c r="A206" s="20" t="n">
        <v>44217.928877315</v>
      </c>
      <c r="B206" s="16" t="s">
        <v>374</v>
      </c>
      <c r="C206" s="16" t="s">
        <v>492</v>
      </c>
      <c r="D206" s="16" t="s">
        <v>351</v>
      </c>
      <c r="E206" s="16" t="s">
        <v>17</v>
      </c>
      <c r="F206" s="16" t="s">
        <v>19</v>
      </c>
      <c r="G206" s="7" t="n">
        <v>10</v>
      </c>
      <c r="H206" s="6" t="n">
        <v>36.3</v>
      </c>
      <c r="I206" s="6" t="n">
        <v>-363</v>
      </c>
      <c r="J206" s="6" t="n">
        <v>0</v>
      </c>
      <c r="K206" s="6" t="n">
        <v>-0.09</v>
      </c>
      <c r="L206" s="6" t="n">
        <v>0</v>
      </c>
      <c r="M206" s="6" t="s">
        <f>=I206+J206+K206+L206</f>
      </c>
      <c r="N206" s="6"/>
      <c r="O206" s="16"/>
    </row>
    <row collapsed="false" customFormat="false" customHeight="false" hidden="false" ht="12.1" outlineLevel="0" r="207">
      <c r="A207" s="20" t="n">
        <v>44219.005034722</v>
      </c>
      <c r="B207" s="16" t="s">
        <v>375</v>
      </c>
      <c r="C207" s="16" t="s">
        <v>493</v>
      </c>
      <c r="D207" s="16" t="s">
        <v>351</v>
      </c>
      <c r="E207" s="16" t="s">
        <v>17</v>
      </c>
      <c r="F207" s="16" t="s">
        <v>19</v>
      </c>
      <c r="G207" s="7" t="n">
        <v>10</v>
      </c>
      <c r="H207" s="6" t="n">
        <v>48.51</v>
      </c>
      <c r="I207" s="6" t="n">
        <v>-485.1</v>
      </c>
      <c r="J207" s="6" t="n">
        <v>0</v>
      </c>
      <c r="K207" s="6" t="n">
        <v>-0.12</v>
      </c>
      <c r="L207" s="6" t="n">
        <v>0</v>
      </c>
      <c r="M207" s="6" t="s">
        <f>=I207+J207+K207+L207</f>
      </c>
      <c r="N207" s="6"/>
      <c r="O207" s="16"/>
    </row>
    <row collapsed="false" customFormat="false" customHeight="false" hidden="false" ht="12.1" outlineLevel="0" r="208">
      <c r="A208" s="20" t="n">
        <v>44222.787592593</v>
      </c>
      <c r="B208" s="16" t="s">
        <v>376</v>
      </c>
      <c r="C208" s="16" t="s">
        <v>494</v>
      </c>
      <c r="D208" s="16" t="s">
        <v>351</v>
      </c>
      <c r="E208" s="16" t="s">
        <v>17</v>
      </c>
      <c r="F208" s="16" t="s">
        <v>19</v>
      </c>
      <c r="G208" s="7" t="n">
        <v>4</v>
      </c>
      <c r="H208" s="6" t="n">
        <v>333.1925</v>
      </c>
      <c r="I208" s="6" t="n">
        <v>-1332.77</v>
      </c>
      <c r="J208" s="6" t="n">
        <v>0</v>
      </c>
      <c r="K208" s="6" t="n">
        <v>-0.32</v>
      </c>
      <c r="L208" s="6" t="n">
        <v>0</v>
      </c>
      <c r="M208" s="6" t="s">
        <f>=I208+J208+K208+L208</f>
      </c>
      <c r="N208" s="6"/>
      <c r="O208" s="16"/>
    </row>
    <row collapsed="false" customFormat="false" customHeight="false" hidden="false" ht="12.1" outlineLevel="0" r="209">
      <c r="A209" s="20" t="n">
        <v>44225.776400463</v>
      </c>
      <c r="B209" s="16" t="s">
        <v>57</v>
      </c>
      <c r="C209" s="16" t="s">
        <v>58</v>
      </c>
      <c r="D209" s="16" t="s">
        <v>351</v>
      </c>
      <c r="E209" s="16" t="s">
        <v>17</v>
      </c>
      <c r="F209" s="16" t="s">
        <v>19</v>
      </c>
      <c r="G209" s="7" t="n">
        <v>15</v>
      </c>
      <c r="H209" s="6" t="n">
        <v>50.586666666667</v>
      </c>
      <c r="I209" s="6" t="n">
        <v>-758.8</v>
      </c>
      <c r="J209" s="6" t="n">
        <v>0</v>
      </c>
      <c r="K209" s="6" t="n">
        <v>-0.19</v>
      </c>
      <c r="L209" s="6" t="n">
        <v>0</v>
      </c>
      <c r="M209" s="6" t="s">
        <f>=I209+J209+K209+L209</f>
      </c>
      <c r="N209" s="6"/>
      <c r="O209" s="16"/>
    </row>
    <row collapsed="false" customFormat="false" customHeight="false" hidden="false" ht="12.1" outlineLevel="0" r="210">
      <c r="A210" s="21" t="n">
        <v>44252.450520833</v>
      </c>
      <c r="B210" s="22" t="s">
        <v>421</v>
      </c>
      <c r="C210" s="22" t="s">
        <v>477</v>
      </c>
      <c r="D210" s="22" t="s">
        <v>421</v>
      </c>
      <c r="E210" s="22" t="s">
        <v>421</v>
      </c>
      <c r="F210" s="22" t="s">
        <v>19</v>
      </c>
      <c r="G210" s="23" t="n">
        <v>1</v>
      </c>
      <c r="H210" s="24" t="n">
        <v>1</v>
      </c>
      <c r="I210" s="24" t="n">
        <v>28.51</v>
      </c>
      <c r="J210" s="24" t="n">
        <v>0</v>
      </c>
      <c r="K210" s="24" t="n">
        <v>0</v>
      </c>
      <c r="L210" s="24" t="n">
        <v>0</v>
      </c>
      <c r="M210" s="6" t="s">
        <f>=I210+J210+K210+L210</f>
      </c>
      <c r="N210" s="24"/>
      <c r="O210" s="22"/>
    </row>
    <row collapsed="false" customFormat="false" customHeight="false" hidden="false" ht="12.1" outlineLevel="0" r="211">
      <c r="A211" s="20" t="n">
        <v>44253.932175926</v>
      </c>
      <c r="B211" s="16" t="s">
        <v>366</v>
      </c>
      <c r="C211" s="16" t="s">
        <v>495</v>
      </c>
      <c r="D211" s="16" t="s">
        <v>351</v>
      </c>
      <c r="E211" s="16" t="s">
        <v>17</v>
      </c>
      <c r="F211" s="16" t="s">
        <v>19</v>
      </c>
      <c r="G211" s="7" t="n">
        <v>10</v>
      </c>
      <c r="H211" s="6" t="n">
        <v>35.2</v>
      </c>
      <c r="I211" s="6" t="n">
        <v>-352</v>
      </c>
      <c r="J211" s="6" t="n">
        <v>0</v>
      </c>
      <c r="K211" s="6" t="n">
        <v>-0.09</v>
      </c>
      <c r="L211" s="6" t="n">
        <v>0</v>
      </c>
      <c r="M211" s="6" t="s">
        <f>=I211+J211+K211+L211</f>
      </c>
      <c r="N211" s="6"/>
      <c r="O211" s="16"/>
    </row>
    <row collapsed="false" customFormat="false" customHeight="false" hidden="false" ht="12.1" outlineLevel="0" r="212">
      <c r="A212" s="20" t="n">
        <v>44254.000046296</v>
      </c>
      <c r="B212" s="16" t="s">
        <v>366</v>
      </c>
      <c r="C212" s="16" t="s">
        <v>495</v>
      </c>
      <c r="D212" s="16" t="s">
        <v>351</v>
      </c>
      <c r="E212" s="16" t="s">
        <v>17</v>
      </c>
      <c r="F212" s="16" t="s">
        <v>19</v>
      </c>
      <c r="G212" s="7" t="n">
        <v>7</v>
      </c>
      <c r="H212" s="6" t="n">
        <v>35.1</v>
      </c>
      <c r="I212" s="6" t="n">
        <v>-245.7</v>
      </c>
      <c r="J212" s="6" t="n">
        <v>0</v>
      </c>
      <c r="K212" s="6" t="n">
        <v>-0.06</v>
      </c>
      <c r="L212" s="6" t="n">
        <v>0</v>
      </c>
      <c r="M212" s="6" t="s">
        <f>=I212+J212+K212+L212</f>
      </c>
      <c r="N212" s="6"/>
      <c r="O212" s="16"/>
    </row>
    <row collapsed="false" customFormat="false" customHeight="false" hidden="false" ht="12.1" outlineLevel="0" r="213">
      <c r="A213" s="29" t="n">
        <v>44259.818680556</v>
      </c>
      <c r="B213" s="30" t="s">
        <v>473</v>
      </c>
      <c r="C213" s="30" t="s">
        <v>478</v>
      </c>
      <c r="D213" s="30" t="s">
        <v>473</v>
      </c>
      <c r="E213" s="30" t="s">
        <v>473</v>
      </c>
      <c r="F213" s="30" t="s">
        <v>23</v>
      </c>
      <c r="G213" s="31" t="n">
        <v>1</v>
      </c>
      <c r="H213" s="32" t="n">
        <v>-1</v>
      </c>
      <c r="I213" s="32" t="n">
        <v>-919</v>
      </c>
      <c r="J213" s="32" t="n">
        <v>0</v>
      </c>
      <c r="K213" s="32" t="n">
        <v>0</v>
      </c>
      <c r="L213" s="32" t="n">
        <v>0</v>
      </c>
      <c r="M213" s="32"/>
      <c r="N213" s="6" t="s">
        <f>=I213+J213+K213+L213</f>
      </c>
      <c r="O213" s="30"/>
    </row>
    <row collapsed="false" customFormat="false" customHeight="false" hidden="false" ht="12.1" outlineLevel="0" r="214">
      <c r="A214" s="21" t="n">
        <v>44259.818680556</v>
      </c>
      <c r="B214" s="22" t="s">
        <v>421</v>
      </c>
      <c r="C214" s="22" t="s">
        <v>460</v>
      </c>
      <c r="D214" s="22" t="s">
        <v>421</v>
      </c>
      <c r="E214" s="22" t="s">
        <v>421</v>
      </c>
      <c r="F214" s="22" t="s">
        <v>23</v>
      </c>
      <c r="G214" s="23" t="n">
        <v>1</v>
      </c>
      <c r="H214" s="24" t="n">
        <v>1</v>
      </c>
      <c r="I214" s="24" t="n">
        <v>7068</v>
      </c>
      <c r="J214" s="24" t="n">
        <v>0</v>
      </c>
      <c r="K214" s="24" t="n">
        <v>0</v>
      </c>
      <c r="L214" s="24" t="n">
        <v>0</v>
      </c>
      <c r="M214" s="24"/>
      <c r="N214" s="6" t="s">
        <f>=I214+J214+K214+L214</f>
      </c>
      <c r="O214" s="22"/>
    </row>
    <row collapsed="false" customFormat="false" customHeight="false" hidden="false" ht="12.1" outlineLevel="0" r="215">
      <c r="A215" s="21" t="n">
        <v>44260.140960648</v>
      </c>
      <c r="B215" s="22" t="s">
        <v>421</v>
      </c>
      <c r="C215" s="22" t="s">
        <v>483</v>
      </c>
      <c r="D215" s="22" t="s">
        <v>421</v>
      </c>
      <c r="E215" s="22" t="s">
        <v>421</v>
      </c>
      <c r="F215" s="22" t="s">
        <v>19</v>
      </c>
      <c r="G215" s="23" t="n">
        <v>1</v>
      </c>
      <c r="H215" s="24" t="n">
        <v>1</v>
      </c>
      <c r="I215" s="24" t="n">
        <v>1.62</v>
      </c>
      <c r="J215" s="24" t="n">
        <v>0</v>
      </c>
      <c r="K215" s="24" t="n">
        <v>0</v>
      </c>
      <c r="L215" s="24" t="n">
        <v>0</v>
      </c>
      <c r="M215" s="6" t="s">
        <f>=I215+J215+K215+L215</f>
      </c>
      <c r="N215" s="24"/>
      <c r="O215" s="22"/>
    </row>
    <row collapsed="false" customFormat="false" customHeight="false" hidden="false" ht="12.1" outlineLevel="0" r="216">
      <c r="A216" s="21" t="n">
        <v>44260.729155093</v>
      </c>
      <c r="B216" s="22" t="s">
        <v>421</v>
      </c>
      <c r="C216" s="22" t="s">
        <v>479</v>
      </c>
      <c r="D216" s="22" t="s">
        <v>421</v>
      </c>
      <c r="E216" s="22" t="s">
        <v>421</v>
      </c>
      <c r="F216" s="22" t="s">
        <v>19</v>
      </c>
      <c r="G216" s="23" t="n">
        <v>1</v>
      </c>
      <c r="H216" s="24" t="n">
        <v>1</v>
      </c>
      <c r="I216" s="24" t="n">
        <v>12.51</v>
      </c>
      <c r="J216" s="24" t="n">
        <v>0</v>
      </c>
      <c r="K216" s="24" t="n">
        <v>0</v>
      </c>
      <c r="L216" s="24" t="n">
        <v>0</v>
      </c>
      <c r="M216" s="6" t="s">
        <f>=I216+J216+K216+L216</f>
      </c>
      <c r="N216" s="24"/>
      <c r="O216" s="22"/>
    </row>
    <row collapsed="false" customFormat="false" customHeight="false" hidden="false" ht="12.1" outlineLevel="0" r="217">
      <c r="A217" s="21" t="n">
        <v>44267.612662037</v>
      </c>
      <c r="B217" s="22" t="s">
        <v>421</v>
      </c>
      <c r="C217" s="22" t="s">
        <v>496</v>
      </c>
      <c r="D217" s="22" t="s">
        <v>421</v>
      </c>
      <c r="E217" s="22" t="s">
        <v>421</v>
      </c>
      <c r="F217" s="22" t="s">
        <v>19</v>
      </c>
      <c r="G217" s="23" t="n">
        <v>1</v>
      </c>
      <c r="H217" s="24" t="n">
        <v>1</v>
      </c>
      <c r="I217" s="24" t="n">
        <v>3.51</v>
      </c>
      <c r="J217" s="24" t="n">
        <v>0</v>
      </c>
      <c r="K217" s="24" t="n">
        <v>0</v>
      </c>
      <c r="L217" s="24" t="n">
        <v>0</v>
      </c>
      <c r="M217" s="6" t="s">
        <f>=I217+J217+K217+L217</f>
      </c>
      <c r="N217" s="24"/>
      <c r="O217" s="22"/>
    </row>
    <row collapsed="false" customFormat="false" customHeight="false" hidden="false" ht="12.1" outlineLevel="0" r="218">
      <c r="A218" s="21" t="n">
        <v>44277.181053241</v>
      </c>
      <c r="B218" s="22" t="s">
        <v>421</v>
      </c>
      <c r="C218" s="22" t="s">
        <v>484</v>
      </c>
      <c r="D218" s="22" t="s">
        <v>421</v>
      </c>
      <c r="E218" s="22" t="s">
        <v>421</v>
      </c>
      <c r="F218" s="22" t="s">
        <v>19</v>
      </c>
      <c r="G218" s="23" t="n">
        <v>1</v>
      </c>
      <c r="H218" s="24" t="n">
        <v>1</v>
      </c>
      <c r="I218" s="24" t="n">
        <v>54.81</v>
      </c>
      <c r="J218" s="24" t="n">
        <v>0</v>
      </c>
      <c r="K218" s="24" t="n">
        <v>0</v>
      </c>
      <c r="L218" s="24" t="n">
        <v>0</v>
      </c>
      <c r="M218" s="6" t="s">
        <f>=I218+J218+K218+L218</f>
      </c>
      <c r="N218" s="24"/>
      <c r="O218" s="22"/>
    </row>
    <row collapsed="false" customFormat="false" customHeight="false" hidden="false" ht="12.1" outlineLevel="0" r="219">
      <c r="A219" s="21" t="n">
        <v>44278.147094907</v>
      </c>
      <c r="B219" s="22" t="s">
        <v>421</v>
      </c>
      <c r="C219" s="22" t="s">
        <v>486</v>
      </c>
      <c r="D219" s="22" t="s">
        <v>421</v>
      </c>
      <c r="E219" s="22" t="s">
        <v>421</v>
      </c>
      <c r="F219" s="22" t="s">
        <v>19</v>
      </c>
      <c r="G219" s="23" t="n">
        <v>1</v>
      </c>
      <c r="H219" s="24" t="n">
        <v>1</v>
      </c>
      <c r="I219" s="24" t="n">
        <v>4.01</v>
      </c>
      <c r="J219" s="24" t="n">
        <v>0</v>
      </c>
      <c r="K219" s="24" t="n">
        <v>0</v>
      </c>
      <c r="L219" s="24" t="n">
        <v>0</v>
      </c>
      <c r="M219" s="6" t="s">
        <f>=I219+J219+K219+L219</f>
      </c>
      <c r="N219" s="24"/>
      <c r="O219" s="22"/>
    </row>
    <row collapsed="false" customFormat="false" customHeight="false" hidden="false" ht="12.1" outlineLevel="0" r="220">
      <c r="A220" s="21" t="n">
        <v>44286.535219907</v>
      </c>
      <c r="B220" s="22" t="s">
        <v>421</v>
      </c>
      <c r="C220" s="22" t="s">
        <v>497</v>
      </c>
      <c r="D220" s="22" t="s">
        <v>421</v>
      </c>
      <c r="E220" s="22" t="s">
        <v>421</v>
      </c>
      <c r="F220" s="22" t="s">
        <v>19</v>
      </c>
      <c r="G220" s="23" t="n">
        <v>1</v>
      </c>
      <c r="H220" s="24" t="n">
        <v>1</v>
      </c>
      <c r="I220" s="24" t="n">
        <v>9.36</v>
      </c>
      <c r="J220" s="24" t="n">
        <v>0</v>
      </c>
      <c r="K220" s="24" t="n">
        <v>0</v>
      </c>
      <c r="L220" s="24" t="n">
        <v>0</v>
      </c>
      <c r="M220" s="6" t="s">
        <f>=I220+J220+K220+L220</f>
      </c>
      <c r="N220" s="24"/>
      <c r="O220" s="22"/>
    </row>
    <row collapsed="false" customFormat="false" customHeight="false" hidden="false" ht="12.1" outlineLevel="0" r="221">
      <c r="A221" s="21" t="n">
        <v>44292.160763889</v>
      </c>
      <c r="B221" s="22" t="s">
        <v>421</v>
      </c>
      <c r="C221" s="22" t="s">
        <v>498</v>
      </c>
      <c r="D221" s="22" t="s">
        <v>421</v>
      </c>
      <c r="E221" s="22" t="s">
        <v>421</v>
      </c>
      <c r="F221" s="22" t="s">
        <v>19</v>
      </c>
      <c r="G221" s="23" t="n">
        <v>1</v>
      </c>
      <c r="H221" s="24" t="n">
        <v>1</v>
      </c>
      <c r="I221" s="24" t="n">
        <v>3.78</v>
      </c>
      <c r="J221" s="24" t="n">
        <v>0</v>
      </c>
      <c r="K221" s="24" t="n">
        <v>0</v>
      </c>
      <c r="L221" s="24" t="n">
        <v>0</v>
      </c>
      <c r="M221" s="6" t="s">
        <f>=I221+J221+K221+L221</f>
      </c>
      <c r="N221" s="24"/>
      <c r="O221" s="22"/>
    </row>
    <row collapsed="false" customFormat="false" customHeight="false" hidden="false" ht="12.1" outlineLevel="0" r="222">
      <c r="A222" s="20" t="n">
        <v>44315.669872685</v>
      </c>
      <c r="B222" s="16" t="s">
        <v>358</v>
      </c>
      <c r="C222" s="16" t="s">
        <v>423</v>
      </c>
      <c r="D222" s="16" t="s">
        <v>351</v>
      </c>
      <c r="E222" s="16" t="s">
        <v>17</v>
      </c>
      <c r="F222" s="16" t="s">
        <v>23</v>
      </c>
      <c r="G222" s="7" t="n">
        <v>300</v>
      </c>
      <c r="H222" s="6" t="n">
        <v>7.405</v>
      </c>
      <c r="I222" s="6" t="n">
        <v>-2221.5</v>
      </c>
      <c r="J222" s="6" t="n">
        <v>0</v>
      </c>
      <c r="K222" s="6" t="n">
        <v>-0.57</v>
      </c>
      <c r="L222" s="6" t="n">
        <v>0</v>
      </c>
      <c r="M222" s="6"/>
      <c r="N222" s="6" t="s">
        <f>=I222+J222+K222+L222</f>
      </c>
      <c r="O222" s="16"/>
    </row>
    <row collapsed="false" customFormat="false" customHeight="false" hidden="false" ht="12.1" outlineLevel="0" r="223">
      <c r="A223" s="21" t="n">
        <v>44320.579652778</v>
      </c>
      <c r="B223" s="22" t="s">
        <v>421</v>
      </c>
      <c r="C223" s="22" t="s">
        <v>485</v>
      </c>
      <c r="D223" s="22" t="s">
        <v>421</v>
      </c>
      <c r="E223" s="22" t="s">
        <v>421</v>
      </c>
      <c r="F223" s="22" t="s">
        <v>19</v>
      </c>
      <c r="G223" s="23" t="n">
        <v>1</v>
      </c>
      <c r="H223" s="24" t="n">
        <v>1</v>
      </c>
      <c r="I223" s="24" t="n">
        <v>5.66</v>
      </c>
      <c r="J223" s="24" t="n">
        <v>0</v>
      </c>
      <c r="K223" s="24" t="n">
        <v>0</v>
      </c>
      <c r="L223" s="24" t="n">
        <v>0</v>
      </c>
      <c r="M223" s="6" t="s">
        <f>=I223+J223+K223+L223</f>
      </c>
      <c r="N223" s="24"/>
      <c r="O223" s="22"/>
    </row>
    <row collapsed="false" customFormat="false" customHeight="false" hidden="false" ht="12.1" outlineLevel="0" r="224">
      <c r="A224" s="21" t="n">
        <v>44327.772627315</v>
      </c>
      <c r="B224" s="22" t="s">
        <v>421</v>
      </c>
      <c r="C224" s="22" t="s">
        <v>499</v>
      </c>
      <c r="D224" s="22" t="s">
        <v>421</v>
      </c>
      <c r="E224" s="22" t="s">
        <v>421</v>
      </c>
      <c r="F224" s="22" t="s">
        <v>19</v>
      </c>
      <c r="G224" s="23" t="n">
        <v>1</v>
      </c>
      <c r="H224" s="24" t="n">
        <v>1</v>
      </c>
      <c r="I224" s="24" t="n">
        <v>140.13</v>
      </c>
      <c r="J224" s="24" t="n">
        <v>0</v>
      </c>
      <c r="K224" s="24" t="n">
        <v>0</v>
      </c>
      <c r="L224" s="24" t="n">
        <v>0</v>
      </c>
      <c r="M224" s="6" t="s">
        <f>=I224+J224+K224+L224</f>
      </c>
      <c r="N224" s="24"/>
      <c r="O224" s="22"/>
    </row>
    <row collapsed="false" customFormat="false" customHeight="false" hidden="false" ht="12.1" outlineLevel="0" r="225">
      <c r="A225" s="20" t="n">
        <v>44336.692743056</v>
      </c>
      <c r="B225" s="16" t="s">
        <v>377</v>
      </c>
      <c r="C225" s="16" t="s">
        <v>500</v>
      </c>
      <c r="D225" s="16" t="s">
        <v>351</v>
      </c>
      <c r="E225" s="16" t="s">
        <v>17</v>
      </c>
      <c r="F225" s="16" t="s">
        <v>23</v>
      </c>
      <c r="G225" s="7" t="n">
        <v>2</v>
      </c>
      <c r="H225" s="6" t="n">
        <v>2216.5</v>
      </c>
      <c r="I225" s="6" t="n">
        <v>-4433</v>
      </c>
      <c r="J225" s="6" t="n">
        <v>0</v>
      </c>
      <c r="K225" s="6" t="n">
        <v>-1.1</v>
      </c>
      <c r="L225" s="6" t="n">
        <v>0</v>
      </c>
      <c r="M225" s="6"/>
      <c r="N225" s="6" t="s">
        <f>=I225+J225+K225+L225</f>
      </c>
      <c r="O225" s="16"/>
    </row>
    <row collapsed="false" customFormat="false" customHeight="false" hidden="false" ht="12.1" outlineLevel="0" r="226">
      <c r="A226" s="21" t="n">
        <v>44336.767650463</v>
      </c>
      <c r="B226" s="22" t="s">
        <v>412</v>
      </c>
      <c r="C226" s="22" t="s">
        <v>90</v>
      </c>
      <c r="D226" s="22" t="s">
        <v>412</v>
      </c>
      <c r="E226" s="22" t="s">
        <v>412</v>
      </c>
      <c r="F226" s="22" t="s">
        <v>23</v>
      </c>
      <c r="G226" s="23" t="n">
        <v>1</v>
      </c>
      <c r="H226" s="24" t="n">
        <v>1</v>
      </c>
      <c r="I226" s="24" t="n">
        <v>44321.08</v>
      </c>
      <c r="J226" s="24" t="n">
        <v>0</v>
      </c>
      <c r="K226" s="24" t="n">
        <v>0</v>
      </c>
      <c r="L226" s="24" t="n">
        <v>0</v>
      </c>
      <c r="M226" s="24"/>
      <c r="N226" s="6" t="s">
        <f>=I226+J226+K226+L226</f>
      </c>
      <c r="O226" s="22"/>
    </row>
    <row collapsed="false" customFormat="false" customHeight="false" hidden="false" ht="12.1" outlineLevel="0" r="227">
      <c r="A227" s="21" t="n">
        <v>44337.057592593</v>
      </c>
      <c r="B227" s="22" t="s">
        <v>421</v>
      </c>
      <c r="C227" s="22" t="s">
        <v>501</v>
      </c>
      <c r="D227" s="22" t="s">
        <v>421</v>
      </c>
      <c r="E227" s="22" t="s">
        <v>421</v>
      </c>
      <c r="F227" s="22" t="s">
        <v>19</v>
      </c>
      <c r="G227" s="23" t="n">
        <v>1</v>
      </c>
      <c r="H227" s="24" t="n">
        <v>1</v>
      </c>
      <c r="I227" s="24" t="n">
        <v>42.9</v>
      </c>
      <c r="J227" s="24" t="n">
        <v>0</v>
      </c>
      <c r="K227" s="24" t="n">
        <v>0</v>
      </c>
      <c r="L227" s="24" t="n">
        <v>0</v>
      </c>
      <c r="M227" s="6" t="s">
        <f>=I227+J227+K227+L227</f>
      </c>
      <c r="N227" s="24"/>
      <c r="O227" s="22"/>
    </row>
    <row collapsed="false" customFormat="false" customHeight="false" hidden="false" ht="12.1" outlineLevel="0" r="228">
      <c r="A228" s="29" t="n">
        <v>44344.085439815</v>
      </c>
      <c r="B228" s="30" t="s">
        <v>473</v>
      </c>
      <c r="C228" s="30" t="s">
        <v>438</v>
      </c>
      <c r="D228" s="30" t="s">
        <v>473</v>
      </c>
      <c r="E228" s="30" t="s">
        <v>473</v>
      </c>
      <c r="F228" s="30" t="s">
        <v>23</v>
      </c>
      <c r="G228" s="31" t="n">
        <v>2</v>
      </c>
      <c r="H228" s="32" t="n">
        <v>0</v>
      </c>
      <c r="I228" s="32" t="n">
        <v>-4274</v>
      </c>
      <c r="J228" s="32" t="n">
        <v>0</v>
      </c>
      <c r="K228" s="32" t="n">
        <v>0</v>
      </c>
      <c r="L228" s="32" t="n">
        <v>0</v>
      </c>
      <c r="M228" s="32"/>
      <c r="N228" s="6" t="s">
        <f>=I228+J228+K228+L228</f>
      </c>
      <c r="O228" s="30"/>
    </row>
    <row collapsed="false" customFormat="false" customHeight="false" hidden="false" ht="12.1" outlineLevel="0" r="229">
      <c r="A229" s="21" t="n">
        <v>44344.085439815</v>
      </c>
      <c r="B229" s="22" t="s">
        <v>421</v>
      </c>
      <c r="C229" s="22" t="s">
        <v>439</v>
      </c>
      <c r="D229" s="22" t="s">
        <v>421</v>
      </c>
      <c r="E229" s="22" t="s">
        <v>421</v>
      </c>
      <c r="F229" s="22" t="s">
        <v>23</v>
      </c>
      <c r="G229" s="23" t="n">
        <v>1</v>
      </c>
      <c r="H229" s="24" t="n">
        <v>1</v>
      </c>
      <c r="I229" s="24" t="n">
        <v>14175</v>
      </c>
      <c r="J229" s="24" t="n">
        <v>0</v>
      </c>
      <c r="K229" s="24" t="n">
        <v>0</v>
      </c>
      <c r="L229" s="24" t="n">
        <v>0</v>
      </c>
      <c r="M229" s="24"/>
      <c r="N229" s="6" t="s">
        <f>=I229+J229+K229+L229</f>
      </c>
      <c r="O229" s="22"/>
    </row>
    <row collapsed="false" customFormat="false" customHeight="false" hidden="false" ht="12.1" outlineLevel="0" r="230">
      <c r="A230" s="21" t="n">
        <v>44344.184085648</v>
      </c>
      <c r="B230" s="22" t="s">
        <v>421</v>
      </c>
      <c r="C230" s="22" t="s">
        <v>469</v>
      </c>
      <c r="D230" s="22" t="s">
        <v>421</v>
      </c>
      <c r="E230" s="22" t="s">
        <v>421</v>
      </c>
      <c r="F230" s="22" t="s">
        <v>23</v>
      </c>
      <c r="G230" s="23" t="n">
        <v>1</v>
      </c>
      <c r="H230" s="24" t="n">
        <v>1</v>
      </c>
      <c r="I230" s="24" t="n">
        <v>18700</v>
      </c>
      <c r="J230" s="24" t="n">
        <v>0</v>
      </c>
      <c r="K230" s="24" t="n">
        <v>0</v>
      </c>
      <c r="L230" s="24" t="n">
        <v>0</v>
      </c>
      <c r="M230" s="24"/>
      <c r="N230" s="6" t="s">
        <f>=I230+J230+K230+L230</f>
      </c>
      <c r="O230" s="22"/>
    </row>
    <row collapsed="false" customFormat="false" customHeight="false" hidden="false" ht="12.1" outlineLevel="0" r="231">
      <c r="A231" s="29" t="n">
        <v>44350.093946759</v>
      </c>
      <c r="B231" s="30" t="s">
        <v>473</v>
      </c>
      <c r="C231" s="30" t="s">
        <v>478</v>
      </c>
      <c r="D231" s="30" t="s">
        <v>473</v>
      </c>
      <c r="E231" s="30" t="s">
        <v>473</v>
      </c>
      <c r="F231" s="30" t="s">
        <v>23</v>
      </c>
      <c r="G231" s="31" t="n">
        <v>1</v>
      </c>
      <c r="H231" s="32" t="n">
        <v>-1</v>
      </c>
      <c r="I231" s="32" t="n">
        <v>-919</v>
      </c>
      <c r="J231" s="32" t="n">
        <v>0</v>
      </c>
      <c r="K231" s="32" t="n">
        <v>0</v>
      </c>
      <c r="L231" s="32" t="n">
        <v>0</v>
      </c>
      <c r="M231" s="32"/>
      <c r="N231" s="6" t="s">
        <f>=I231+J231+K231+L231</f>
      </c>
      <c r="O231" s="30"/>
    </row>
    <row collapsed="false" customFormat="false" customHeight="false" hidden="false" ht="12.1" outlineLevel="0" r="232">
      <c r="A232" s="21" t="n">
        <v>44350.093946759</v>
      </c>
      <c r="B232" s="22" t="s">
        <v>421</v>
      </c>
      <c r="C232" s="22" t="s">
        <v>460</v>
      </c>
      <c r="D232" s="22" t="s">
        <v>421</v>
      </c>
      <c r="E232" s="22" t="s">
        <v>421</v>
      </c>
      <c r="F232" s="22" t="s">
        <v>23</v>
      </c>
      <c r="G232" s="23" t="n">
        <v>1</v>
      </c>
      <c r="H232" s="24" t="n">
        <v>1</v>
      </c>
      <c r="I232" s="24" t="n">
        <v>7068</v>
      </c>
      <c r="J232" s="24" t="n">
        <v>0</v>
      </c>
      <c r="K232" s="24" t="n">
        <v>0</v>
      </c>
      <c r="L232" s="24" t="n">
        <v>0</v>
      </c>
      <c r="M232" s="24"/>
      <c r="N232" s="6" t="s">
        <f>=I232+J232+K232+L232</f>
      </c>
      <c r="O232" s="22"/>
    </row>
    <row collapsed="false" customFormat="false" customHeight="false" hidden="false" ht="12.1" outlineLevel="0" r="233">
      <c r="A233" s="21" t="n">
        <v>44351.026481481</v>
      </c>
      <c r="B233" s="22" t="s">
        <v>421</v>
      </c>
      <c r="C233" s="22" t="s">
        <v>483</v>
      </c>
      <c r="D233" s="22" t="s">
        <v>421</v>
      </c>
      <c r="E233" s="22" t="s">
        <v>421</v>
      </c>
      <c r="F233" s="22" t="s">
        <v>19</v>
      </c>
      <c r="G233" s="23" t="n">
        <v>1</v>
      </c>
      <c r="H233" s="24" t="n">
        <v>1</v>
      </c>
      <c r="I233" s="24" t="n">
        <v>1.62</v>
      </c>
      <c r="J233" s="24" t="n">
        <v>0</v>
      </c>
      <c r="K233" s="24" t="n">
        <v>0</v>
      </c>
      <c r="L233" s="24" t="n">
        <v>0</v>
      </c>
      <c r="M233" s="6" t="s">
        <f>=I233+J233+K233+L233</f>
      </c>
      <c r="N233" s="24"/>
      <c r="O233" s="22"/>
    </row>
    <row collapsed="false" customFormat="false" customHeight="false" hidden="false" ht="12.1" outlineLevel="0" r="234">
      <c r="A234" s="20" t="n">
        <v>44354.499050926</v>
      </c>
      <c r="B234" s="16" t="s">
        <v>358</v>
      </c>
      <c r="C234" s="16" t="s">
        <v>423</v>
      </c>
      <c r="D234" s="16" t="s">
        <v>351</v>
      </c>
      <c r="E234" s="16" t="s">
        <v>17</v>
      </c>
      <c r="F234" s="16" t="s">
        <v>23</v>
      </c>
      <c r="G234" s="7" t="n">
        <v>10000</v>
      </c>
      <c r="H234" s="6" t="n">
        <v>7.255</v>
      </c>
      <c r="I234" s="6" t="n">
        <v>-72550</v>
      </c>
      <c r="J234" s="6" t="n">
        <v>0</v>
      </c>
      <c r="K234" s="6" t="n">
        <v>-18.13</v>
      </c>
      <c r="L234" s="6" t="n">
        <v>0</v>
      </c>
      <c r="M234" s="6"/>
      <c r="N234" s="6" t="s">
        <f>=I234+J234+K234+L234</f>
      </c>
      <c r="O234" s="16"/>
    </row>
    <row collapsed="false" customFormat="false" customHeight="false" hidden="false" ht="12.1" outlineLevel="0" r="235">
      <c r="A235" s="21" t="n">
        <v>44355.06150463</v>
      </c>
      <c r="B235" s="22" t="s">
        <v>421</v>
      </c>
      <c r="C235" s="22" t="s">
        <v>479</v>
      </c>
      <c r="D235" s="22" t="s">
        <v>421</v>
      </c>
      <c r="E235" s="22" t="s">
        <v>421</v>
      </c>
      <c r="F235" s="22" t="s">
        <v>19</v>
      </c>
      <c r="G235" s="23" t="n">
        <v>1</v>
      </c>
      <c r="H235" s="24" t="n">
        <v>1</v>
      </c>
      <c r="I235" s="24" t="n">
        <v>12.51</v>
      </c>
      <c r="J235" s="24" t="n">
        <v>0</v>
      </c>
      <c r="K235" s="24" t="n">
        <v>0</v>
      </c>
      <c r="L235" s="24" t="n">
        <v>0</v>
      </c>
      <c r="M235" s="6" t="s">
        <f>=I235+J235+K235+L235</f>
      </c>
      <c r="N235" s="24"/>
      <c r="O235" s="22"/>
    </row>
    <row collapsed="false" customFormat="false" customHeight="false" hidden="false" ht="12.1" outlineLevel="0" r="236">
      <c r="A236" s="21" t="n">
        <v>44355.56412037</v>
      </c>
      <c r="B236" s="22" t="s">
        <v>412</v>
      </c>
      <c r="C236" s="22" t="s">
        <v>90</v>
      </c>
      <c r="D236" s="22" t="s">
        <v>412</v>
      </c>
      <c r="E236" s="22" t="s">
        <v>412</v>
      </c>
      <c r="F236" s="22" t="s">
        <v>23</v>
      </c>
      <c r="G236" s="23" t="n">
        <v>1</v>
      </c>
      <c r="H236" s="24" t="n">
        <v>1</v>
      </c>
      <c r="I236" s="24" t="n">
        <v>35783.95</v>
      </c>
      <c r="J236" s="24" t="n">
        <v>0</v>
      </c>
      <c r="K236" s="24" t="n">
        <v>0</v>
      </c>
      <c r="L236" s="24" t="n">
        <v>0</v>
      </c>
      <c r="M236" s="24"/>
      <c r="N236" s="6" t="s">
        <f>=I236+J236+K236+L236</f>
      </c>
      <c r="O236" s="22"/>
    </row>
    <row collapsed="false" customFormat="false" customHeight="false" hidden="false" ht="12.1" outlineLevel="0" r="237">
      <c r="A237" s="20" t="n">
        <v>44356.773657407</v>
      </c>
      <c r="B237" s="16" t="s">
        <v>358</v>
      </c>
      <c r="C237" s="16" t="s">
        <v>423</v>
      </c>
      <c r="D237" s="16" t="s">
        <v>351</v>
      </c>
      <c r="E237" s="16" t="s">
        <v>17</v>
      </c>
      <c r="F237" s="16" t="s">
        <v>23</v>
      </c>
      <c r="G237" s="7" t="n">
        <v>5000</v>
      </c>
      <c r="H237" s="6" t="n">
        <v>7.135</v>
      </c>
      <c r="I237" s="6" t="n">
        <v>-35675</v>
      </c>
      <c r="J237" s="6" t="n">
        <v>0</v>
      </c>
      <c r="K237" s="6" t="n">
        <v>-8.92</v>
      </c>
      <c r="L237" s="6" t="n">
        <v>0</v>
      </c>
      <c r="M237" s="6"/>
      <c r="N237" s="6" t="s">
        <f>=I237+J237+K237+L237</f>
      </c>
      <c r="O237" s="16"/>
    </row>
    <row collapsed="false" customFormat="false" customHeight="false" hidden="false" ht="12.1" outlineLevel="0" r="238">
      <c r="A238" s="21" t="n">
        <v>44356.776354167</v>
      </c>
      <c r="B238" s="22" t="s">
        <v>412</v>
      </c>
      <c r="C238" s="22" t="s">
        <v>90</v>
      </c>
      <c r="D238" s="22" t="s">
        <v>412</v>
      </c>
      <c r="E238" s="22" t="s">
        <v>412</v>
      </c>
      <c r="F238" s="22" t="s">
        <v>23</v>
      </c>
      <c r="G238" s="23" t="n">
        <v>1</v>
      </c>
      <c r="H238" s="24" t="n">
        <v>1</v>
      </c>
      <c r="I238" s="24" t="n">
        <v>35458.87</v>
      </c>
      <c r="J238" s="24" t="n">
        <v>0</v>
      </c>
      <c r="K238" s="24" t="n">
        <v>0</v>
      </c>
      <c r="L238" s="24" t="n">
        <v>0</v>
      </c>
      <c r="M238" s="24"/>
      <c r="N238" s="6" t="s">
        <f>=I238+J238+K238+L238</f>
      </c>
      <c r="O238" s="22"/>
    </row>
    <row collapsed="false" customFormat="false" customHeight="false" hidden="false" ht="12.1" outlineLevel="0" r="239">
      <c r="A239" s="20" t="n">
        <v>44356.936377315</v>
      </c>
      <c r="B239" s="16" t="s">
        <v>16</v>
      </c>
      <c r="C239" s="16" t="s">
        <v>18</v>
      </c>
      <c r="D239" s="16" t="s">
        <v>351</v>
      </c>
      <c r="E239" s="16" t="s">
        <v>17</v>
      </c>
      <c r="F239" s="16" t="s">
        <v>19</v>
      </c>
      <c r="G239" s="7" t="n">
        <v>10</v>
      </c>
      <c r="H239" s="6" t="n">
        <v>78.78</v>
      </c>
      <c r="I239" s="6" t="n">
        <v>-787.8</v>
      </c>
      <c r="J239" s="6" t="n">
        <v>0</v>
      </c>
      <c r="K239" s="6" t="n">
        <v>-0.2</v>
      </c>
      <c r="L239" s="6" t="n">
        <v>0</v>
      </c>
      <c r="M239" s="6" t="s">
        <f>=I239+J239+K239+L239</f>
      </c>
      <c r="N239" s="6"/>
      <c r="O239" s="16"/>
    </row>
    <row collapsed="false" customFormat="false" customHeight="false" hidden="false" ht="12.1" outlineLevel="0" r="240">
      <c r="A240" s="20" t="n">
        <v>44357.727326389</v>
      </c>
      <c r="B240" s="16" t="s">
        <v>358</v>
      </c>
      <c r="C240" s="16" t="s">
        <v>423</v>
      </c>
      <c r="D240" s="16" t="s">
        <v>351</v>
      </c>
      <c r="E240" s="16" t="s">
        <v>17</v>
      </c>
      <c r="F240" s="16" t="s">
        <v>23</v>
      </c>
      <c r="G240" s="7" t="n">
        <v>10000</v>
      </c>
      <c r="H240" s="6" t="n">
        <v>7.085</v>
      </c>
      <c r="I240" s="6" t="n">
        <v>-70850</v>
      </c>
      <c r="J240" s="6" t="n">
        <v>0</v>
      </c>
      <c r="K240" s="6" t="n">
        <v>-17.72</v>
      </c>
      <c r="L240" s="6" t="n">
        <v>0</v>
      </c>
      <c r="M240" s="6"/>
      <c r="N240" s="6" t="s">
        <f>=I240+J240+K240+L240</f>
      </c>
      <c r="O240" s="16"/>
    </row>
    <row collapsed="false" customFormat="false" customHeight="false" hidden="false" ht="12.1" outlineLevel="0" r="241">
      <c r="A241" s="21" t="n">
        <v>44357.745393519</v>
      </c>
      <c r="B241" s="22" t="s">
        <v>412</v>
      </c>
      <c r="C241" s="22" t="s">
        <v>90</v>
      </c>
      <c r="D241" s="22" t="s">
        <v>412</v>
      </c>
      <c r="E241" s="22" t="s">
        <v>412</v>
      </c>
      <c r="F241" s="22" t="s">
        <v>23</v>
      </c>
      <c r="G241" s="23" t="n">
        <v>1</v>
      </c>
      <c r="H241" s="24" t="n">
        <v>1</v>
      </c>
      <c r="I241" s="24" t="n">
        <v>35333.84</v>
      </c>
      <c r="J241" s="24" t="n">
        <v>0</v>
      </c>
      <c r="K241" s="24" t="n">
        <v>0</v>
      </c>
      <c r="L241" s="24" t="n">
        <v>0</v>
      </c>
      <c r="M241" s="24"/>
      <c r="N241" s="6" t="s">
        <f>=I241+J241+K241+L241</f>
      </c>
      <c r="O241" s="22"/>
    </row>
    <row collapsed="false" customFormat="false" customHeight="false" hidden="false" ht="12.1" outlineLevel="0" r="242">
      <c r="A242" s="21" t="n">
        <v>44362.725694444</v>
      </c>
      <c r="B242" s="22" t="s">
        <v>412</v>
      </c>
      <c r="C242" s="22" t="s">
        <v>90</v>
      </c>
      <c r="D242" s="22" t="s">
        <v>412</v>
      </c>
      <c r="E242" s="22" t="s">
        <v>412</v>
      </c>
      <c r="F242" s="22" t="s">
        <v>23</v>
      </c>
      <c r="G242" s="23" t="n">
        <v>2</v>
      </c>
      <c r="H242" s="24" t="n">
        <v>1</v>
      </c>
      <c r="I242" s="24" t="n">
        <v>70417.61</v>
      </c>
      <c r="J242" s="24" t="n">
        <v>0</v>
      </c>
      <c r="K242" s="24" t="n">
        <v>0</v>
      </c>
      <c r="L242" s="24" t="n">
        <v>0</v>
      </c>
      <c r="M242" s="24"/>
      <c r="N242" s="6" t="s">
        <f>=I242+J242+K242+L242</f>
      </c>
      <c r="O242" s="22"/>
    </row>
    <row collapsed="false" customFormat="false" customHeight="false" hidden="false" ht="12.1" outlineLevel="0" r="243">
      <c r="A243" s="20" t="n">
        <v>44362.749895833</v>
      </c>
      <c r="B243" s="16" t="s">
        <v>358</v>
      </c>
      <c r="C243" s="16" t="s">
        <v>423</v>
      </c>
      <c r="D243" s="16" t="s">
        <v>351</v>
      </c>
      <c r="E243" s="16" t="s">
        <v>17</v>
      </c>
      <c r="F243" s="16" t="s">
        <v>23</v>
      </c>
      <c r="G243" s="7" t="n">
        <v>5000</v>
      </c>
      <c r="H243" s="6" t="n">
        <v>7.055</v>
      </c>
      <c r="I243" s="6" t="n">
        <v>-35275</v>
      </c>
      <c r="J243" s="6" t="n">
        <v>0</v>
      </c>
      <c r="K243" s="6" t="n">
        <v>-8.82</v>
      </c>
      <c r="L243" s="6" t="n">
        <v>0</v>
      </c>
      <c r="M243" s="6"/>
      <c r="N243" s="6" t="s">
        <f>=I243+J243+K243+L243</f>
      </c>
      <c r="O243" s="16"/>
    </row>
    <row collapsed="false" customFormat="false" customHeight="false" hidden="false" ht="12.1" outlineLevel="0" r="244">
      <c r="A244" s="20" t="n">
        <v>44363.624201389</v>
      </c>
      <c r="B244" s="16" t="s">
        <v>358</v>
      </c>
      <c r="C244" s="16" t="s">
        <v>423</v>
      </c>
      <c r="D244" s="16" t="s">
        <v>351</v>
      </c>
      <c r="E244" s="16" t="s">
        <v>17</v>
      </c>
      <c r="F244" s="16" t="s">
        <v>23</v>
      </c>
      <c r="G244" s="7" t="n">
        <v>5000</v>
      </c>
      <c r="H244" s="6" t="n">
        <v>7.01</v>
      </c>
      <c r="I244" s="6" t="n">
        <v>-35050</v>
      </c>
      <c r="J244" s="6" t="n">
        <v>0</v>
      </c>
      <c r="K244" s="6" t="n">
        <v>-8.76</v>
      </c>
      <c r="L244" s="6" t="n">
        <v>0</v>
      </c>
      <c r="M244" s="6"/>
      <c r="N244" s="6" t="s">
        <f>=I244+J244+K244+L244</f>
      </c>
      <c r="O244" s="16"/>
    </row>
    <row collapsed="false" customFormat="false" customHeight="false" hidden="false" ht="12.1" outlineLevel="0" r="245">
      <c r="A245" s="21" t="n">
        <v>44363.627592593</v>
      </c>
      <c r="B245" s="22" t="s">
        <v>412</v>
      </c>
      <c r="C245" s="22" t="s">
        <v>90</v>
      </c>
      <c r="D245" s="22" t="s">
        <v>412</v>
      </c>
      <c r="E245" s="22" t="s">
        <v>412</v>
      </c>
      <c r="F245" s="22" t="s">
        <v>23</v>
      </c>
      <c r="G245" s="23" t="n">
        <v>1</v>
      </c>
      <c r="H245" s="24" t="n">
        <v>1</v>
      </c>
      <c r="I245" s="24" t="n">
        <v>34808.7</v>
      </c>
      <c r="J245" s="24" t="n">
        <v>0</v>
      </c>
      <c r="K245" s="24" t="n">
        <v>0</v>
      </c>
      <c r="L245" s="24" t="n">
        <v>0</v>
      </c>
      <c r="M245" s="24"/>
      <c r="N245" s="6" t="s">
        <f>=I245+J245+K245+L245</f>
      </c>
      <c r="O245" s="22"/>
    </row>
    <row collapsed="false" customFormat="false" customHeight="false" hidden="false" ht="12.1" outlineLevel="0" r="246">
      <c r="A246" s="29" t="n">
        <v>44365.089826389</v>
      </c>
      <c r="B246" s="30" t="s">
        <v>473</v>
      </c>
      <c r="C246" s="30" t="s">
        <v>441</v>
      </c>
      <c r="D246" s="30" t="s">
        <v>473</v>
      </c>
      <c r="E246" s="30" t="s">
        <v>473</v>
      </c>
      <c r="F246" s="30" t="s">
        <v>23</v>
      </c>
      <c r="G246" s="31" t="n">
        <v>1</v>
      </c>
      <c r="H246" s="32" t="n">
        <v>-1</v>
      </c>
      <c r="I246" s="32" t="n">
        <v>-328</v>
      </c>
      <c r="J246" s="32" t="n">
        <v>0</v>
      </c>
      <c r="K246" s="32" t="n">
        <v>0</v>
      </c>
      <c r="L246" s="32" t="n">
        <v>0</v>
      </c>
      <c r="M246" s="32"/>
      <c r="N246" s="6" t="s">
        <f>=I246+J246+K246+L246</f>
      </c>
      <c r="O246" s="30"/>
    </row>
    <row collapsed="false" customFormat="false" customHeight="false" hidden="false" ht="12.1" outlineLevel="0" r="247">
      <c r="A247" s="21" t="n">
        <v>44365.089826389</v>
      </c>
      <c r="B247" s="22" t="s">
        <v>421</v>
      </c>
      <c r="C247" s="22" t="s">
        <v>442</v>
      </c>
      <c r="D247" s="22" t="s">
        <v>421</v>
      </c>
      <c r="E247" s="22" t="s">
        <v>421</v>
      </c>
      <c r="F247" s="22" t="s">
        <v>23</v>
      </c>
      <c r="G247" s="23" t="n">
        <v>1</v>
      </c>
      <c r="H247" s="24" t="n">
        <v>1</v>
      </c>
      <c r="I247" s="24" t="n">
        <v>2520</v>
      </c>
      <c r="J247" s="24" t="n">
        <v>0</v>
      </c>
      <c r="K247" s="24" t="n">
        <v>0</v>
      </c>
      <c r="L247" s="24" t="n">
        <v>0</v>
      </c>
      <c r="M247" s="24"/>
      <c r="N247" s="6" t="s">
        <f>=I247+J247+K247+L247</f>
      </c>
      <c r="O247" s="22"/>
    </row>
    <row collapsed="false" customFormat="false" customHeight="false" hidden="false" ht="12.1" outlineLevel="0" r="248">
      <c r="A248" s="21" t="n">
        <v>44365.440069444</v>
      </c>
      <c r="B248" s="22" t="s">
        <v>421</v>
      </c>
      <c r="C248" s="22" t="s">
        <v>484</v>
      </c>
      <c r="D248" s="22" t="s">
        <v>421</v>
      </c>
      <c r="E248" s="22" t="s">
        <v>421</v>
      </c>
      <c r="F248" s="22" t="s">
        <v>19</v>
      </c>
      <c r="G248" s="23" t="n">
        <v>1</v>
      </c>
      <c r="H248" s="24" t="n">
        <v>1</v>
      </c>
      <c r="I248" s="24" t="n">
        <v>54.81</v>
      </c>
      <c r="J248" s="24" t="n">
        <v>0</v>
      </c>
      <c r="K248" s="24" t="n">
        <v>0</v>
      </c>
      <c r="L248" s="24" t="n">
        <v>0</v>
      </c>
      <c r="M248" s="6" t="s">
        <f>=I248+J248+K248+L248</f>
      </c>
      <c r="N248" s="24"/>
      <c r="O248" s="22"/>
    </row>
    <row collapsed="false" customFormat="false" customHeight="false" hidden="false" ht="12.1" outlineLevel="0" r="249">
      <c r="A249" s="20" t="n">
        <v>44365.909050926</v>
      </c>
      <c r="B249" s="16" t="s">
        <v>16</v>
      </c>
      <c r="C249" s="16" t="s">
        <v>18</v>
      </c>
      <c r="D249" s="16" t="s">
        <v>351</v>
      </c>
      <c r="E249" s="16" t="s">
        <v>17</v>
      </c>
      <c r="F249" s="16" t="s">
        <v>19</v>
      </c>
      <c r="G249" s="7" t="n">
        <v>10</v>
      </c>
      <c r="H249" s="6" t="n">
        <v>76.67</v>
      </c>
      <c r="I249" s="6" t="n">
        <v>-766.7</v>
      </c>
      <c r="J249" s="6" t="n">
        <v>0</v>
      </c>
      <c r="K249" s="6" t="n">
        <v>-0.19</v>
      </c>
      <c r="L249" s="6" t="n">
        <v>0</v>
      </c>
      <c r="M249" s="6" t="s">
        <f>=I249+J249+K249+L249</f>
      </c>
      <c r="N249" s="6"/>
      <c r="O249" s="16"/>
    </row>
    <row collapsed="false" customFormat="false" customHeight="false" hidden="false" ht="12.1" outlineLevel="0" r="250">
      <c r="A250" s="21" t="n">
        <v>44369.465659722</v>
      </c>
      <c r="B250" s="22" t="s">
        <v>421</v>
      </c>
      <c r="C250" s="22" t="s">
        <v>486</v>
      </c>
      <c r="D250" s="22" t="s">
        <v>421</v>
      </c>
      <c r="E250" s="22" t="s">
        <v>421</v>
      </c>
      <c r="F250" s="22" t="s">
        <v>19</v>
      </c>
      <c r="G250" s="23" t="n">
        <v>1</v>
      </c>
      <c r="H250" s="24" t="n">
        <v>1</v>
      </c>
      <c r="I250" s="24" t="n">
        <v>4</v>
      </c>
      <c r="J250" s="24" t="n">
        <v>0</v>
      </c>
      <c r="K250" s="24" t="n">
        <v>0</v>
      </c>
      <c r="L250" s="24" t="n">
        <v>0</v>
      </c>
      <c r="M250" s="6" t="s">
        <f>=I250+J250+K250+L250</f>
      </c>
      <c r="N250" s="24"/>
      <c r="O250" s="22"/>
    </row>
    <row collapsed="false" customFormat="false" customHeight="false" hidden="false" ht="12.1" outlineLevel="0" r="251">
      <c r="A251" s="21" t="n">
        <v>44372.04224537</v>
      </c>
      <c r="B251" s="22" t="s">
        <v>421</v>
      </c>
      <c r="C251" s="22" t="s">
        <v>485</v>
      </c>
      <c r="D251" s="22" t="s">
        <v>421</v>
      </c>
      <c r="E251" s="22" t="s">
        <v>421</v>
      </c>
      <c r="F251" s="22" t="s">
        <v>19</v>
      </c>
      <c r="G251" s="23" t="n">
        <v>1</v>
      </c>
      <c r="H251" s="24" t="n">
        <v>1</v>
      </c>
      <c r="I251" s="24" t="n">
        <v>5.9</v>
      </c>
      <c r="J251" s="24" t="n">
        <v>0</v>
      </c>
      <c r="K251" s="24" t="n">
        <v>0</v>
      </c>
      <c r="L251" s="24" t="n">
        <v>0</v>
      </c>
      <c r="M251" s="6" t="s">
        <f>=I251+J251+K251+L251</f>
      </c>
      <c r="N251" s="24"/>
      <c r="O251" s="22"/>
    </row>
    <row collapsed="false" customFormat="false" customHeight="false" hidden="false" ht="12.1" outlineLevel="0" r="252">
      <c r="A252" s="21" t="n">
        <v>44372.96037037</v>
      </c>
      <c r="B252" s="22" t="s">
        <v>421</v>
      </c>
      <c r="C252" s="22" t="s">
        <v>496</v>
      </c>
      <c r="D252" s="22" t="s">
        <v>421</v>
      </c>
      <c r="E252" s="22" t="s">
        <v>421</v>
      </c>
      <c r="F252" s="22" t="s">
        <v>19</v>
      </c>
      <c r="G252" s="23" t="n">
        <v>1</v>
      </c>
      <c r="H252" s="24" t="n">
        <v>1</v>
      </c>
      <c r="I252" s="24" t="n">
        <v>3.51</v>
      </c>
      <c r="J252" s="24" t="n">
        <v>0</v>
      </c>
      <c r="K252" s="24" t="n">
        <v>0</v>
      </c>
      <c r="L252" s="24" t="n">
        <v>0</v>
      </c>
      <c r="M252" s="6" t="s">
        <f>=I252+J252+K252+L252</f>
      </c>
      <c r="N252" s="24"/>
      <c r="O252" s="22"/>
    </row>
    <row collapsed="false" customFormat="false" customHeight="false" hidden="false" ht="12.1" outlineLevel="0" r="253">
      <c r="A253" s="33" t="n">
        <v>44375.813356481</v>
      </c>
      <c r="B253" s="34" t="s">
        <v>16</v>
      </c>
      <c r="C253" s="34" t="s">
        <v>18</v>
      </c>
      <c r="D253" s="34" t="s">
        <v>352</v>
      </c>
      <c r="E253" s="34" t="s">
        <v>17</v>
      </c>
      <c r="F253" s="34" t="s">
        <v>19</v>
      </c>
      <c r="G253" s="35" t="n">
        <v>-20</v>
      </c>
      <c r="H253" s="36" t="n">
        <v>83.54</v>
      </c>
      <c r="I253" s="36" t="n">
        <v>1670.8</v>
      </c>
      <c r="J253" s="36" t="n">
        <v>0</v>
      </c>
      <c r="K253" s="36" t="n">
        <v>-0.42</v>
      </c>
      <c r="L253" s="36" t="n">
        <v>0</v>
      </c>
      <c r="M253" s="6" t="s">
        <f>=I253+J253+K253+L253</f>
      </c>
      <c r="N253" s="36"/>
      <c r="O253" s="34"/>
    </row>
    <row collapsed="false" customFormat="false" customHeight="false" hidden="false" ht="12.1" outlineLevel="0" r="254">
      <c r="A254" s="21" t="n">
        <v>44377.310462963</v>
      </c>
      <c r="B254" s="22" t="s">
        <v>421</v>
      </c>
      <c r="C254" s="22" t="s">
        <v>502</v>
      </c>
      <c r="D254" s="22" t="s">
        <v>421</v>
      </c>
      <c r="E254" s="22" t="s">
        <v>421</v>
      </c>
      <c r="F254" s="22" t="s">
        <v>19</v>
      </c>
      <c r="G254" s="23" t="n">
        <v>1</v>
      </c>
      <c r="H254" s="24" t="n">
        <v>1</v>
      </c>
      <c r="I254" s="24" t="n">
        <v>2.56</v>
      </c>
      <c r="J254" s="24" t="n">
        <v>0</v>
      </c>
      <c r="K254" s="24" t="n">
        <v>0</v>
      </c>
      <c r="L254" s="24" t="n">
        <v>0</v>
      </c>
      <c r="M254" s="6" t="s">
        <f>=I254+J254+K254+L254</f>
      </c>
      <c r="N254" s="24"/>
      <c r="O254" s="22"/>
    </row>
    <row collapsed="false" customFormat="false" customHeight="false" hidden="false" ht="12.1" outlineLevel="0" r="255">
      <c r="A255" s="21" t="n">
        <v>44377.802002315</v>
      </c>
      <c r="B255" s="22" t="s">
        <v>421</v>
      </c>
      <c r="C255" s="22" t="s">
        <v>497</v>
      </c>
      <c r="D255" s="22" t="s">
        <v>421</v>
      </c>
      <c r="E255" s="22" t="s">
        <v>421</v>
      </c>
      <c r="F255" s="22" t="s">
        <v>19</v>
      </c>
      <c r="G255" s="23" t="n">
        <v>1</v>
      </c>
      <c r="H255" s="24" t="n">
        <v>1</v>
      </c>
      <c r="I255" s="24" t="n">
        <v>9.36</v>
      </c>
      <c r="J255" s="24" t="n">
        <v>0</v>
      </c>
      <c r="K255" s="24" t="n">
        <v>0</v>
      </c>
      <c r="L255" s="24" t="n">
        <v>0</v>
      </c>
      <c r="M255" s="6" t="s">
        <f>=I255+J255+K255+L255</f>
      </c>
      <c r="N255" s="24"/>
      <c r="O255" s="22"/>
    </row>
    <row collapsed="false" customFormat="false" customHeight="false" hidden="false" ht="12.1" outlineLevel="0" r="256">
      <c r="A256" s="20" t="n">
        <v>44378.765960648</v>
      </c>
      <c r="B256" s="16" t="s">
        <v>16</v>
      </c>
      <c r="C256" s="16" t="s">
        <v>18</v>
      </c>
      <c r="D256" s="16" t="s">
        <v>351</v>
      </c>
      <c r="E256" s="16" t="s">
        <v>17</v>
      </c>
      <c r="F256" s="16" t="s">
        <v>19</v>
      </c>
      <c r="G256" s="7" t="n">
        <v>20</v>
      </c>
      <c r="H256" s="6" t="n">
        <v>80.125</v>
      </c>
      <c r="I256" s="6" t="n">
        <v>-1602.5</v>
      </c>
      <c r="J256" s="6" t="n">
        <v>0</v>
      </c>
      <c r="K256" s="6" t="n">
        <v>-0.4</v>
      </c>
      <c r="L256" s="6" t="n">
        <v>0</v>
      </c>
      <c r="M256" s="6" t="s">
        <f>=I256+J256+K256+L256</f>
      </c>
      <c r="N256" s="6"/>
      <c r="O256" s="16"/>
    </row>
    <row collapsed="false" customFormat="false" customHeight="false" hidden="false" ht="12.1" outlineLevel="0" r="257">
      <c r="A257" s="29" t="n">
        <v>44379.110277778</v>
      </c>
      <c r="B257" s="30" t="s">
        <v>473</v>
      </c>
      <c r="C257" s="30" t="s">
        <v>489</v>
      </c>
      <c r="D257" s="30" t="s">
        <v>473</v>
      </c>
      <c r="E257" s="30" t="s">
        <v>473</v>
      </c>
      <c r="F257" s="30" t="s">
        <v>23</v>
      </c>
      <c r="G257" s="31" t="n">
        <v>1</v>
      </c>
      <c r="H257" s="32" t="n">
        <v>-1</v>
      </c>
      <c r="I257" s="32" t="n">
        <v>-2672</v>
      </c>
      <c r="J257" s="32" t="n">
        <v>0</v>
      </c>
      <c r="K257" s="32" t="n">
        <v>0</v>
      </c>
      <c r="L257" s="32" t="n">
        <v>0</v>
      </c>
      <c r="M257" s="32"/>
      <c r="N257" s="6" t="s">
        <f>=I257+J257+K257+L257</f>
      </c>
      <c r="O257" s="30"/>
    </row>
    <row collapsed="false" customFormat="false" customHeight="false" hidden="false" ht="12.1" outlineLevel="0" r="258">
      <c r="A258" s="21" t="n">
        <v>44379.110277778</v>
      </c>
      <c r="B258" s="22" t="s">
        <v>421</v>
      </c>
      <c r="C258" s="22" t="s">
        <v>490</v>
      </c>
      <c r="D258" s="22" t="s">
        <v>421</v>
      </c>
      <c r="E258" s="22" t="s">
        <v>421</v>
      </c>
      <c r="F258" s="22" t="s">
        <v>23</v>
      </c>
      <c r="G258" s="23" t="n">
        <v>1</v>
      </c>
      <c r="H258" s="24" t="n">
        <v>1</v>
      </c>
      <c r="I258" s="24" t="n">
        <v>20555.54</v>
      </c>
      <c r="J258" s="24" t="n">
        <v>0</v>
      </c>
      <c r="K258" s="24" t="n">
        <v>0</v>
      </c>
      <c r="L258" s="24" t="n">
        <v>0</v>
      </c>
      <c r="M258" s="24"/>
      <c r="N258" s="6" t="s">
        <f>=I258+J258+K258+L258</f>
      </c>
      <c r="O258" s="22"/>
    </row>
    <row collapsed="false" customFormat="false" customHeight="false" hidden="false" ht="12.1" outlineLevel="0" r="259">
      <c r="A259" s="21" t="n">
        <v>44383.792233796</v>
      </c>
      <c r="B259" s="22" t="s">
        <v>421</v>
      </c>
      <c r="C259" s="22" t="s">
        <v>498</v>
      </c>
      <c r="D259" s="22" t="s">
        <v>421</v>
      </c>
      <c r="E259" s="22" t="s">
        <v>421</v>
      </c>
      <c r="F259" s="22" t="s">
        <v>19</v>
      </c>
      <c r="G259" s="23" t="n">
        <v>1</v>
      </c>
      <c r="H259" s="24" t="n">
        <v>1</v>
      </c>
      <c r="I259" s="24" t="n">
        <v>3.78</v>
      </c>
      <c r="J259" s="24" t="n">
        <v>0</v>
      </c>
      <c r="K259" s="24" t="n">
        <v>0</v>
      </c>
      <c r="L259" s="24" t="n">
        <v>0</v>
      </c>
      <c r="M259" s="6" t="s">
        <f>=I259+J259+K259+L259</f>
      </c>
      <c r="N259" s="24"/>
      <c r="O259" s="22"/>
    </row>
    <row collapsed="false" customFormat="false" customHeight="false" hidden="false" ht="12.1" outlineLevel="0" r="260">
      <c r="A260" s="21" t="n">
        <v>44389.754537037</v>
      </c>
      <c r="B260" s="22" t="s">
        <v>421</v>
      </c>
      <c r="C260" s="22" t="s">
        <v>451</v>
      </c>
      <c r="D260" s="22" t="s">
        <v>421</v>
      </c>
      <c r="E260" s="22" t="s">
        <v>421</v>
      </c>
      <c r="F260" s="22" t="s">
        <v>23</v>
      </c>
      <c r="G260" s="23" t="n">
        <v>1</v>
      </c>
      <c r="H260" s="24" t="n">
        <v>1</v>
      </c>
      <c r="I260" s="24" t="n">
        <v>2000</v>
      </c>
      <c r="J260" s="24" t="n">
        <v>0</v>
      </c>
      <c r="K260" s="24" t="n">
        <v>0</v>
      </c>
      <c r="L260" s="24" t="n">
        <v>0</v>
      </c>
      <c r="M260" s="24"/>
      <c r="N260" s="6" t="s">
        <f>=I260+J260+K260+L260</f>
      </c>
      <c r="O260" s="22"/>
    </row>
    <row collapsed="false" customFormat="false" customHeight="false" hidden="false" ht="12.1" outlineLevel="0" r="261">
      <c r="A261" s="29" t="n">
        <v>44389.754537037</v>
      </c>
      <c r="B261" s="30" t="s">
        <v>473</v>
      </c>
      <c r="C261" s="30" t="s">
        <v>450</v>
      </c>
      <c r="D261" s="30" t="s">
        <v>473</v>
      </c>
      <c r="E261" s="30" t="s">
        <v>473</v>
      </c>
      <c r="F261" s="30" t="s">
        <v>23</v>
      </c>
      <c r="G261" s="31" t="n">
        <v>1</v>
      </c>
      <c r="H261" s="32" t="n">
        <v>-1</v>
      </c>
      <c r="I261" s="32" t="n">
        <v>-260</v>
      </c>
      <c r="J261" s="32" t="n">
        <v>0</v>
      </c>
      <c r="K261" s="32" t="n">
        <v>0</v>
      </c>
      <c r="L261" s="32" t="n">
        <v>0</v>
      </c>
      <c r="M261" s="32"/>
      <c r="N261" s="6" t="s">
        <f>=I261+J261+K261+L261</f>
      </c>
      <c r="O261" s="30"/>
    </row>
    <row collapsed="false" customFormat="false" customHeight="false" hidden="false" ht="12.1" outlineLevel="0" r="262">
      <c r="A262" s="29" t="n">
        <v>44393.049814815</v>
      </c>
      <c r="B262" s="30" t="s">
        <v>473</v>
      </c>
      <c r="C262" s="30" t="s">
        <v>441</v>
      </c>
      <c r="D262" s="30" t="s">
        <v>473</v>
      </c>
      <c r="E262" s="30" t="s">
        <v>473</v>
      </c>
      <c r="F262" s="30" t="s">
        <v>23</v>
      </c>
      <c r="G262" s="31" t="n">
        <v>2</v>
      </c>
      <c r="H262" s="32" t="n">
        <v>0</v>
      </c>
      <c r="I262" s="32" t="n">
        <v>-1100</v>
      </c>
      <c r="J262" s="32" t="n">
        <v>0</v>
      </c>
      <c r="K262" s="32" t="n">
        <v>0</v>
      </c>
      <c r="L262" s="32" t="n">
        <v>0</v>
      </c>
      <c r="M262" s="32"/>
      <c r="N262" s="6" t="s">
        <f>=I262+J262+K262+L262</f>
      </c>
      <c r="O262" s="30"/>
    </row>
    <row collapsed="false" customFormat="false" customHeight="false" hidden="false" ht="12.1" outlineLevel="0" r="263">
      <c r="A263" s="21" t="n">
        <v>44393.049814815</v>
      </c>
      <c r="B263" s="22" t="s">
        <v>421</v>
      </c>
      <c r="C263" s="22" t="s">
        <v>442</v>
      </c>
      <c r="D263" s="22" t="s">
        <v>421</v>
      </c>
      <c r="E263" s="22" t="s">
        <v>421</v>
      </c>
      <c r="F263" s="22" t="s">
        <v>23</v>
      </c>
      <c r="G263" s="23" t="n">
        <v>1</v>
      </c>
      <c r="H263" s="24" t="n">
        <v>1</v>
      </c>
      <c r="I263" s="24" t="n">
        <v>4200</v>
      </c>
      <c r="J263" s="24" t="n">
        <v>0</v>
      </c>
      <c r="K263" s="24" t="n">
        <v>0</v>
      </c>
      <c r="L263" s="24" t="n">
        <v>0</v>
      </c>
      <c r="M263" s="24"/>
      <c r="N263" s="6" t="s">
        <f>=I263+J263+K263+L263</f>
      </c>
      <c r="O263" s="22"/>
    </row>
    <row collapsed="false" customFormat="false" customHeight="false" hidden="false" ht="12.1" outlineLevel="0" r="264">
      <c r="A264" s="21" t="n">
        <v>44393.051851852</v>
      </c>
      <c r="B264" s="22" t="s">
        <v>421</v>
      </c>
      <c r="C264" s="22" t="s">
        <v>488</v>
      </c>
      <c r="D264" s="22" t="s">
        <v>421</v>
      </c>
      <c r="E264" s="22" t="s">
        <v>421</v>
      </c>
      <c r="F264" s="22" t="s">
        <v>23</v>
      </c>
      <c r="G264" s="23" t="n">
        <v>1</v>
      </c>
      <c r="H264" s="24" t="n">
        <v>1</v>
      </c>
      <c r="I264" s="24" t="n">
        <v>4260</v>
      </c>
      <c r="J264" s="24" t="n">
        <v>0</v>
      </c>
      <c r="K264" s="24" t="n">
        <v>0</v>
      </c>
      <c r="L264" s="24" t="n">
        <v>0</v>
      </c>
      <c r="M264" s="24"/>
      <c r="N264" s="6" t="s">
        <f>=I264+J264+K264+L264</f>
      </c>
      <c r="O264" s="22"/>
    </row>
    <row collapsed="false" customFormat="false" customHeight="false" hidden="false" ht="12.1" outlineLevel="0" r="265">
      <c r="A265" s="20" t="n">
        <v>44393.94912037</v>
      </c>
      <c r="B265" s="16" t="s">
        <v>16</v>
      </c>
      <c r="C265" s="16" t="s">
        <v>18</v>
      </c>
      <c r="D265" s="16" t="s">
        <v>351</v>
      </c>
      <c r="E265" s="16" t="s">
        <v>17</v>
      </c>
      <c r="F265" s="16" t="s">
        <v>19</v>
      </c>
      <c r="G265" s="7" t="n">
        <v>10</v>
      </c>
      <c r="H265" s="6" t="n">
        <v>75.01</v>
      </c>
      <c r="I265" s="6" t="n">
        <v>-750.1</v>
      </c>
      <c r="J265" s="6" t="n">
        <v>0</v>
      </c>
      <c r="K265" s="6" t="n">
        <v>-0.19</v>
      </c>
      <c r="L265" s="6" t="n">
        <v>0</v>
      </c>
      <c r="M265" s="6" t="s">
        <f>=I265+J265+K265+L265</f>
      </c>
      <c r="N265" s="6"/>
      <c r="O265" s="16"/>
    </row>
    <row collapsed="false" customFormat="false" customHeight="false" hidden="false" ht="12.1" outlineLevel="0" r="266">
      <c r="A266" s="29" t="n">
        <v>44403.073645833</v>
      </c>
      <c r="B266" s="30" t="s">
        <v>473</v>
      </c>
      <c r="C266" s="30" t="s">
        <v>503</v>
      </c>
      <c r="D266" s="30" t="s">
        <v>473</v>
      </c>
      <c r="E266" s="30" t="s">
        <v>473</v>
      </c>
      <c r="F266" s="30" t="s">
        <v>23</v>
      </c>
      <c r="G266" s="31" t="n">
        <v>1</v>
      </c>
      <c r="H266" s="32" t="n">
        <v>-1</v>
      </c>
      <c r="I266" s="32" t="n">
        <v>-872</v>
      </c>
      <c r="J266" s="32" t="n">
        <v>0</v>
      </c>
      <c r="K266" s="32" t="n">
        <v>0</v>
      </c>
      <c r="L266" s="32" t="n">
        <v>0</v>
      </c>
      <c r="M266" s="32"/>
      <c r="N266" s="6" t="s">
        <f>=I266+J266+K266+L266</f>
      </c>
      <c r="O266" s="30"/>
    </row>
    <row collapsed="false" customFormat="false" customHeight="false" hidden="false" ht="12.1" outlineLevel="0" r="267">
      <c r="A267" s="21" t="n">
        <v>44403.073645833</v>
      </c>
      <c r="B267" s="22" t="s">
        <v>421</v>
      </c>
      <c r="C267" s="22" t="s">
        <v>504</v>
      </c>
      <c r="D267" s="22" t="s">
        <v>421</v>
      </c>
      <c r="E267" s="22" t="s">
        <v>421</v>
      </c>
      <c r="F267" s="22" t="s">
        <v>23</v>
      </c>
      <c r="G267" s="23" t="n">
        <v>1</v>
      </c>
      <c r="H267" s="24" t="n">
        <v>1</v>
      </c>
      <c r="I267" s="24" t="n">
        <v>6708</v>
      </c>
      <c r="J267" s="24" t="n">
        <v>0</v>
      </c>
      <c r="K267" s="24" t="n">
        <v>0</v>
      </c>
      <c r="L267" s="24" t="n">
        <v>0</v>
      </c>
      <c r="M267" s="24"/>
      <c r="N267" s="6" t="s">
        <f>=I267+J267+K267+L267</f>
      </c>
      <c r="O267" s="22"/>
    </row>
    <row collapsed="false" customFormat="false" customHeight="false" hidden="false" ht="12.1" outlineLevel="0" r="268">
      <c r="A268" s="33" t="n">
        <v>44411.72119213</v>
      </c>
      <c r="B268" s="34" t="s">
        <v>368</v>
      </c>
      <c r="C268" s="34" t="s">
        <v>464</v>
      </c>
      <c r="D268" s="34" t="s">
        <v>352</v>
      </c>
      <c r="E268" s="34" t="s">
        <v>17</v>
      </c>
      <c r="F268" s="34" t="s">
        <v>19</v>
      </c>
      <c r="G268" s="35" t="n">
        <v>-10</v>
      </c>
      <c r="H268" s="36" t="n">
        <v>41.89</v>
      </c>
      <c r="I268" s="36" t="n">
        <v>418.9</v>
      </c>
      <c r="J268" s="36" t="n">
        <v>0</v>
      </c>
      <c r="K268" s="36" t="n">
        <v>-0.1</v>
      </c>
      <c r="L268" s="36" t="n">
        <v>0</v>
      </c>
      <c r="M268" s="6" t="s">
        <f>=I268+J268+K268+L268</f>
      </c>
      <c r="N268" s="36"/>
      <c r="O268" s="34"/>
    </row>
    <row collapsed="false" customFormat="false" customHeight="false" hidden="false" ht="12.1" outlineLevel="0" r="269">
      <c r="A269" s="29" t="n">
        <v>44412.413576389</v>
      </c>
      <c r="B269" s="30" t="s">
        <v>473</v>
      </c>
      <c r="C269" s="30" t="s">
        <v>474</v>
      </c>
      <c r="D269" s="30" t="s">
        <v>473</v>
      </c>
      <c r="E269" s="30" t="s">
        <v>473</v>
      </c>
      <c r="F269" s="30" t="s">
        <v>23</v>
      </c>
      <c r="G269" s="31" t="n">
        <v>2</v>
      </c>
      <c r="H269" s="32" t="n">
        <v>0</v>
      </c>
      <c r="I269" s="32" t="n">
        <v>-1701</v>
      </c>
      <c r="J269" s="32" t="n">
        <v>0</v>
      </c>
      <c r="K269" s="32" t="n">
        <v>0</v>
      </c>
      <c r="L269" s="32" t="n">
        <v>0</v>
      </c>
      <c r="M269" s="32"/>
      <c r="N269" s="6" t="s">
        <f>=I269+J269+K269+L269</f>
      </c>
      <c r="O269" s="30"/>
    </row>
    <row collapsed="false" customFormat="false" customHeight="false" hidden="false" ht="12.1" outlineLevel="0" r="270">
      <c r="A270" s="21" t="n">
        <v>44412.413576389</v>
      </c>
      <c r="B270" s="22" t="s">
        <v>421</v>
      </c>
      <c r="C270" s="22" t="s">
        <v>475</v>
      </c>
      <c r="D270" s="22" t="s">
        <v>421</v>
      </c>
      <c r="E270" s="22" t="s">
        <v>421</v>
      </c>
      <c r="F270" s="22" t="s">
        <v>23</v>
      </c>
      <c r="G270" s="23" t="n">
        <v>1</v>
      </c>
      <c r="H270" s="24" t="n">
        <v>1</v>
      </c>
      <c r="I270" s="24" t="n">
        <v>9224.28</v>
      </c>
      <c r="J270" s="24" t="n">
        <v>0</v>
      </c>
      <c r="K270" s="24" t="n">
        <v>0</v>
      </c>
      <c r="L270" s="24" t="n">
        <v>0</v>
      </c>
      <c r="M270" s="24"/>
      <c r="N270" s="6" t="s">
        <f>=I270+J270+K270+L270</f>
      </c>
      <c r="O270" s="22"/>
    </row>
    <row collapsed="false" customFormat="false" customHeight="false" hidden="false" ht="12.1" outlineLevel="0" r="271">
      <c r="A271" s="21" t="n">
        <v>44412.426423611</v>
      </c>
      <c r="B271" s="22" t="s">
        <v>421</v>
      </c>
      <c r="C271" s="22" t="s">
        <v>443</v>
      </c>
      <c r="D271" s="22" t="s">
        <v>421</v>
      </c>
      <c r="E271" s="22" t="s">
        <v>421</v>
      </c>
      <c r="F271" s="22" t="s">
        <v>23</v>
      </c>
      <c r="G271" s="23" t="n">
        <v>1</v>
      </c>
      <c r="H271" s="24" t="n">
        <v>1</v>
      </c>
      <c r="I271" s="24" t="n">
        <v>4839.86</v>
      </c>
      <c r="J271" s="24" t="n">
        <v>0</v>
      </c>
      <c r="K271" s="24" t="n">
        <v>0</v>
      </c>
      <c r="L271" s="24" t="n">
        <v>0</v>
      </c>
      <c r="M271" s="24"/>
      <c r="N271" s="6" t="s">
        <f>=I271+J271+K271+L271</f>
      </c>
      <c r="O271" s="22"/>
    </row>
    <row collapsed="false" customFormat="false" customHeight="false" hidden="false" ht="12.1" outlineLevel="0" r="272">
      <c r="A272" s="20" t="n">
        <v>44414.722175926</v>
      </c>
      <c r="B272" s="16" t="s">
        <v>366</v>
      </c>
      <c r="C272" s="16" t="s">
        <v>495</v>
      </c>
      <c r="D272" s="16" t="s">
        <v>351</v>
      </c>
      <c r="E272" s="16" t="s">
        <v>17</v>
      </c>
      <c r="F272" s="16" t="s">
        <v>19</v>
      </c>
      <c r="G272" s="7" t="n">
        <v>10</v>
      </c>
      <c r="H272" s="6" t="n">
        <v>37.07</v>
      </c>
      <c r="I272" s="6" t="n">
        <v>-370.7</v>
      </c>
      <c r="J272" s="6" t="n">
        <v>0</v>
      </c>
      <c r="K272" s="6" t="n">
        <v>-0.09</v>
      </c>
      <c r="L272" s="6" t="n">
        <v>0</v>
      </c>
      <c r="M272" s="6" t="s">
        <f>=I272+J272+K272+L272</f>
      </c>
      <c r="N272" s="6"/>
      <c r="O272" s="16"/>
    </row>
    <row collapsed="false" customFormat="false" customHeight="false" hidden="false" ht="12.1" outlineLevel="0" r="273">
      <c r="A273" s="29" t="n">
        <v>44418.369386574</v>
      </c>
      <c r="B273" s="30" t="s">
        <v>473</v>
      </c>
      <c r="C273" s="30" t="s">
        <v>505</v>
      </c>
      <c r="D273" s="30" t="s">
        <v>473</v>
      </c>
      <c r="E273" s="30" t="s">
        <v>473</v>
      </c>
      <c r="F273" s="30" t="s">
        <v>23</v>
      </c>
      <c r="G273" s="31" t="n">
        <v>1</v>
      </c>
      <c r="H273" s="32" t="n">
        <v>-1</v>
      </c>
      <c r="I273" s="32" t="n">
        <v>-17815</v>
      </c>
      <c r="J273" s="32" t="n">
        <v>0</v>
      </c>
      <c r="K273" s="32" t="n">
        <v>0</v>
      </c>
      <c r="L273" s="32" t="n">
        <v>0</v>
      </c>
      <c r="M273" s="32"/>
      <c r="N273" s="6" t="s">
        <f>=I273+J273+K273+L273</f>
      </c>
      <c r="O273" s="30"/>
    </row>
    <row collapsed="false" customFormat="false" customHeight="false" hidden="false" ht="12.1" outlineLevel="0" r="274">
      <c r="A274" s="21" t="n">
        <v>44418.369386574</v>
      </c>
      <c r="B274" s="22" t="s">
        <v>421</v>
      </c>
      <c r="C274" s="22" t="s">
        <v>506</v>
      </c>
      <c r="D274" s="22" t="s">
        <v>421</v>
      </c>
      <c r="E274" s="22" t="s">
        <v>421</v>
      </c>
      <c r="F274" s="22" t="s">
        <v>23</v>
      </c>
      <c r="G274" s="23" t="n">
        <v>1</v>
      </c>
      <c r="H274" s="24" t="n">
        <v>1</v>
      </c>
      <c r="I274" s="24" t="n">
        <v>137088</v>
      </c>
      <c r="J274" s="24" t="n">
        <v>0</v>
      </c>
      <c r="K274" s="24" t="n">
        <v>0</v>
      </c>
      <c r="L274" s="24" t="n">
        <v>0</v>
      </c>
      <c r="M274" s="24"/>
      <c r="N274" s="6" t="s">
        <f>=I274+J274+K274+L274</f>
      </c>
      <c r="O274" s="22"/>
    </row>
    <row collapsed="false" customFormat="false" customHeight="false" hidden="false" ht="12.1" outlineLevel="0" r="275">
      <c r="A275" s="20" t="n">
        <v>44418.879953704</v>
      </c>
      <c r="B275" s="16" t="s">
        <v>16</v>
      </c>
      <c r="C275" s="16" t="s">
        <v>18</v>
      </c>
      <c r="D275" s="16" t="s">
        <v>351</v>
      </c>
      <c r="E275" s="16" t="s">
        <v>17</v>
      </c>
      <c r="F275" s="16" t="s">
        <v>19</v>
      </c>
      <c r="G275" s="7" t="n">
        <v>10</v>
      </c>
      <c r="H275" s="6" t="n">
        <v>75.91</v>
      </c>
      <c r="I275" s="6" t="n">
        <v>-759.1</v>
      </c>
      <c r="J275" s="6" t="n">
        <v>0</v>
      </c>
      <c r="K275" s="6" t="n">
        <v>-0.19</v>
      </c>
      <c r="L275" s="6" t="n">
        <v>0</v>
      </c>
      <c r="M275" s="6" t="s">
        <f>=I275+J275+K275+L275</f>
      </c>
      <c r="N275" s="6"/>
      <c r="O275" s="16"/>
    </row>
    <row collapsed="false" customFormat="false" customHeight="false" hidden="false" ht="12.1" outlineLevel="0" r="276">
      <c r="A276" s="20" t="n">
        <v>44419.708356481</v>
      </c>
      <c r="B276" s="16" t="s">
        <v>16</v>
      </c>
      <c r="C276" s="16" t="s">
        <v>18</v>
      </c>
      <c r="D276" s="16" t="s">
        <v>351</v>
      </c>
      <c r="E276" s="16" t="s">
        <v>17</v>
      </c>
      <c r="F276" s="16" t="s">
        <v>19</v>
      </c>
      <c r="G276" s="7" t="n">
        <v>10</v>
      </c>
      <c r="H276" s="6" t="n">
        <v>74.79</v>
      </c>
      <c r="I276" s="6" t="n">
        <v>-747.9</v>
      </c>
      <c r="J276" s="6" t="n">
        <v>0</v>
      </c>
      <c r="K276" s="6" t="n">
        <v>-0.19</v>
      </c>
      <c r="L276" s="6" t="n">
        <v>0</v>
      </c>
      <c r="M276" s="6" t="s">
        <f>=I276+J276+K276+L276</f>
      </c>
      <c r="N276" s="6"/>
      <c r="O276" s="16"/>
    </row>
    <row collapsed="false" customFormat="false" customHeight="false" hidden="false" ht="12.1" outlineLevel="0" r="277">
      <c r="A277" s="20" t="n">
        <v>44420.010196759</v>
      </c>
      <c r="B277" s="16" t="s">
        <v>16</v>
      </c>
      <c r="C277" s="16" t="s">
        <v>18</v>
      </c>
      <c r="D277" s="16" t="s">
        <v>351</v>
      </c>
      <c r="E277" s="16" t="s">
        <v>17</v>
      </c>
      <c r="F277" s="16" t="s">
        <v>19</v>
      </c>
      <c r="G277" s="7" t="n">
        <v>30</v>
      </c>
      <c r="H277" s="6" t="n">
        <v>71.293333333333</v>
      </c>
      <c r="I277" s="6" t="n">
        <v>-2138.8</v>
      </c>
      <c r="J277" s="6" t="n">
        <v>0</v>
      </c>
      <c r="K277" s="6" t="n">
        <v>-0.53</v>
      </c>
      <c r="L277" s="6" t="n">
        <v>0</v>
      </c>
      <c r="M277" s="6" t="s">
        <f>=I277+J277+K277+L277</f>
      </c>
      <c r="N277" s="6"/>
      <c r="O277" s="16"/>
    </row>
    <row collapsed="false" customFormat="false" customHeight="false" hidden="false" ht="12.1" outlineLevel="0" r="278">
      <c r="A278" s="21" t="n">
        <v>44439.504050926</v>
      </c>
      <c r="B278" s="22" t="s">
        <v>421</v>
      </c>
      <c r="C278" s="22" t="s">
        <v>501</v>
      </c>
      <c r="D278" s="22" t="s">
        <v>421</v>
      </c>
      <c r="E278" s="22" t="s">
        <v>421</v>
      </c>
      <c r="F278" s="22" t="s">
        <v>19</v>
      </c>
      <c r="G278" s="23" t="n">
        <v>1</v>
      </c>
      <c r="H278" s="24" t="n">
        <v>1</v>
      </c>
      <c r="I278" s="24" t="n">
        <v>41.58</v>
      </c>
      <c r="J278" s="24" t="n">
        <v>0</v>
      </c>
      <c r="K278" s="24" t="n">
        <v>0</v>
      </c>
      <c r="L278" s="24" t="n">
        <v>0</v>
      </c>
      <c r="M278" s="6" t="s">
        <f>=I278+J278+K278+L278</f>
      </c>
      <c r="N278" s="24"/>
      <c r="O278" s="22"/>
    </row>
    <row collapsed="false" customFormat="false" customHeight="false" hidden="false" ht="12.1" outlineLevel="0" r="279">
      <c r="A279" s="29" t="n">
        <v>44441.5665625</v>
      </c>
      <c r="B279" s="30" t="s">
        <v>473</v>
      </c>
      <c r="C279" s="30" t="s">
        <v>478</v>
      </c>
      <c r="D279" s="30" t="s">
        <v>473</v>
      </c>
      <c r="E279" s="30" t="s">
        <v>473</v>
      </c>
      <c r="F279" s="30" t="s">
        <v>23</v>
      </c>
      <c r="G279" s="31" t="n">
        <v>1</v>
      </c>
      <c r="H279" s="32" t="n">
        <v>-1</v>
      </c>
      <c r="I279" s="32" t="n">
        <v>-919</v>
      </c>
      <c r="J279" s="32" t="n">
        <v>0</v>
      </c>
      <c r="K279" s="32" t="n">
        <v>0</v>
      </c>
      <c r="L279" s="32" t="n">
        <v>0</v>
      </c>
      <c r="M279" s="32"/>
      <c r="N279" s="6" t="s">
        <f>=I279+J279+K279+L279</f>
      </c>
      <c r="O279" s="30"/>
    </row>
    <row collapsed="false" customFormat="false" customHeight="false" hidden="false" ht="12.1" outlineLevel="0" r="280">
      <c r="A280" s="21" t="n">
        <v>44441.5665625</v>
      </c>
      <c r="B280" s="22" t="s">
        <v>421</v>
      </c>
      <c r="C280" s="22" t="s">
        <v>460</v>
      </c>
      <c r="D280" s="22" t="s">
        <v>421</v>
      </c>
      <c r="E280" s="22" t="s">
        <v>421</v>
      </c>
      <c r="F280" s="22" t="s">
        <v>23</v>
      </c>
      <c r="G280" s="23" t="n">
        <v>1</v>
      </c>
      <c r="H280" s="24" t="n">
        <v>1</v>
      </c>
      <c r="I280" s="24" t="n">
        <v>7068</v>
      </c>
      <c r="J280" s="24" t="n">
        <v>0</v>
      </c>
      <c r="K280" s="24" t="n">
        <v>0</v>
      </c>
      <c r="L280" s="24" t="n">
        <v>0</v>
      </c>
      <c r="M280" s="24"/>
      <c r="N280" s="6" t="s">
        <f>=I280+J280+K280+L280</f>
      </c>
      <c r="O280" s="22"/>
    </row>
    <row collapsed="false" customFormat="false" customHeight="false" hidden="false" ht="12.1" outlineLevel="0" r="281">
      <c r="A281" s="20" t="n">
        <v>44442.623865741</v>
      </c>
      <c r="B281" s="16" t="s">
        <v>373</v>
      </c>
      <c r="C281" s="16" t="s">
        <v>476</v>
      </c>
      <c r="D281" s="16" t="s">
        <v>351</v>
      </c>
      <c r="E281" s="16" t="s">
        <v>17</v>
      </c>
      <c r="F281" s="16" t="s">
        <v>23</v>
      </c>
      <c r="G281" s="7" t="n">
        <v>100</v>
      </c>
      <c r="H281" s="6" t="n">
        <v>597</v>
      </c>
      <c r="I281" s="6" t="n">
        <v>-59700</v>
      </c>
      <c r="J281" s="6" t="n">
        <v>0</v>
      </c>
      <c r="K281" s="6" t="n">
        <v>-14.93</v>
      </c>
      <c r="L281" s="6" t="n">
        <v>0</v>
      </c>
      <c r="M281" s="6"/>
      <c r="N281" s="6" t="s">
        <f>=I281+J281+K281+L281</f>
      </c>
      <c r="O281" s="16"/>
    </row>
    <row collapsed="false" customFormat="false" customHeight="false" hidden="false" ht="12.1" outlineLevel="0" r="282">
      <c r="A282" s="21" t="n">
        <v>44445.841840278</v>
      </c>
      <c r="B282" s="22" t="s">
        <v>421</v>
      </c>
      <c r="C282" s="22" t="s">
        <v>479</v>
      </c>
      <c r="D282" s="22" t="s">
        <v>421</v>
      </c>
      <c r="E282" s="22" t="s">
        <v>421</v>
      </c>
      <c r="F282" s="22" t="s">
        <v>19</v>
      </c>
      <c r="G282" s="23" t="n">
        <v>1</v>
      </c>
      <c r="H282" s="24" t="n">
        <v>1</v>
      </c>
      <c r="I282" s="24" t="n">
        <v>12.51</v>
      </c>
      <c r="J282" s="24" t="n">
        <v>0</v>
      </c>
      <c r="K282" s="24" t="n">
        <v>0</v>
      </c>
      <c r="L282" s="24" t="n">
        <v>0</v>
      </c>
      <c r="M282" s="6" t="s">
        <f>=I282+J282+K282+L282</f>
      </c>
      <c r="N282" s="24"/>
      <c r="O282" s="22"/>
    </row>
    <row collapsed="false" customFormat="false" customHeight="false" hidden="false" ht="12.1" outlineLevel="0" r="283">
      <c r="A283" s="21" t="n">
        <v>44449.088715278</v>
      </c>
      <c r="B283" s="22" t="s">
        <v>421</v>
      </c>
      <c r="C283" s="22" t="s">
        <v>496</v>
      </c>
      <c r="D283" s="22" t="s">
        <v>421</v>
      </c>
      <c r="E283" s="22" t="s">
        <v>421</v>
      </c>
      <c r="F283" s="22" t="s">
        <v>19</v>
      </c>
      <c r="G283" s="23" t="n">
        <v>1</v>
      </c>
      <c r="H283" s="24" t="n">
        <v>1</v>
      </c>
      <c r="I283" s="24" t="n">
        <v>3.51</v>
      </c>
      <c r="J283" s="24" t="n">
        <v>0</v>
      </c>
      <c r="K283" s="24" t="n">
        <v>0</v>
      </c>
      <c r="L283" s="24" t="n">
        <v>0</v>
      </c>
      <c r="M283" s="6" t="s">
        <f>=I283+J283+K283+L283</f>
      </c>
      <c r="N283" s="24"/>
      <c r="O283" s="22"/>
    </row>
    <row collapsed="false" customFormat="false" customHeight="false" hidden="false" ht="12.1" outlineLevel="0" r="284">
      <c r="A284" s="20" t="n">
        <v>44449.718622685</v>
      </c>
      <c r="B284" s="16" t="s">
        <v>373</v>
      </c>
      <c r="C284" s="16" t="s">
        <v>476</v>
      </c>
      <c r="D284" s="16" t="s">
        <v>351</v>
      </c>
      <c r="E284" s="16" t="s">
        <v>17</v>
      </c>
      <c r="F284" s="16" t="s">
        <v>23</v>
      </c>
      <c r="G284" s="7" t="n">
        <v>100</v>
      </c>
      <c r="H284" s="6" t="n">
        <v>574.1</v>
      </c>
      <c r="I284" s="6" t="n">
        <v>-57410</v>
      </c>
      <c r="J284" s="6" t="n">
        <v>0</v>
      </c>
      <c r="K284" s="6" t="n">
        <v>-14.35</v>
      </c>
      <c r="L284" s="6" t="n">
        <v>0</v>
      </c>
      <c r="M284" s="6"/>
      <c r="N284" s="6" t="s">
        <f>=I284+J284+K284+L284</f>
      </c>
      <c r="O284" s="16"/>
    </row>
    <row collapsed="false" customFormat="false" customHeight="false" hidden="false" ht="12.1" outlineLevel="0" r="285">
      <c r="A285" s="21" t="n">
        <v>44454.331863426</v>
      </c>
      <c r="B285" s="22" t="s">
        <v>421</v>
      </c>
      <c r="C285" s="22" t="s">
        <v>484</v>
      </c>
      <c r="D285" s="22" t="s">
        <v>421</v>
      </c>
      <c r="E285" s="22" t="s">
        <v>421</v>
      </c>
      <c r="F285" s="22" t="s">
        <v>19</v>
      </c>
      <c r="G285" s="23" t="n">
        <v>1</v>
      </c>
      <c r="H285" s="24" t="n">
        <v>1</v>
      </c>
      <c r="I285" s="24" t="n">
        <v>54.81</v>
      </c>
      <c r="J285" s="24" t="n">
        <v>0</v>
      </c>
      <c r="K285" s="24" t="n">
        <v>0</v>
      </c>
      <c r="L285" s="24" t="n">
        <v>0</v>
      </c>
      <c r="M285" s="6" t="s">
        <f>=I285+J285+K285+L285</f>
      </c>
      <c r="N285" s="24"/>
      <c r="O285" s="22"/>
    </row>
    <row collapsed="false" customFormat="false" customHeight="false" hidden="false" ht="12.1" outlineLevel="0" r="286">
      <c r="A286" s="20" t="n">
        <v>44456.70994213</v>
      </c>
      <c r="B286" s="16" t="s">
        <v>373</v>
      </c>
      <c r="C286" s="16" t="s">
        <v>476</v>
      </c>
      <c r="D286" s="16" t="s">
        <v>351</v>
      </c>
      <c r="E286" s="16" t="s">
        <v>17</v>
      </c>
      <c r="F286" s="16" t="s">
        <v>23</v>
      </c>
      <c r="G286" s="7" t="n">
        <v>100</v>
      </c>
      <c r="H286" s="6" t="n">
        <v>544</v>
      </c>
      <c r="I286" s="6" t="n">
        <v>-54400</v>
      </c>
      <c r="J286" s="6" t="n">
        <v>0</v>
      </c>
      <c r="K286" s="6" t="n">
        <v>-13.6</v>
      </c>
      <c r="L286" s="6" t="n">
        <v>0</v>
      </c>
      <c r="M286" s="6"/>
      <c r="N286" s="6" t="s">
        <f>=I286+J286+K286+L286</f>
      </c>
      <c r="O286" s="16"/>
    </row>
    <row collapsed="false" customFormat="false" customHeight="false" hidden="false" ht="12.1" outlineLevel="0" r="287">
      <c r="A287" s="21" t="n">
        <v>44461.50849537</v>
      </c>
      <c r="B287" s="22" t="s">
        <v>421</v>
      </c>
      <c r="C287" s="22" t="s">
        <v>507</v>
      </c>
      <c r="D287" s="22" t="s">
        <v>421</v>
      </c>
      <c r="E287" s="22" t="s">
        <v>421</v>
      </c>
      <c r="F287" s="22" t="s">
        <v>19</v>
      </c>
      <c r="G287" s="23" t="n">
        <v>1</v>
      </c>
      <c r="H287" s="24" t="n">
        <v>1</v>
      </c>
      <c r="I287" s="24" t="n">
        <v>142.33</v>
      </c>
      <c r="J287" s="24" t="n">
        <v>0</v>
      </c>
      <c r="K287" s="24" t="n">
        <v>0</v>
      </c>
      <c r="L287" s="24" t="n">
        <v>0</v>
      </c>
      <c r="M287" s="6" t="s">
        <f>=I287+J287+K287+L287</f>
      </c>
      <c r="N287" s="24"/>
      <c r="O287" s="22"/>
    </row>
    <row collapsed="false" customFormat="false" customHeight="false" hidden="false" ht="12.1" outlineLevel="0" r="288">
      <c r="A288" s="21" t="n">
        <v>44462.05255787</v>
      </c>
      <c r="B288" s="22" t="s">
        <v>421</v>
      </c>
      <c r="C288" s="22" t="s">
        <v>486</v>
      </c>
      <c r="D288" s="22" t="s">
        <v>421</v>
      </c>
      <c r="E288" s="22" t="s">
        <v>421</v>
      </c>
      <c r="F288" s="22" t="s">
        <v>19</v>
      </c>
      <c r="G288" s="23" t="n">
        <v>1</v>
      </c>
      <c r="H288" s="24" t="n">
        <v>1</v>
      </c>
      <c r="I288" s="24" t="n">
        <v>4</v>
      </c>
      <c r="J288" s="24" t="n">
        <v>0</v>
      </c>
      <c r="K288" s="24" t="n">
        <v>0</v>
      </c>
      <c r="L288" s="24" t="n">
        <v>0</v>
      </c>
      <c r="M288" s="6" t="s">
        <f>=I288+J288+K288+L288</f>
      </c>
      <c r="N288" s="24"/>
      <c r="O288" s="22"/>
    </row>
    <row collapsed="false" customFormat="false" customHeight="false" hidden="false" ht="12.1" outlineLevel="0" r="289">
      <c r="A289" s="21" t="n">
        <v>44462.244988426</v>
      </c>
      <c r="B289" s="22" t="s">
        <v>421</v>
      </c>
      <c r="C289" s="22" t="s">
        <v>485</v>
      </c>
      <c r="D289" s="22" t="s">
        <v>421</v>
      </c>
      <c r="E289" s="22" t="s">
        <v>421</v>
      </c>
      <c r="F289" s="22" t="s">
        <v>19</v>
      </c>
      <c r="G289" s="23" t="n">
        <v>1</v>
      </c>
      <c r="H289" s="24" t="n">
        <v>1</v>
      </c>
      <c r="I289" s="24" t="n">
        <v>8.16</v>
      </c>
      <c r="J289" s="24" t="n">
        <v>0</v>
      </c>
      <c r="K289" s="24" t="n">
        <v>0</v>
      </c>
      <c r="L289" s="24" t="n">
        <v>0</v>
      </c>
      <c r="M289" s="6" t="s">
        <f>=I289+J289+K289+L289</f>
      </c>
      <c r="N289" s="24"/>
      <c r="O289" s="22"/>
    </row>
    <row collapsed="false" customFormat="false" customHeight="false" hidden="false" ht="12.1" outlineLevel="0" r="290">
      <c r="A290" s="21" t="n">
        <v>44468.7009375</v>
      </c>
      <c r="B290" s="22" t="s">
        <v>421</v>
      </c>
      <c r="C290" s="22" t="s">
        <v>497</v>
      </c>
      <c r="D290" s="22" t="s">
        <v>421</v>
      </c>
      <c r="E290" s="22" t="s">
        <v>421</v>
      </c>
      <c r="F290" s="22" t="s">
        <v>19</v>
      </c>
      <c r="G290" s="23" t="n">
        <v>1</v>
      </c>
      <c r="H290" s="24" t="n">
        <v>1</v>
      </c>
      <c r="I290" s="24" t="n">
        <v>9.36</v>
      </c>
      <c r="J290" s="24" t="n">
        <v>0</v>
      </c>
      <c r="K290" s="24" t="n">
        <v>0</v>
      </c>
      <c r="L290" s="24" t="n">
        <v>0</v>
      </c>
      <c r="M290" s="6" t="s">
        <f>=I290+J290+K290+L290</f>
      </c>
      <c r="N290" s="24"/>
      <c r="O290" s="22"/>
    </row>
    <row collapsed="false" customFormat="false" customHeight="false" hidden="false" ht="12.1" outlineLevel="0" r="291">
      <c r="A291" s="21" t="n">
        <v>44476.056643519</v>
      </c>
      <c r="B291" s="22" t="s">
        <v>421</v>
      </c>
      <c r="C291" s="22" t="s">
        <v>498</v>
      </c>
      <c r="D291" s="22" t="s">
        <v>421</v>
      </c>
      <c r="E291" s="22" t="s">
        <v>421</v>
      </c>
      <c r="F291" s="22" t="s">
        <v>19</v>
      </c>
      <c r="G291" s="23" t="n">
        <v>1</v>
      </c>
      <c r="H291" s="24" t="n">
        <v>1</v>
      </c>
      <c r="I291" s="24" t="n">
        <v>3.78</v>
      </c>
      <c r="J291" s="24" t="n">
        <v>0</v>
      </c>
      <c r="K291" s="24" t="n">
        <v>0</v>
      </c>
      <c r="L291" s="24" t="n">
        <v>0</v>
      </c>
      <c r="M291" s="6" t="s">
        <f>=I291+J291+K291+L291</f>
      </c>
      <c r="N291" s="24"/>
      <c r="O291" s="22"/>
    </row>
    <row collapsed="false" customFormat="false" customHeight="false" hidden="false" ht="12.1" outlineLevel="0" r="292">
      <c r="A292" s="29" t="n">
        <v>44477.4784375</v>
      </c>
      <c r="B292" s="30" t="s">
        <v>473</v>
      </c>
      <c r="C292" s="30" t="s">
        <v>441</v>
      </c>
      <c r="D292" s="30" t="s">
        <v>473</v>
      </c>
      <c r="E292" s="30" t="s">
        <v>473</v>
      </c>
      <c r="F292" s="30" t="s">
        <v>23</v>
      </c>
      <c r="G292" s="31" t="n">
        <v>1</v>
      </c>
      <c r="H292" s="32" t="n">
        <v>-1</v>
      </c>
      <c r="I292" s="32" t="n">
        <v>-811</v>
      </c>
      <c r="J292" s="32" t="n">
        <v>0</v>
      </c>
      <c r="K292" s="32" t="n">
        <v>0</v>
      </c>
      <c r="L292" s="32" t="n">
        <v>0</v>
      </c>
      <c r="M292" s="32"/>
      <c r="N292" s="6" t="s">
        <f>=I292+J292+K292+L292</f>
      </c>
      <c r="O292" s="30"/>
    </row>
    <row collapsed="false" customFormat="false" customHeight="false" hidden="false" ht="12.1" outlineLevel="0" r="293">
      <c r="A293" s="21" t="n">
        <v>44477.4784375</v>
      </c>
      <c r="B293" s="22" t="s">
        <v>421</v>
      </c>
      <c r="C293" s="22" t="s">
        <v>442</v>
      </c>
      <c r="D293" s="22" t="s">
        <v>421</v>
      </c>
      <c r="E293" s="22" t="s">
        <v>421</v>
      </c>
      <c r="F293" s="22" t="s">
        <v>23</v>
      </c>
      <c r="G293" s="23" t="n">
        <v>1</v>
      </c>
      <c r="H293" s="24" t="n">
        <v>1</v>
      </c>
      <c r="I293" s="24" t="n">
        <v>6240</v>
      </c>
      <c r="J293" s="24" t="n">
        <v>0</v>
      </c>
      <c r="K293" s="24" t="n">
        <v>0</v>
      </c>
      <c r="L293" s="24" t="n">
        <v>0</v>
      </c>
      <c r="M293" s="24"/>
      <c r="N293" s="6" t="s">
        <f>=I293+J293+K293+L293</f>
      </c>
      <c r="O293" s="22"/>
    </row>
    <row collapsed="false" customFormat="false" customHeight="false" hidden="false" ht="12.1" outlineLevel="0" r="294">
      <c r="A294" s="21" t="n">
        <v>44490.894780093</v>
      </c>
      <c r="B294" s="22" t="s">
        <v>421</v>
      </c>
      <c r="C294" s="22" t="s">
        <v>508</v>
      </c>
      <c r="D294" s="22" t="s">
        <v>421</v>
      </c>
      <c r="E294" s="22" t="s">
        <v>421</v>
      </c>
      <c r="F294" s="22" t="s">
        <v>19</v>
      </c>
      <c r="G294" s="23" t="n">
        <v>1</v>
      </c>
      <c r="H294" s="24" t="n">
        <v>1</v>
      </c>
      <c r="I294" s="24" t="n">
        <v>7.2</v>
      </c>
      <c r="J294" s="24" t="n">
        <v>0</v>
      </c>
      <c r="K294" s="24" t="n">
        <v>0</v>
      </c>
      <c r="L294" s="24" t="n">
        <v>0</v>
      </c>
      <c r="M294" s="6" t="s">
        <f>=I294+J294+K294+L294</f>
      </c>
      <c r="N294" s="24"/>
      <c r="O294" s="22"/>
    </row>
    <row collapsed="false" customFormat="false" customHeight="false" hidden="false" ht="12.1" outlineLevel="0" r="295">
      <c r="A295" s="20" t="n">
        <v>44490.981643519</v>
      </c>
      <c r="B295" s="16" t="s">
        <v>25</v>
      </c>
      <c r="C295" s="16" t="s">
        <v>26</v>
      </c>
      <c r="D295" s="16" t="s">
        <v>351</v>
      </c>
      <c r="E295" s="16" t="s">
        <v>17</v>
      </c>
      <c r="F295" s="16" t="s">
        <v>19</v>
      </c>
      <c r="G295" s="7" t="n">
        <v>20</v>
      </c>
      <c r="H295" s="6" t="n">
        <v>51.795</v>
      </c>
      <c r="I295" s="6" t="n">
        <v>-1035.9</v>
      </c>
      <c r="J295" s="6" t="n">
        <v>0</v>
      </c>
      <c r="K295" s="6" t="n">
        <v>-0.25</v>
      </c>
      <c r="L295" s="6" t="n">
        <v>0</v>
      </c>
      <c r="M295" s="6" t="s">
        <f>=I295+J295+K295+L295</f>
      </c>
      <c r="N295" s="6"/>
      <c r="O295" s="16"/>
    </row>
    <row collapsed="false" customFormat="false" customHeight="false" hidden="false" ht="12.1" outlineLevel="0" r="296">
      <c r="A296" s="20" t="n">
        <v>44495.836493056</v>
      </c>
      <c r="B296" s="16" t="s">
        <v>376</v>
      </c>
      <c r="C296" s="16" t="s">
        <v>494</v>
      </c>
      <c r="D296" s="16" t="s">
        <v>351</v>
      </c>
      <c r="E296" s="16" t="s">
        <v>17</v>
      </c>
      <c r="F296" s="16" t="s">
        <v>19</v>
      </c>
      <c r="G296" s="7" t="n">
        <v>1</v>
      </c>
      <c r="H296" s="6" t="n">
        <v>328</v>
      </c>
      <c r="I296" s="6" t="n">
        <v>-328</v>
      </c>
      <c r="J296" s="6" t="n">
        <v>0</v>
      </c>
      <c r="K296" s="6" t="n">
        <v>-0.08</v>
      </c>
      <c r="L296" s="6" t="n">
        <v>0</v>
      </c>
      <c r="M296" s="6" t="s">
        <f>=I296+J296+K296+L296</f>
      </c>
      <c r="N296" s="6"/>
      <c r="O296" s="16"/>
    </row>
    <row collapsed="false" customFormat="false" customHeight="false" hidden="false" ht="12.1" outlineLevel="0" r="297">
      <c r="A297" s="33" t="n">
        <v>44495.887291667</v>
      </c>
      <c r="B297" s="34" t="s">
        <v>365</v>
      </c>
      <c r="C297" s="34" t="s">
        <v>458</v>
      </c>
      <c r="D297" s="34" t="s">
        <v>352</v>
      </c>
      <c r="E297" s="34" t="s">
        <v>17</v>
      </c>
      <c r="F297" s="34" t="s">
        <v>19</v>
      </c>
      <c r="G297" s="35" t="n">
        <v>-50</v>
      </c>
      <c r="H297" s="36" t="n">
        <v>68.72</v>
      </c>
      <c r="I297" s="36" t="n">
        <v>3436</v>
      </c>
      <c r="J297" s="36" t="n">
        <v>0</v>
      </c>
      <c r="K297" s="36" t="n">
        <v>-0.86</v>
      </c>
      <c r="L297" s="36" t="n">
        <v>0</v>
      </c>
      <c r="M297" s="6" t="s">
        <f>=I297+J297+K297+L297</f>
      </c>
      <c r="N297" s="36"/>
      <c r="O297" s="34"/>
    </row>
    <row collapsed="false" customFormat="false" customHeight="false" hidden="false" ht="12.1" outlineLevel="0" r="298">
      <c r="A298" s="20" t="n">
        <v>44502.827928241</v>
      </c>
      <c r="B298" s="16" t="s">
        <v>366</v>
      </c>
      <c r="C298" s="16" t="s">
        <v>495</v>
      </c>
      <c r="D298" s="16" t="s">
        <v>351</v>
      </c>
      <c r="E298" s="16" t="s">
        <v>17</v>
      </c>
      <c r="F298" s="16" t="s">
        <v>19</v>
      </c>
      <c r="G298" s="7" t="n">
        <v>10</v>
      </c>
      <c r="H298" s="6" t="n">
        <v>34.6</v>
      </c>
      <c r="I298" s="6" t="n">
        <v>-346</v>
      </c>
      <c r="J298" s="6" t="n">
        <v>0</v>
      </c>
      <c r="K298" s="6" t="n">
        <v>-0.09</v>
      </c>
      <c r="L298" s="6" t="n">
        <v>0</v>
      </c>
      <c r="M298" s="6" t="s">
        <f>=I298+J298+K298+L298</f>
      </c>
      <c r="N298" s="6"/>
      <c r="O298" s="16"/>
    </row>
    <row collapsed="false" customFormat="false" customHeight="false" hidden="false" ht="12.1" outlineLevel="0" r="299">
      <c r="A299" s="20" t="n">
        <v>44504.717638889</v>
      </c>
      <c r="B299" s="16" t="s">
        <v>366</v>
      </c>
      <c r="C299" s="16" t="s">
        <v>495</v>
      </c>
      <c r="D299" s="16" t="s">
        <v>351</v>
      </c>
      <c r="E299" s="16" t="s">
        <v>17</v>
      </c>
      <c r="F299" s="16" t="s">
        <v>19</v>
      </c>
      <c r="G299" s="7" t="n">
        <v>30</v>
      </c>
      <c r="H299" s="6" t="n">
        <v>34.25</v>
      </c>
      <c r="I299" s="6" t="n">
        <v>-1027.5</v>
      </c>
      <c r="J299" s="6" t="n">
        <v>0</v>
      </c>
      <c r="K299" s="6" t="n">
        <v>-0.26</v>
      </c>
      <c r="L299" s="6" t="n">
        <v>0</v>
      </c>
      <c r="M299" s="6" t="s">
        <f>=I299+J299+K299+L299</f>
      </c>
      <c r="N299" s="6"/>
      <c r="O299" s="16"/>
    </row>
    <row collapsed="false" customFormat="false" customHeight="false" hidden="false" ht="12.1" outlineLevel="0" r="300">
      <c r="A300" s="21" t="n">
        <v>44512.906701389</v>
      </c>
      <c r="B300" s="22" t="s">
        <v>412</v>
      </c>
      <c r="C300" s="22" t="s">
        <v>90</v>
      </c>
      <c r="D300" s="22" t="s">
        <v>412</v>
      </c>
      <c r="E300" s="22" t="s">
        <v>412</v>
      </c>
      <c r="F300" s="22" t="s">
        <v>19</v>
      </c>
      <c r="G300" s="23" t="n">
        <v>1</v>
      </c>
      <c r="H300" s="24" t="n">
        <v>1</v>
      </c>
      <c r="I300" s="24" t="n">
        <v>760.31</v>
      </c>
      <c r="J300" s="24" t="n">
        <v>0</v>
      </c>
      <c r="K300" s="24" t="n">
        <v>0</v>
      </c>
      <c r="L300" s="24" t="n">
        <v>0</v>
      </c>
      <c r="M300" s="6" t="s">
        <f>=I300+J300+K300+L300</f>
      </c>
      <c r="N300" s="24"/>
      <c r="O300" s="22"/>
    </row>
    <row collapsed="false" customFormat="false" customHeight="false" hidden="false" ht="12.1" outlineLevel="0" r="301">
      <c r="A301" s="20" t="n">
        <v>44519.343055556</v>
      </c>
      <c r="B301" s="16" t="s">
        <v>52</v>
      </c>
      <c r="C301" s="16" t="s">
        <v>509</v>
      </c>
      <c r="D301" s="16" t="s">
        <v>351</v>
      </c>
      <c r="E301" s="16" t="s">
        <v>17</v>
      </c>
      <c r="F301" s="16" t="s">
        <v>19</v>
      </c>
      <c r="G301" s="7" t="n">
        <v>51</v>
      </c>
      <c r="H301" s="6" t="n">
        <v>11.5</v>
      </c>
      <c r="I301" s="6" t="n">
        <v>-586.5</v>
      </c>
      <c r="J301" s="6" t="n">
        <v>0</v>
      </c>
      <c r="K301" s="6" t="n">
        <v>-11.73</v>
      </c>
      <c r="L301" s="6" t="n">
        <v>0</v>
      </c>
      <c r="M301" s="6" t="s">
        <f>=I301+J301+K301+L301</f>
      </c>
      <c r="N301" s="6"/>
      <c r="O301" s="16"/>
    </row>
    <row collapsed="false" customFormat="false" customHeight="false" hidden="false" ht="12.1" outlineLevel="0" r="302">
      <c r="A302" s="20" t="n">
        <v>44522.5596875</v>
      </c>
      <c r="B302" s="16" t="s">
        <v>358</v>
      </c>
      <c r="C302" s="16" t="s">
        <v>423</v>
      </c>
      <c r="D302" s="16" t="s">
        <v>351</v>
      </c>
      <c r="E302" s="16" t="s">
        <v>17</v>
      </c>
      <c r="F302" s="16" t="s">
        <v>23</v>
      </c>
      <c r="G302" s="7" t="n">
        <v>12000</v>
      </c>
      <c r="H302" s="6" t="n">
        <v>6.9608333333333</v>
      </c>
      <c r="I302" s="6" t="n">
        <v>-83530</v>
      </c>
      <c r="J302" s="6" t="n">
        <v>0</v>
      </c>
      <c r="K302" s="6" t="n">
        <v>-20.88</v>
      </c>
      <c r="L302" s="6" t="n">
        <v>0</v>
      </c>
      <c r="M302" s="6"/>
      <c r="N302" s="6" t="s">
        <f>=I302+J302+K302+L302</f>
      </c>
      <c r="O302" s="16"/>
    </row>
    <row collapsed="false" customFormat="false" customHeight="false" hidden="false" ht="12.1" outlineLevel="0" r="303">
      <c r="A303" s="20" t="n">
        <v>44522.6871875</v>
      </c>
      <c r="B303" s="16" t="s">
        <v>373</v>
      </c>
      <c r="C303" s="16" t="s">
        <v>476</v>
      </c>
      <c r="D303" s="16" t="s">
        <v>351</v>
      </c>
      <c r="E303" s="16" t="s">
        <v>17</v>
      </c>
      <c r="F303" s="16" t="s">
        <v>23</v>
      </c>
      <c r="G303" s="7" t="n">
        <v>50</v>
      </c>
      <c r="H303" s="6" t="n">
        <v>561.5</v>
      </c>
      <c r="I303" s="6" t="n">
        <v>-28075</v>
      </c>
      <c r="J303" s="6" t="n">
        <v>0</v>
      </c>
      <c r="K303" s="6" t="n">
        <v>-7.02</v>
      </c>
      <c r="L303" s="6" t="n">
        <v>0</v>
      </c>
      <c r="M303" s="6"/>
      <c r="N303" s="6" t="s">
        <f>=I303+J303+K303+L303</f>
      </c>
      <c r="O303" s="16"/>
    </row>
    <row collapsed="false" customFormat="false" customHeight="false" hidden="false" ht="12.1" outlineLevel="0" r="304">
      <c r="A304" s="21" t="n">
        <v>44522.738333333</v>
      </c>
      <c r="B304" s="22" t="s">
        <v>412</v>
      </c>
      <c r="C304" s="22" t="s">
        <v>90</v>
      </c>
      <c r="D304" s="22" t="s">
        <v>412</v>
      </c>
      <c r="E304" s="22" t="s">
        <v>412</v>
      </c>
      <c r="F304" s="22" t="s">
        <v>23</v>
      </c>
      <c r="G304" s="23" t="n">
        <v>2</v>
      </c>
      <c r="H304" s="24" t="n">
        <v>1</v>
      </c>
      <c r="I304" s="24" t="n">
        <v>138834.71</v>
      </c>
      <c r="J304" s="24" t="n">
        <v>0</v>
      </c>
      <c r="K304" s="24" t="n">
        <v>0</v>
      </c>
      <c r="L304" s="24" t="n">
        <v>0</v>
      </c>
      <c r="M304" s="24"/>
      <c r="N304" s="6" t="s">
        <f>=I304+J304+K304+L304</f>
      </c>
      <c r="O304" s="22"/>
    </row>
    <row collapsed="false" customFormat="false" customHeight="false" hidden="false" ht="12.1" outlineLevel="0" r="305">
      <c r="A305" s="21" t="n">
        <v>44522.823935185</v>
      </c>
      <c r="B305" s="22" t="s">
        <v>421</v>
      </c>
      <c r="C305" s="22" t="s">
        <v>510</v>
      </c>
      <c r="D305" s="22" t="s">
        <v>421</v>
      </c>
      <c r="E305" s="22" t="s">
        <v>421</v>
      </c>
      <c r="F305" s="22" t="s">
        <v>19</v>
      </c>
      <c r="G305" s="23" t="n">
        <v>1</v>
      </c>
      <c r="H305" s="24" t="n">
        <v>1</v>
      </c>
      <c r="I305" s="24" t="n">
        <v>48.03</v>
      </c>
      <c r="J305" s="24" t="n">
        <v>0</v>
      </c>
      <c r="K305" s="24" t="n">
        <v>0</v>
      </c>
      <c r="L305" s="24" t="n">
        <v>0</v>
      </c>
      <c r="M305" s="6" t="s">
        <f>=I305+J305+K305+L305</f>
      </c>
      <c r="N305" s="24"/>
      <c r="O305" s="22"/>
    </row>
    <row collapsed="false" customFormat="false" customHeight="false" hidden="false" ht="12.1" outlineLevel="0" r="306">
      <c r="A306" s="20" t="n">
        <v>44523.719189815</v>
      </c>
      <c r="B306" s="16" t="s">
        <v>21</v>
      </c>
      <c r="C306" s="16" t="s">
        <v>419</v>
      </c>
      <c r="D306" s="16" t="s">
        <v>351</v>
      </c>
      <c r="E306" s="16" t="s">
        <v>17</v>
      </c>
      <c r="F306" s="16" t="s">
        <v>23</v>
      </c>
      <c r="G306" s="7" t="n">
        <v>1000</v>
      </c>
      <c r="H306" s="6" t="n">
        <v>38.005</v>
      </c>
      <c r="I306" s="6" t="n">
        <v>-38005</v>
      </c>
      <c r="J306" s="6" t="n">
        <v>0</v>
      </c>
      <c r="K306" s="6" t="n">
        <v>-9.5</v>
      </c>
      <c r="L306" s="6" t="n">
        <v>0</v>
      </c>
      <c r="M306" s="6"/>
      <c r="N306" s="6" t="s">
        <f>=I306+J306+K306+L306</f>
      </c>
      <c r="O306" s="16"/>
    </row>
    <row collapsed="false" customFormat="false" customHeight="false" hidden="false" ht="12.1" outlineLevel="0" r="307">
      <c r="A307" s="20" t="n">
        <v>44526.741909722</v>
      </c>
      <c r="B307" s="16" t="s">
        <v>358</v>
      </c>
      <c r="C307" s="16" t="s">
        <v>423</v>
      </c>
      <c r="D307" s="16" t="s">
        <v>351</v>
      </c>
      <c r="E307" s="16" t="s">
        <v>17</v>
      </c>
      <c r="F307" s="16" t="s">
        <v>23</v>
      </c>
      <c r="G307" s="7" t="n">
        <v>3000</v>
      </c>
      <c r="H307" s="6" t="n">
        <v>6.955</v>
      </c>
      <c r="I307" s="6" t="n">
        <v>-20865</v>
      </c>
      <c r="J307" s="6" t="n">
        <v>0</v>
      </c>
      <c r="K307" s="6" t="n">
        <v>-5.22</v>
      </c>
      <c r="L307" s="6" t="n">
        <v>0</v>
      </c>
      <c r="M307" s="6"/>
      <c r="N307" s="6" t="s">
        <f>=I307+J307+K307+L307</f>
      </c>
      <c r="O307" s="16"/>
    </row>
    <row collapsed="false" customFormat="false" customHeight="false" hidden="false" ht="12.1" outlineLevel="0" r="308">
      <c r="A308" s="20" t="n">
        <v>44530.633333333</v>
      </c>
      <c r="B308" s="16" t="s">
        <v>373</v>
      </c>
      <c r="C308" s="16" t="s">
        <v>476</v>
      </c>
      <c r="D308" s="16" t="s">
        <v>351</v>
      </c>
      <c r="E308" s="16" t="s">
        <v>17</v>
      </c>
      <c r="F308" s="16" t="s">
        <v>23</v>
      </c>
      <c r="G308" s="7" t="n">
        <v>30</v>
      </c>
      <c r="H308" s="6" t="n">
        <v>528.05</v>
      </c>
      <c r="I308" s="6" t="n">
        <v>-15841.5</v>
      </c>
      <c r="J308" s="6" t="n">
        <v>0</v>
      </c>
      <c r="K308" s="6" t="n">
        <v>-3.96</v>
      </c>
      <c r="L308" s="6" t="n">
        <v>0</v>
      </c>
      <c r="M308" s="6"/>
      <c r="N308" s="6" t="s">
        <f>=I308+J308+K308+L308</f>
      </c>
      <c r="O308" s="16"/>
    </row>
    <row collapsed="false" customFormat="false" customHeight="false" hidden="false" ht="12.1" outlineLevel="0" r="309">
      <c r="A309" s="21" t="n">
        <v>44530.772974537</v>
      </c>
      <c r="B309" s="22" t="s">
        <v>412</v>
      </c>
      <c r="C309" s="22" t="s">
        <v>90</v>
      </c>
      <c r="D309" s="22" t="s">
        <v>412</v>
      </c>
      <c r="E309" s="22" t="s">
        <v>412</v>
      </c>
      <c r="F309" s="22" t="s">
        <v>23</v>
      </c>
      <c r="G309" s="23" t="n">
        <v>1</v>
      </c>
      <c r="H309" s="24" t="n">
        <v>1</v>
      </c>
      <c r="I309" s="24" t="n">
        <v>298224.54</v>
      </c>
      <c r="J309" s="24" t="n">
        <v>0</v>
      </c>
      <c r="K309" s="24" t="n">
        <v>0</v>
      </c>
      <c r="L309" s="24" t="n">
        <v>0</v>
      </c>
      <c r="M309" s="24"/>
      <c r="N309" s="6" t="s">
        <f>=I309+J309+K309+L309</f>
      </c>
      <c r="O309" s="22"/>
    </row>
    <row collapsed="false" customFormat="false" customHeight="false" hidden="false" ht="12.1" outlineLevel="0" r="310">
      <c r="A310" s="20" t="n">
        <v>44530.815335648</v>
      </c>
      <c r="B310" s="16" t="s">
        <v>366</v>
      </c>
      <c r="C310" s="16" t="s">
        <v>495</v>
      </c>
      <c r="D310" s="16" t="s">
        <v>351</v>
      </c>
      <c r="E310" s="16" t="s">
        <v>17</v>
      </c>
      <c r="F310" s="16" t="s">
        <v>19</v>
      </c>
      <c r="G310" s="7" t="n">
        <v>33</v>
      </c>
      <c r="H310" s="6" t="n">
        <v>33.65</v>
      </c>
      <c r="I310" s="6" t="n">
        <v>-1110.45</v>
      </c>
      <c r="J310" s="6" t="n">
        <v>0</v>
      </c>
      <c r="K310" s="6" t="n">
        <v>-0.28</v>
      </c>
      <c r="L310" s="6" t="n">
        <v>0</v>
      </c>
      <c r="M310" s="6" t="s">
        <f>=I310+J310+K310+L310</f>
      </c>
      <c r="N310" s="6"/>
      <c r="O310" s="16"/>
    </row>
    <row collapsed="false" customFormat="false" customHeight="false" hidden="false" ht="12.1" outlineLevel="0" r="311">
      <c r="A311" s="29" t="n">
        <v>44532.378344907</v>
      </c>
      <c r="B311" s="30" t="s">
        <v>473</v>
      </c>
      <c r="C311" s="30" t="s">
        <v>478</v>
      </c>
      <c r="D311" s="30" t="s">
        <v>473</v>
      </c>
      <c r="E311" s="30" t="s">
        <v>473</v>
      </c>
      <c r="F311" s="30" t="s">
        <v>23</v>
      </c>
      <c r="G311" s="31" t="n">
        <v>1</v>
      </c>
      <c r="H311" s="32" t="n">
        <v>-1</v>
      </c>
      <c r="I311" s="32" t="n">
        <v>-919</v>
      </c>
      <c r="J311" s="32" t="n">
        <v>0</v>
      </c>
      <c r="K311" s="32" t="n">
        <v>0</v>
      </c>
      <c r="L311" s="32" t="n">
        <v>0</v>
      </c>
      <c r="M311" s="32"/>
      <c r="N311" s="6" t="s">
        <f>=I311+J311+K311+L311</f>
      </c>
      <c r="O311" s="30"/>
    </row>
    <row collapsed="false" customFormat="false" customHeight="false" hidden="false" ht="12.1" outlineLevel="0" r="312">
      <c r="A312" s="21" t="n">
        <v>44532.378344907</v>
      </c>
      <c r="B312" s="22" t="s">
        <v>421</v>
      </c>
      <c r="C312" s="22" t="s">
        <v>460</v>
      </c>
      <c r="D312" s="22" t="s">
        <v>421</v>
      </c>
      <c r="E312" s="22" t="s">
        <v>421</v>
      </c>
      <c r="F312" s="22" t="s">
        <v>23</v>
      </c>
      <c r="G312" s="23" t="n">
        <v>1</v>
      </c>
      <c r="H312" s="24" t="n">
        <v>1</v>
      </c>
      <c r="I312" s="24" t="n">
        <v>7068</v>
      </c>
      <c r="J312" s="24" t="n">
        <v>0</v>
      </c>
      <c r="K312" s="24" t="n">
        <v>0</v>
      </c>
      <c r="L312" s="24" t="n">
        <v>0</v>
      </c>
      <c r="M312" s="24"/>
      <c r="N312" s="6" t="s">
        <f>=I312+J312+K312+L312</f>
      </c>
      <c r="O312" s="22"/>
    </row>
    <row collapsed="false" customFormat="false" customHeight="false" hidden="false" ht="12.1" outlineLevel="0" r="313">
      <c r="A313" s="21" t="n">
        <v>44532.42056713</v>
      </c>
      <c r="B313" s="22" t="s">
        <v>412</v>
      </c>
      <c r="C313" s="22" t="s">
        <v>90</v>
      </c>
      <c r="D313" s="22" t="s">
        <v>412</v>
      </c>
      <c r="E313" s="22" t="s">
        <v>412</v>
      </c>
      <c r="F313" s="22" t="s">
        <v>23</v>
      </c>
      <c r="G313" s="23" t="n">
        <v>1</v>
      </c>
      <c r="H313" s="24" t="n">
        <v>1</v>
      </c>
      <c r="I313" s="24" t="n">
        <v>696.24</v>
      </c>
      <c r="J313" s="24" t="n">
        <v>0</v>
      </c>
      <c r="K313" s="24" t="n">
        <v>0</v>
      </c>
      <c r="L313" s="24" t="n">
        <v>0</v>
      </c>
      <c r="M313" s="24"/>
      <c r="N313" s="6" t="s">
        <f>=I313+J313+K313+L313</f>
      </c>
      <c r="O313" s="22"/>
    </row>
    <row collapsed="false" customFormat="false" customHeight="false" hidden="false" ht="12.1" outlineLevel="0" r="314">
      <c r="A314" s="21" t="n">
        <v>44537.011678241</v>
      </c>
      <c r="B314" s="22" t="s">
        <v>421</v>
      </c>
      <c r="C314" s="22" t="s">
        <v>511</v>
      </c>
      <c r="D314" s="22" t="s">
        <v>421</v>
      </c>
      <c r="E314" s="22" t="s">
        <v>421</v>
      </c>
      <c r="F314" s="22" t="s">
        <v>19</v>
      </c>
      <c r="G314" s="23" t="n">
        <v>1</v>
      </c>
      <c r="H314" s="24" t="n">
        <v>1</v>
      </c>
      <c r="I314" s="24" t="n">
        <v>18.76</v>
      </c>
      <c r="J314" s="24" t="n">
        <v>0</v>
      </c>
      <c r="K314" s="24" t="n">
        <v>0</v>
      </c>
      <c r="L314" s="24" t="n">
        <v>0</v>
      </c>
      <c r="M314" s="6" t="s">
        <f>=I314+J314+K314+L314</f>
      </c>
      <c r="N314" s="24"/>
      <c r="O314" s="22"/>
    </row>
    <row collapsed="false" customFormat="false" customHeight="false" hidden="false" ht="12.1" outlineLevel="0" r="315">
      <c r="A315" s="20" t="n">
        <v>44538.688483796</v>
      </c>
      <c r="B315" s="16" t="s">
        <v>378</v>
      </c>
      <c r="C315" s="16" t="s">
        <v>512</v>
      </c>
      <c r="D315" s="16" t="s">
        <v>351</v>
      </c>
      <c r="E315" s="16" t="s">
        <v>17</v>
      </c>
      <c r="F315" s="16" t="s">
        <v>23</v>
      </c>
      <c r="G315" s="7" t="n">
        <v>1000</v>
      </c>
      <c r="H315" s="6" t="n">
        <v>296.47</v>
      </c>
      <c r="I315" s="6" t="n">
        <v>-296470</v>
      </c>
      <c r="J315" s="6" t="n">
        <v>0</v>
      </c>
      <c r="K315" s="6" t="n">
        <v>-74.12</v>
      </c>
      <c r="L315" s="6" t="n">
        <v>0</v>
      </c>
      <c r="M315" s="6"/>
      <c r="N315" s="6" t="s">
        <f>=I315+J315+K315+L315</f>
      </c>
      <c r="O315" s="16"/>
    </row>
    <row collapsed="false" customFormat="false" customHeight="false" hidden="false" ht="12.1" outlineLevel="0" r="316">
      <c r="A316" s="20" t="n">
        <v>44540.567256944</v>
      </c>
      <c r="B316" s="16" t="s">
        <v>379</v>
      </c>
      <c r="C316" s="16" t="s">
        <v>513</v>
      </c>
      <c r="D316" s="16" t="s">
        <v>351</v>
      </c>
      <c r="E316" s="16" t="s">
        <v>17</v>
      </c>
      <c r="F316" s="16" t="s">
        <v>23</v>
      </c>
      <c r="G316" s="7" t="n">
        <v>200000</v>
      </c>
      <c r="H316" s="6" t="n">
        <v>0.046025</v>
      </c>
      <c r="I316" s="6" t="n">
        <v>-9205</v>
      </c>
      <c r="J316" s="6" t="n">
        <v>0</v>
      </c>
      <c r="K316" s="6" t="n">
        <v>-2.3</v>
      </c>
      <c r="L316" s="6" t="n">
        <v>0</v>
      </c>
      <c r="M316" s="6"/>
      <c r="N316" s="6" t="s">
        <f>=I316+J316+K316+L316</f>
      </c>
      <c r="O316" s="16"/>
    </row>
    <row collapsed="false" customFormat="false" customHeight="false" hidden="false" ht="12.1" outlineLevel="0" r="317">
      <c r="A317" s="21" t="n">
        <v>44540.712858796</v>
      </c>
      <c r="B317" s="22" t="s">
        <v>421</v>
      </c>
      <c r="C317" s="22" t="s">
        <v>496</v>
      </c>
      <c r="D317" s="22" t="s">
        <v>421</v>
      </c>
      <c r="E317" s="22" t="s">
        <v>421</v>
      </c>
      <c r="F317" s="22" t="s">
        <v>19</v>
      </c>
      <c r="G317" s="23" t="n">
        <v>1</v>
      </c>
      <c r="H317" s="24" t="n">
        <v>1</v>
      </c>
      <c r="I317" s="24" t="n">
        <v>3.51</v>
      </c>
      <c r="J317" s="24" t="n">
        <v>0</v>
      </c>
      <c r="K317" s="24" t="n">
        <v>0</v>
      </c>
      <c r="L317" s="24" t="n">
        <v>0</v>
      </c>
      <c r="M317" s="6" t="s">
        <f>=I317+J317+K317+L317</f>
      </c>
      <c r="N317" s="24"/>
      <c r="O317" s="22"/>
    </row>
    <row collapsed="false" customFormat="false" customHeight="false" hidden="false" ht="12.1" outlineLevel="0" r="318">
      <c r="A318" s="21" t="n">
        <v>44544.428460648</v>
      </c>
      <c r="B318" s="22" t="s">
        <v>412</v>
      </c>
      <c r="C318" s="22" t="s">
        <v>90</v>
      </c>
      <c r="D318" s="22" t="s">
        <v>412</v>
      </c>
      <c r="E318" s="22" t="s">
        <v>412</v>
      </c>
      <c r="F318" s="22" t="s">
        <v>23</v>
      </c>
      <c r="G318" s="23" t="n">
        <v>2</v>
      </c>
      <c r="H318" s="24" t="n">
        <v>1</v>
      </c>
      <c r="I318" s="24" t="n">
        <v>209372.34</v>
      </c>
      <c r="J318" s="24" t="n">
        <v>0</v>
      </c>
      <c r="K318" s="24" t="n">
        <v>0</v>
      </c>
      <c r="L318" s="24" t="n">
        <v>0</v>
      </c>
      <c r="M318" s="24"/>
      <c r="N318" s="6" t="s">
        <f>=I318+J318+K318+L318</f>
      </c>
      <c r="O318" s="22"/>
    </row>
    <row collapsed="false" customFormat="false" customHeight="false" hidden="false" ht="12.1" outlineLevel="0" r="319">
      <c r="A319" s="33" t="n">
        <v>44545.372986111</v>
      </c>
      <c r="B319" s="34" t="s">
        <v>374</v>
      </c>
      <c r="C319" s="34" t="s">
        <v>492</v>
      </c>
      <c r="D319" s="34" t="s">
        <v>352</v>
      </c>
      <c r="E319" s="34" t="s">
        <v>17</v>
      </c>
      <c r="F319" s="34" t="s">
        <v>19</v>
      </c>
      <c r="G319" s="35" t="n">
        <v>-10</v>
      </c>
      <c r="H319" s="36" t="n">
        <v>56.4</v>
      </c>
      <c r="I319" s="36" t="n">
        <v>564</v>
      </c>
      <c r="J319" s="36" t="n">
        <v>0</v>
      </c>
      <c r="K319" s="36" t="n">
        <v>-0.14</v>
      </c>
      <c r="L319" s="36" t="n">
        <v>0</v>
      </c>
      <c r="M319" s="6" t="s">
        <f>=I319+J319+K319+L319</f>
      </c>
      <c r="N319" s="36"/>
      <c r="O319" s="34"/>
    </row>
    <row collapsed="false" customFormat="false" customHeight="false" hidden="false" ht="12.1" outlineLevel="0" r="320">
      <c r="A320" s="33" t="n">
        <v>44546.786689815</v>
      </c>
      <c r="B320" s="34" t="s">
        <v>369</v>
      </c>
      <c r="C320" s="34" t="s">
        <v>466</v>
      </c>
      <c r="D320" s="34" t="s">
        <v>352</v>
      </c>
      <c r="E320" s="34" t="s">
        <v>17</v>
      </c>
      <c r="F320" s="34" t="s">
        <v>19</v>
      </c>
      <c r="G320" s="35" t="n">
        <v>-10</v>
      </c>
      <c r="H320" s="36" t="n">
        <v>86.8</v>
      </c>
      <c r="I320" s="36" t="n">
        <v>868</v>
      </c>
      <c r="J320" s="36" t="n">
        <v>0</v>
      </c>
      <c r="K320" s="36" t="n">
        <v>-0.22</v>
      </c>
      <c r="L320" s="36" t="n">
        <v>0</v>
      </c>
      <c r="M320" s="6" t="s">
        <f>=I320+J320+K320+L320</f>
      </c>
      <c r="N320" s="36"/>
      <c r="O320" s="34"/>
    </row>
    <row collapsed="false" customFormat="false" customHeight="false" hidden="false" ht="12.1" outlineLevel="0" r="321">
      <c r="A321" s="21" t="n">
        <v>44550.265439815</v>
      </c>
      <c r="B321" s="22" t="s">
        <v>421</v>
      </c>
      <c r="C321" s="22" t="s">
        <v>514</v>
      </c>
      <c r="D321" s="22" t="s">
        <v>421</v>
      </c>
      <c r="E321" s="22" t="s">
        <v>421</v>
      </c>
      <c r="F321" s="22" t="s">
        <v>19</v>
      </c>
      <c r="G321" s="23" t="n">
        <v>1</v>
      </c>
      <c r="H321" s="24" t="n">
        <v>1</v>
      </c>
      <c r="I321" s="24" t="n">
        <v>28.71</v>
      </c>
      <c r="J321" s="24" t="n">
        <v>0</v>
      </c>
      <c r="K321" s="24" t="n">
        <v>0</v>
      </c>
      <c r="L321" s="24" t="n">
        <v>0</v>
      </c>
      <c r="M321" s="6" t="s">
        <f>=I321+J321+K321+L321</f>
      </c>
      <c r="N321" s="24"/>
      <c r="O321" s="22"/>
    </row>
    <row collapsed="false" customFormat="false" customHeight="false" hidden="false" ht="12.1" outlineLevel="0" r="322">
      <c r="A322" s="21" t="n">
        <v>44552.014513889</v>
      </c>
      <c r="B322" s="22" t="s">
        <v>421</v>
      </c>
      <c r="C322" s="22" t="s">
        <v>498</v>
      </c>
      <c r="D322" s="22" t="s">
        <v>421</v>
      </c>
      <c r="E322" s="22" t="s">
        <v>421</v>
      </c>
      <c r="F322" s="22" t="s">
        <v>19</v>
      </c>
      <c r="G322" s="23" t="n">
        <v>1</v>
      </c>
      <c r="H322" s="24" t="n">
        <v>1</v>
      </c>
      <c r="I322" s="24" t="n">
        <v>3.78</v>
      </c>
      <c r="J322" s="24" t="n">
        <v>0</v>
      </c>
      <c r="K322" s="24" t="n">
        <v>0</v>
      </c>
      <c r="L322" s="24" t="n">
        <v>0</v>
      </c>
      <c r="M322" s="6" t="s">
        <f>=I322+J322+K322+L322</f>
      </c>
      <c r="N322" s="24"/>
      <c r="O322" s="22"/>
    </row>
    <row collapsed="false" customFormat="false" customHeight="false" hidden="false" ht="12.1" outlineLevel="0" r="323">
      <c r="A323" s="21" t="n">
        <v>44552.242349537</v>
      </c>
      <c r="B323" s="22" t="s">
        <v>421</v>
      </c>
      <c r="C323" s="22" t="s">
        <v>486</v>
      </c>
      <c r="D323" s="22" t="s">
        <v>421</v>
      </c>
      <c r="E323" s="22" t="s">
        <v>421</v>
      </c>
      <c r="F323" s="22" t="s">
        <v>19</v>
      </c>
      <c r="G323" s="23" t="n">
        <v>1</v>
      </c>
      <c r="H323" s="24" t="n">
        <v>1</v>
      </c>
      <c r="I323" s="24" t="n">
        <v>4.14</v>
      </c>
      <c r="J323" s="24" t="n">
        <v>0</v>
      </c>
      <c r="K323" s="24" t="n">
        <v>0</v>
      </c>
      <c r="L323" s="24" t="n">
        <v>0</v>
      </c>
      <c r="M323" s="6" t="s">
        <f>=I323+J323+K323+L323</f>
      </c>
      <c r="N323" s="24"/>
      <c r="O323" s="22"/>
    </row>
    <row collapsed="false" customFormat="false" customHeight="false" hidden="false" ht="12.1" outlineLevel="0" r="324">
      <c r="A324" s="20" t="n">
        <v>44553.633287037</v>
      </c>
      <c r="B324" s="16" t="s">
        <v>43</v>
      </c>
      <c r="C324" s="16" t="s">
        <v>515</v>
      </c>
      <c r="D324" s="16" t="s">
        <v>351</v>
      </c>
      <c r="E324" s="16" t="s">
        <v>17</v>
      </c>
      <c r="F324" s="16" t="s">
        <v>23</v>
      </c>
      <c r="G324" s="7" t="n">
        <v>100</v>
      </c>
      <c r="H324" s="6" t="n">
        <v>887</v>
      </c>
      <c r="I324" s="6" t="n">
        <v>-88700</v>
      </c>
      <c r="J324" s="6" t="n">
        <v>0</v>
      </c>
      <c r="K324" s="6" t="n">
        <v>-22.18</v>
      </c>
      <c r="L324" s="6" t="n">
        <v>0</v>
      </c>
      <c r="M324" s="6"/>
      <c r="N324" s="6" t="s">
        <f>=I324+J324+K324+L324</f>
      </c>
      <c r="O324" s="16"/>
    </row>
    <row collapsed="false" customFormat="false" customHeight="false" hidden="false" ht="12.1" outlineLevel="0" r="325">
      <c r="A325" s="33" t="n">
        <v>44553.750671296</v>
      </c>
      <c r="B325" s="34" t="s">
        <v>16</v>
      </c>
      <c r="C325" s="34" t="s">
        <v>18</v>
      </c>
      <c r="D325" s="34" t="s">
        <v>352</v>
      </c>
      <c r="E325" s="34" t="s">
        <v>17</v>
      </c>
      <c r="F325" s="34" t="s">
        <v>19</v>
      </c>
      <c r="G325" s="35" t="n">
        <v>-80</v>
      </c>
      <c r="H325" s="36" t="n">
        <v>93.5</v>
      </c>
      <c r="I325" s="36" t="n">
        <v>7480</v>
      </c>
      <c r="J325" s="36" t="n">
        <v>0</v>
      </c>
      <c r="K325" s="36" t="n">
        <v>-1.87</v>
      </c>
      <c r="L325" s="36" t="n">
        <v>0</v>
      </c>
      <c r="M325" s="6" t="s">
        <f>=I325+J325+K325+L325</f>
      </c>
      <c r="N325" s="36"/>
      <c r="O325" s="34"/>
    </row>
    <row collapsed="false" customFormat="false" customHeight="false" hidden="false" ht="12.1" outlineLevel="0" r="326">
      <c r="A326" s="29" t="n">
        <v>44554.553483796</v>
      </c>
      <c r="B326" s="30" t="s">
        <v>473</v>
      </c>
      <c r="C326" s="30" t="s">
        <v>441</v>
      </c>
      <c r="D326" s="30" t="s">
        <v>473</v>
      </c>
      <c r="E326" s="30" t="s">
        <v>473</v>
      </c>
      <c r="F326" s="30" t="s">
        <v>23</v>
      </c>
      <c r="G326" s="31" t="n">
        <v>1</v>
      </c>
      <c r="H326" s="32" t="n">
        <v>-1</v>
      </c>
      <c r="I326" s="32" t="n">
        <v>-1217</v>
      </c>
      <c r="J326" s="32" t="n">
        <v>0</v>
      </c>
      <c r="K326" s="32" t="n">
        <v>0</v>
      </c>
      <c r="L326" s="32" t="n">
        <v>0</v>
      </c>
      <c r="M326" s="32"/>
      <c r="N326" s="6" t="s">
        <f>=I326+J326+K326+L326</f>
      </c>
      <c r="O326" s="30"/>
    </row>
    <row collapsed="false" customFormat="false" customHeight="false" hidden="false" ht="12.1" outlineLevel="0" r="327">
      <c r="A327" s="21" t="n">
        <v>44554.553483796</v>
      </c>
      <c r="B327" s="22" t="s">
        <v>421</v>
      </c>
      <c r="C327" s="22" t="s">
        <v>442</v>
      </c>
      <c r="D327" s="22" t="s">
        <v>421</v>
      </c>
      <c r="E327" s="22" t="s">
        <v>421</v>
      </c>
      <c r="F327" s="22" t="s">
        <v>23</v>
      </c>
      <c r="G327" s="23" t="n">
        <v>1</v>
      </c>
      <c r="H327" s="24" t="n">
        <v>1</v>
      </c>
      <c r="I327" s="24" t="n">
        <v>9360</v>
      </c>
      <c r="J327" s="24" t="n">
        <v>0</v>
      </c>
      <c r="K327" s="24" t="n">
        <v>0</v>
      </c>
      <c r="L327" s="24" t="n">
        <v>0</v>
      </c>
      <c r="M327" s="24"/>
      <c r="N327" s="6" t="s">
        <f>=I327+J327+K327+L327</f>
      </c>
      <c r="O327" s="22"/>
    </row>
    <row collapsed="false" customFormat="false" customHeight="false" hidden="false" ht="12.1" outlineLevel="0" r="328">
      <c r="A328" s="33" t="n">
        <v>44557.563680556</v>
      </c>
      <c r="B328" s="34" t="s">
        <v>43</v>
      </c>
      <c r="C328" s="34" t="s">
        <v>515</v>
      </c>
      <c r="D328" s="34" t="s">
        <v>352</v>
      </c>
      <c r="E328" s="34" t="s">
        <v>17</v>
      </c>
      <c r="F328" s="34" t="s">
        <v>23</v>
      </c>
      <c r="G328" s="35" t="n">
        <v>-100</v>
      </c>
      <c r="H328" s="36" t="n">
        <v>898.8</v>
      </c>
      <c r="I328" s="36" t="n">
        <v>89880</v>
      </c>
      <c r="J328" s="36" t="n">
        <v>0</v>
      </c>
      <c r="K328" s="36" t="n">
        <v>-22.47</v>
      </c>
      <c r="L328" s="36" t="n">
        <v>0</v>
      </c>
      <c r="M328" s="36"/>
      <c r="N328" s="6" t="s">
        <f>=I328+J328+K328+L328</f>
      </c>
      <c r="O328" s="34"/>
    </row>
    <row collapsed="false" customFormat="false" customHeight="false" hidden="false" ht="12.1" outlineLevel="0" r="329">
      <c r="A329" s="21" t="n">
        <v>44559.1175</v>
      </c>
      <c r="B329" s="22" t="s">
        <v>421</v>
      </c>
      <c r="C329" s="22" t="s">
        <v>485</v>
      </c>
      <c r="D329" s="22" t="s">
        <v>421</v>
      </c>
      <c r="E329" s="22" t="s">
        <v>421</v>
      </c>
      <c r="F329" s="22" t="s">
        <v>19</v>
      </c>
      <c r="G329" s="23" t="n">
        <v>1</v>
      </c>
      <c r="H329" s="24" t="n">
        <v>1</v>
      </c>
      <c r="I329" s="24" t="n">
        <v>8.16</v>
      </c>
      <c r="J329" s="24" t="n">
        <v>0</v>
      </c>
      <c r="K329" s="24" t="n">
        <v>0</v>
      </c>
      <c r="L329" s="24" t="n">
        <v>0</v>
      </c>
      <c r="M329" s="6" t="s">
        <f>=I329+J329+K329+L329</f>
      </c>
      <c r="N329" s="24"/>
      <c r="O329" s="22"/>
    </row>
    <row collapsed="false" customFormat="false" customHeight="false" hidden="false" ht="12.1" outlineLevel="0" r="330">
      <c r="A330" s="29" t="n">
        <v>44559.364918981</v>
      </c>
      <c r="B330" s="30" t="s">
        <v>473</v>
      </c>
      <c r="C330" s="30" t="s">
        <v>489</v>
      </c>
      <c r="D330" s="30" t="s">
        <v>473</v>
      </c>
      <c r="E330" s="30" t="s">
        <v>473</v>
      </c>
      <c r="F330" s="30" t="s">
        <v>23</v>
      </c>
      <c r="G330" s="31" t="n">
        <v>1</v>
      </c>
      <c r="H330" s="32" t="n">
        <v>-1</v>
      </c>
      <c r="I330" s="32" t="n">
        <v>-3979</v>
      </c>
      <c r="J330" s="32" t="n">
        <v>0</v>
      </c>
      <c r="K330" s="32" t="n">
        <v>0</v>
      </c>
      <c r="L330" s="32" t="n">
        <v>0</v>
      </c>
      <c r="M330" s="32"/>
      <c r="N330" s="6" t="s">
        <f>=I330+J330+K330+L330</f>
      </c>
      <c r="O330" s="30"/>
    </row>
    <row collapsed="false" customFormat="false" customHeight="false" hidden="false" ht="12.1" outlineLevel="0" r="331">
      <c r="A331" s="21" t="n">
        <v>44559.364918981</v>
      </c>
      <c r="B331" s="22" t="s">
        <v>421</v>
      </c>
      <c r="C331" s="22" t="s">
        <v>490</v>
      </c>
      <c r="D331" s="22" t="s">
        <v>421</v>
      </c>
      <c r="E331" s="22" t="s">
        <v>421</v>
      </c>
      <c r="F331" s="22" t="s">
        <v>23</v>
      </c>
      <c r="G331" s="23" t="n">
        <v>1</v>
      </c>
      <c r="H331" s="24" t="n">
        <v>1</v>
      </c>
      <c r="I331" s="24" t="n">
        <v>30833.3</v>
      </c>
      <c r="J331" s="24" t="n">
        <v>0</v>
      </c>
      <c r="K331" s="24" t="n">
        <v>0</v>
      </c>
      <c r="L331" s="24" t="n">
        <v>0</v>
      </c>
      <c r="M331" s="24"/>
      <c r="N331" s="6" t="s">
        <f>=I331+J331+K331+L331</f>
      </c>
      <c r="O331" s="22"/>
    </row>
    <row collapsed="false" customFormat="false" customHeight="false" hidden="false" ht="12.1" outlineLevel="0" r="332">
      <c r="A332" s="29" t="n">
        <v>44560.378969907</v>
      </c>
      <c r="B332" s="30" t="s">
        <v>473</v>
      </c>
      <c r="C332" s="30" t="s">
        <v>487</v>
      </c>
      <c r="D332" s="30" t="s">
        <v>473</v>
      </c>
      <c r="E332" s="30" t="s">
        <v>473</v>
      </c>
      <c r="F332" s="30" t="s">
        <v>23</v>
      </c>
      <c r="G332" s="31" t="n">
        <v>1</v>
      </c>
      <c r="H332" s="32" t="n">
        <v>-1</v>
      </c>
      <c r="I332" s="32" t="n">
        <v>-884</v>
      </c>
      <c r="J332" s="32" t="n">
        <v>0</v>
      </c>
      <c r="K332" s="32" t="n">
        <v>0</v>
      </c>
      <c r="L332" s="32" t="n">
        <v>0</v>
      </c>
      <c r="M332" s="32"/>
      <c r="N332" s="6" t="s">
        <f>=I332+J332+K332+L332</f>
      </c>
      <c r="O332" s="30"/>
    </row>
    <row collapsed="false" customFormat="false" customHeight="false" hidden="false" ht="12.1" outlineLevel="0" r="333">
      <c r="A333" s="21" t="n">
        <v>44560.378969907</v>
      </c>
      <c r="B333" s="22" t="s">
        <v>421</v>
      </c>
      <c r="C333" s="22" t="s">
        <v>488</v>
      </c>
      <c r="D333" s="22" t="s">
        <v>421</v>
      </c>
      <c r="E333" s="22" t="s">
        <v>421</v>
      </c>
      <c r="F333" s="22" t="s">
        <v>23</v>
      </c>
      <c r="G333" s="23" t="n">
        <v>1</v>
      </c>
      <c r="H333" s="24" t="n">
        <v>1</v>
      </c>
      <c r="I333" s="24" t="n">
        <v>6800</v>
      </c>
      <c r="J333" s="24" t="n">
        <v>0</v>
      </c>
      <c r="K333" s="24" t="n">
        <v>0</v>
      </c>
      <c r="L333" s="24" t="n">
        <v>0</v>
      </c>
      <c r="M333" s="24"/>
      <c r="N333" s="6" t="s">
        <f>=I333+J333+K333+L333</f>
      </c>
      <c r="O333" s="22"/>
    </row>
    <row collapsed="false" customFormat="false" customHeight="false" hidden="false" ht="12.1" outlineLevel="0" r="334">
      <c r="A334" s="21" t="n">
        <v>44561.385949074</v>
      </c>
      <c r="B334" s="22" t="s">
        <v>421</v>
      </c>
      <c r="C334" s="22" t="s">
        <v>516</v>
      </c>
      <c r="D334" s="22" t="s">
        <v>421</v>
      </c>
      <c r="E334" s="22" t="s">
        <v>421</v>
      </c>
      <c r="F334" s="22" t="s">
        <v>19</v>
      </c>
      <c r="G334" s="23" t="n">
        <v>1</v>
      </c>
      <c r="H334" s="24" t="n">
        <v>1</v>
      </c>
      <c r="I334" s="24" t="n">
        <v>12.6</v>
      </c>
      <c r="J334" s="24" t="n">
        <v>0</v>
      </c>
      <c r="K334" s="24" t="n">
        <v>0</v>
      </c>
      <c r="L334" s="24" t="n">
        <v>0</v>
      </c>
      <c r="M334" s="6" t="s">
        <f>=I334+J334+K334+L334</f>
      </c>
      <c r="N334" s="24"/>
      <c r="O334" s="22"/>
    </row>
    <row collapsed="false" customFormat="false" customHeight="false" hidden="false" ht="12.1" outlineLevel="0" r="335">
      <c r="A335" s="29" t="n">
        <v>44564</v>
      </c>
      <c r="B335" s="30" t="s">
        <v>473</v>
      </c>
      <c r="C335" s="30" t="s">
        <v>491</v>
      </c>
      <c r="D335" s="30" t="s">
        <v>473</v>
      </c>
      <c r="E335" s="30" t="s">
        <v>473</v>
      </c>
      <c r="F335" s="30" t="s">
        <v>23</v>
      </c>
      <c r="G335" s="31" t="n">
        <v>1</v>
      </c>
      <c r="H335" s="32" t="n">
        <v>-1</v>
      </c>
      <c r="I335" s="32" t="n">
        <v>-19610</v>
      </c>
      <c r="J335" s="32" t="n">
        <v>0</v>
      </c>
      <c r="K335" s="32" t="n">
        <v>0</v>
      </c>
      <c r="L335" s="32" t="n">
        <v>0</v>
      </c>
      <c r="M335" s="32"/>
      <c r="N335" s="6" t="s">
        <f>=I335+J335+K335+L335</f>
      </c>
      <c r="O335" s="30"/>
    </row>
    <row collapsed="false" customFormat="false" customHeight="false" hidden="false" ht="12.1" outlineLevel="0" r="336">
      <c r="A336" s="20" t="n">
        <v>44566.71494213</v>
      </c>
      <c r="B336" s="16" t="s">
        <v>43</v>
      </c>
      <c r="C336" s="16" t="s">
        <v>515</v>
      </c>
      <c r="D336" s="16" t="s">
        <v>351</v>
      </c>
      <c r="E336" s="16" t="s">
        <v>17</v>
      </c>
      <c r="F336" s="16" t="s">
        <v>23</v>
      </c>
      <c r="G336" s="7" t="n">
        <v>100</v>
      </c>
      <c r="H336" s="6" t="n">
        <v>851.7</v>
      </c>
      <c r="I336" s="6" t="n">
        <v>-85170</v>
      </c>
      <c r="J336" s="6" t="n">
        <v>0</v>
      </c>
      <c r="K336" s="6" t="n">
        <v>-21.3</v>
      </c>
      <c r="L336" s="6" t="n">
        <v>0</v>
      </c>
      <c r="M336" s="6"/>
      <c r="N336" s="6" t="s">
        <f>=I336+J336+K336+L336</f>
      </c>
      <c r="O336" s="16"/>
    </row>
    <row collapsed="false" customFormat="false" customHeight="false" hidden="false" ht="12.1" outlineLevel="0" r="337">
      <c r="A337" s="33" t="n">
        <v>44566.757175926</v>
      </c>
      <c r="B337" s="34" t="s">
        <v>365</v>
      </c>
      <c r="C337" s="34" t="s">
        <v>458</v>
      </c>
      <c r="D337" s="34" t="s">
        <v>352</v>
      </c>
      <c r="E337" s="34" t="s">
        <v>17</v>
      </c>
      <c r="F337" s="34" t="s">
        <v>19</v>
      </c>
      <c r="G337" s="35" t="n">
        <v>-55</v>
      </c>
      <c r="H337" s="36" t="n">
        <v>69.9</v>
      </c>
      <c r="I337" s="36" t="n">
        <v>3844.5</v>
      </c>
      <c r="J337" s="36" t="n">
        <v>0</v>
      </c>
      <c r="K337" s="36" t="n">
        <v>-0.96</v>
      </c>
      <c r="L337" s="36" t="n">
        <v>0</v>
      </c>
      <c r="M337" s="6" t="s">
        <f>=I337+J337+K337+L337</f>
      </c>
      <c r="N337" s="36"/>
      <c r="O337" s="34"/>
    </row>
    <row collapsed="false" customFormat="false" customHeight="false" hidden="false" ht="12.1" outlineLevel="0" r="338">
      <c r="A338" s="21" t="n">
        <v>44567</v>
      </c>
      <c r="B338" s="22" t="s">
        <v>421</v>
      </c>
      <c r="C338" s="22" t="s">
        <v>517</v>
      </c>
      <c r="D338" s="22" t="s">
        <v>421</v>
      </c>
      <c r="E338" s="22" t="s">
        <v>421</v>
      </c>
      <c r="F338" s="22" t="s">
        <v>19</v>
      </c>
      <c r="G338" s="23" t="n">
        <v>1</v>
      </c>
      <c r="H338" s="24" t="n">
        <v>1</v>
      </c>
      <c r="I338" s="24" t="n">
        <v>1.65</v>
      </c>
      <c r="J338" s="24" t="n">
        <v>0</v>
      </c>
      <c r="K338" s="24" t="n">
        <v>0</v>
      </c>
      <c r="L338" s="24" t="n">
        <v>0</v>
      </c>
      <c r="M338" s="6" t="s">
        <f>=I338+J338+K338+L338</f>
      </c>
      <c r="N338" s="24"/>
      <c r="O338" s="22"/>
    </row>
    <row collapsed="false" customFormat="false" customHeight="false" hidden="false" ht="12.1" outlineLevel="0" r="339">
      <c r="A339" s="20" t="n">
        <v>44567.587604167</v>
      </c>
      <c r="B339" s="16" t="s">
        <v>43</v>
      </c>
      <c r="C339" s="16" t="s">
        <v>515</v>
      </c>
      <c r="D339" s="16" t="s">
        <v>351</v>
      </c>
      <c r="E339" s="16" t="s">
        <v>17</v>
      </c>
      <c r="F339" s="16" t="s">
        <v>23</v>
      </c>
      <c r="G339" s="7" t="n">
        <v>100</v>
      </c>
      <c r="H339" s="6" t="n">
        <v>790.1</v>
      </c>
      <c r="I339" s="6" t="n">
        <v>-79010</v>
      </c>
      <c r="J339" s="6" t="n">
        <v>0</v>
      </c>
      <c r="K339" s="6" t="n">
        <v>-19.75</v>
      </c>
      <c r="L339" s="6" t="n">
        <v>0</v>
      </c>
      <c r="M339" s="6"/>
      <c r="N339" s="6" t="s">
        <f>=I339+J339+K339+L339</f>
      </c>
      <c r="O339" s="16"/>
    </row>
    <row collapsed="false" customFormat="false" customHeight="false" hidden="false" ht="12.1" outlineLevel="0" r="340">
      <c r="A340" s="21" t="n">
        <v>44567.858032407</v>
      </c>
      <c r="B340" s="22" t="s">
        <v>421</v>
      </c>
      <c r="C340" s="22" t="s">
        <v>502</v>
      </c>
      <c r="D340" s="22" t="s">
        <v>421</v>
      </c>
      <c r="E340" s="22" t="s">
        <v>421</v>
      </c>
      <c r="F340" s="22" t="s">
        <v>19</v>
      </c>
      <c r="G340" s="23" t="n">
        <v>1</v>
      </c>
      <c r="H340" s="24" t="n">
        <v>1</v>
      </c>
      <c r="I340" s="24" t="n">
        <v>1.65</v>
      </c>
      <c r="J340" s="24" t="n">
        <v>0</v>
      </c>
      <c r="K340" s="24" t="n">
        <v>0</v>
      </c>
      <c r="L340" s="24" t="n">
        <v>0</v>
      </c>
      <c r="M340" s="6" t="s">
        <f>=I340+J340+K340+L340</f>
      </c>
      <c r="N340" s="24"/>
      <c r="O340" s="22"/>
    </row>
    <row collapsed="false" customFormat="false" customHeight="false" hidden="false" ht="12.1" outlineLevel="0" r="341">
      <c r="A341" s="20" t="n">
        <v>44575.670821759</v>
      </c>
      <c r="B341" s="16" t="s">
        <v>360</v>
      </c>
      <c r="C341" s="16" t="s">
        <v>432</v>
      </c>
      <c r="D341" s="16" t="s">
        <v>351</v>
      </c>
      <c r="E341" s="16" t="s">
        <v>17</v>
      </c>
      <c r="F341" s="16" t="s">
        <v>23</v>
      </c>
      <c r="G341" s="7" t="n">
        <v>300</v>
      </c>
      <c r="H341" s="6" t="n">
        <v>140.5</v>
      </c>
      <c r="I341" s="6" t="n">
        <v>-42150</v>
      </c>
      <c r="J341" s="6" t="n">
        <v>0</v>
      </c>
      <c r="K341" s="6" t="n">
        <v>-10.54</v>
      </c>
      <c r="L341" s="6" t="n">
        <v>0</v>
      </c>
      <c r="M341" s="6"/>
      <c r="N341" s="6" t="s">
        <f>=I341+J341+K341+L341</f>
      </c>
      <c r="O341" s="16"/>
    </row>
    <row collapsed="false" customFormat="false" customHeight="false" hidden="false" ht="12.1" outlineLevel="0" r="342">
      <c r="A342" s="21" t="n">
        <v>44575.748969907</v>
      </c>
      <c r="B342" s="22" t="s">
        <v>412</v>
      </c>
      <c r="C342" s="22" t="s">
        <v>90</v>
      </c>
      <c r="D342" s="22" t="s">
        <v>412</v>
      </c>
      <c r="E342" s="22" t="s">
        <v>412</v>
      </c>
      <c r="F342" s="22" t="s">
        <v>23</v>
      </c>
      <c r="G342" s="23" t="n">
        <v>1</v>
      </c>
      <c r="H342" s="24" t="n">
        <v>1</v>
      </c>
      <c r="I342" s="24" t="n">
        <v>56814.2</v>
      </c>
      <c r="J342" s="24" t="n">
        <v>0</v>
      </c>
      <c r="K342" s="24" t="n">
        <v>0</v>
      </c>
      <c r="L342" s="24" t="n">
        <v>0</v>
      </c>
      <c r="M342" s="24"/>
      <c r="N342" s="6" t="s">
        <f>=I342+J342+K342+L342</f>
      </c>
      <c r="O342" s="22"/>
    </row>
    <row collapsed="false" customFormat="false" customHeight="false" hidden="false" ht="12.1" outlineLevel="0" r="343">
      <c r="A343" s="20" t="n">
        <v>44575.765729167</v>
      </c>
      <c r="B343" s="16" t="s">
        <v>373</v>
      </c>
      <c r="C343" s="16" t="s">
        <v>476</v>
      </c>
      <c r="D343" s="16" t="s">
        <v>351</v>
      </c>
      <c r="E343" s="16" t="s">
        <v>17</v>
      </c>
      <c r="F343" s="16" t="s">
        <v>23</v>
      </c>
      <c r="G343" s="7" t="n">
        <v>100</v>
      </c>
      <c r="H343" s="6" t="n">
        <v>568</v>
      </c>
      <c r="I343" s="6" t="n">
        <v>-56800</v>
      </c>
      <c r="J343" s="6" t="n">
        <v>0</v>
      </c>
      <c r="K343" s="6" t="n">
        <v>-14.2</v>
      </c>
      <c r="L343" s="6" t="n">
        <v>0</v>
      </c>
      <c r="M343" s="6"/>
      <c r="N343" s="6" t="s">
        <f>=I343+J343+K343+L343</f>
      </c>
      <c r="O343" s="16"/>
    </row>
    <row collapsed="false" customFormat="false" customHeight="false" hidden="false" ht="12.1" outlineLevel="0" r="344">
      <c r="A344" s="20" t="n">
        <v>44579.769988426</v>
      </c>
      <c r="B344" s="16" t="s">
        <v>380</v>
      </c>
      <c r="C344" s="16" t="s">
        <v>518</v>
      </c>
      <c r="D344" s="16" t="s">
        <v>351</v>
      </c>
      <c r="E344" s="16" t="s">
        <v>17</v>
      </c>
      <c r="F344" s="16" t="s">
        <v>23</v>
      </c>
      <c r="G344" s="7" t="n">
        <v>10</v>
      </c>
      <c r="H344" s="6" t="n">
        <v>304</v>
      </c>
      <c r="I344" s="6" t="n">
        <v>-3040</v>
      </c>
      <c r="J344" s="6" t="n">
        <v>0</v>
      </c>
      <c r="K344" s="6" t="n">
        <v>-0.76</v>
      </c>
      <c r="L344" s="6" t="n">
        <v>0</v>
      </c>
      <c r="M344" s="6"/>
      <c r="N344" s="6" t="s">
        <f>=I344+J344+K344+L344</f>
      </c>
      <c r="O344" s="16"/>
    </row>
    <row collapsed="false" customFormat="false" customHeight="false" hidden="false" ht="12.1" outlineLevel="0" r="345">
      <c r="A345" s="20" t="n">
        <v>44580.345949074</v>
      </c>
      <c r="B345" s="16" t="s">
        <v>380</v>
      </c>
      <c r="C345" s="16" t="s">
        <v>518</v>
      </c>
      <c r="D345" s="16" t="s">
        <v>351</v>
      </c>
      <c r="E345" s="16" t="s">
        <v>17</v>
      </c>
      <c r="F345" s="16" t="s">
        <v>23</v>
      </c>
      <c r="G345" s="7" t="n">
        <v>10</v>
      </c>
      <c r="H345" s="6" t="n">
        <v>286</v>
      </c>
      <c r="I345" s="6" t="n">
        <v>-2860</v>
      </c>
      <c r="J345" s="6" t="n">
        <v>0</v>
      </c>
      <c r="K345" s="6" t="n">
        <v>-0.72</v>
      </c>
      <c r="L345" s="6" t="n">
        <v>0</v>
      </c>
      <c r="M345" s="6"/>
      <c r="N345" s="6" t="s">
        <f>=I345+J345+K345+L345</f>
      </c>
      <c r="O345" s="16"/>
    </row>
    <row collapsed="false" customFormat="false" customHeight="false" hidden="false" ht="12.1" outlineLevel="0" r="346">
      <c r="A346" s="20" t="n">
        <v>44580.372766204</v>
      </c>
      <c r="B346" s="16" t="s">
        <v>379</v>
      </c>
      <c r="C346" s="16" t="s">
        <v>513</v>
      </c>
      <c r="D346" s="16" t="s">
        <v>351</v>
      </c>
      <c r="E346" s="16" t="s">
        <v>17</v>
      </c>
      <c r="F346" s="16" t="s">
        <v>23</v>
      </c>
      <c r="G346" s="7" t="n">
        <v>100000</v>
      </c>
      <c r="H346" s="6" t="n">
        <v>0.04145</v>
      </c>
      <c r="I346" s="6" t="n">
        <v>-4145</v>
      </c>
      <c r="J346" s="6" t="n">
        <v>0</v>
      </c>
      <c r="K346" s="6" t="n">
        <v>-1.04</v>
      </c>
      <c r="L346" s="6" t="n">
        <v>0</v>
      </c>
      <c r="M346" s="6"/>
      <c r="N346" s="6" t="s">
        <f>=I346+J346+K346+L346</f>
      </c>
      <c r="O346" s="16"/>
    </row>
    <row collapsed="false" customFormat="false" customHeight="false" hidden="false" ht="12.1" outlineLevel="0" r="347">
      <c r="A347" s="20" t="n">
        <v>44580.434224537</v>
      </c>
      <c r="B347" s="16" t="s">
        <v>358</v>
      </c>
      <c r="C347" s="16" t="s">
        <v>423</v>
      </c>
      <c r="D347" s="16" t="s">
        <v>351</v>
      </c>
      <c r="E347" s="16" t="s">
        <v>17</v>
      </c>
      <c r="F347" s="16" t="s">
        <v>23</v>
      </c>
      <c r="G347" s="7" t="n">
        <v>10000</v>
      </c>
      <c r="H347" s="6" t="n">
        <v>6.374</v>
      </c>
      <c r="I347" s="6" t="n">
        <v>-63740</v>
      </c>
      <c r="J347" s="6" t="n">
        <v>0</v>
      </c>
      <c r="K347" s="6" t="n">
        <v>-15.94</v>
      </c>
      <c r="L347" s="6" t="n">
        <v>0</v>
      </c>
      <c r="M347" s="6"/>
      <c r="N347" s="6" t="s">
        <f>=I347+J347+K347+L347</f>
      </c>
      <c r="O347" s="16"/>
    </row>
    <row collapsed="false" customFormat="false" customHeight="false" hidden="false" ht="12.1" outlineLevel="0" r="348">
      <c r="A348" s="21" t="n">
        <v>44580.435069444</v>
      </c>
      <c r="B348" s="22" t="s">
        <v>412</v>
      </c>
      <c r="C348" s="22" t="s">
        <v>90</v>
      </c>
      <c r="D348" s="22" t="s">
        <v>412</v>
      </c>
      <c r="E348" s="22" t="s">
        <v>412</v>
      </c>
      <c r="F348" s="22" t="s">
        <v>23</v>
      </c>
      <c r="G348" s="23" t="n">
        <v>1</v>
      </c>
      <c r="H348" s="24" t="n">
        <v>1</v>
      </c>
      <c r="I348" s="24" t="n">
        <v>50972.74</v>
      </c>
      <c r="J348" s="24" t="n">
        <v>0</v>
      </c>
      <c r="K348" s="24" t="n">
        <v>0</v>
      </c>
      <c r="L348" s="24" t="n">
        <v>0</v>
      </c>
      <c r="M348" s="24"/>
      <c r="N348" s="6" t="s">
        <f>=I348+J348+K348+L348</f>
      </c>
      <c r="O348" s="22"/>
    </row>
    <row collapsed="false" customFormat="false" customHeight="false" hidden="false" ht="12.1" outlineLevel="0" r="349">
      <c r="A349" s="29" t="n">
        <v>44582</v>
      </c>
      <c r="B349" s="30" t="s">
        <v>473</v>
      </c>
      <c r="C349" s="30" t="s">
        <v>519</v>
      </c>
      <c r="D349" s="30" t="s">
        <v>473</v>
      </c>
      <c r="E349" s="30" t="s">
        <v>473</v>
      </c>
      <c r="F349" s="30" t="s">
        <v>23</v>
      </c>
      <c r="G349" s="31" t="n">
        <v>2</v>
      </c>
      <c r="H349" s="32" t="n">
        <v>0</v>
      </c>
      <c r="I349" s="32" t="n">
        <v>-2080</v>
      </c>
      <c r="J349" s="32" t="n">
        <v>0</v>
      </c>
      <c r="K349" s="32" t="n">
        <v>0</v>
      </c>
      <c r="L349" s="32" t="n">
        <v>0</v>
      </c>
      <c r="M349" s="32"/>
      <c r="N349" s="6" t="s">
        <f>=I349+J349+K349+L349</f>
      </c>
      <c r="O349" s="30"/>
    </row>
    <row collapsed="false" customFormat="false" customHeight="false" hidden="false" ht="12.1" outlineLevel="0" r="350">
      <c r="A350" s="21" t="n">
        <v>44582</v>
      </c>
      <c r="B350" s="22" t="s">
        <v>421</v>
      </c>
      <c r="C350" s="22" t="s">
        <v>520</v>
      </c>
      <c r="D350" s="22" t="s">
        <v>421</v>
      </c>
      <c r="E350" s="22" t="s">
        <v>421</v>
      </c>
      <c r="F350" s="22" t="s">
        <v>23</v>
      </c>
      <c r="G350" s="23" t="n">
        <v>1</v>
      </c>
      <c r="H350" s="24" t="n">
        <v>1</v>
      </c>
      <c r="I350" s="24" t="n">
        <v>8000</v>
      </c>
      <c r="J350" s="24" t="n">
        <v>0</v>
      </c>
      <c r="K350" s="24" t="n">
        <v>0</v>
      </c>
      <c r="L350" s="24" t="n">
        <v>0</v>
      </c>
      <c r="M350" s="24"/>
      <c r="N350" s="6" t="s">
        <f>=I350+J350+K350+L350</f>
      </c>
      <c r="O350" s="22"/>
    </row>
    <row collapsed="false" customFormat="false" customHeight="false" hidden="false" ht="12.1" outlineLevel="0" r="351">
      <c r="A351" s="21" t="n">
        <v>44582.366736111</v>
      </c>
      <c r="B351" s="22" t="s">
        <v>421</v>
      </c>
      <c r="C351" s="22" t="s">
        <v>451</v>
      </c>
      <c r="D351" s="22" t="s">
        <v>421</v>
      </c>
      <c r="E351" s="22" t="s">
        <v>421</v>
      </c>
      <c r="F351" s="22" t="s">
        <v>23</v>
      </c>
      <c r="G351" s="23" t="n">
        <v>1</v>
      </c>
      <c r="H351" s="24" t="n">
        <v>1</v>
      </c>
      <c r="I351" s="24" t="n">
        <v>8000</v>
      </c>
      <c r="J351" s="24" t="n">
        <v>0</v>
      </c>
      <c r="K351" s="24" t="n">
        <v>0</v>
      </c>
      <c r="L351" s="24" t="n">
        <v>0</v>
      </c>
      <c r="M351" s="24"/>
      <c r="N351" s="6" t="s">
        <f>=I351+J351+K351+L351</f>
      </c>
      <c r="O351" s="22"/>
    </row>
    <row collapsed="false" customFormat="false" customHeight="false" hidden="false" ht="12.1" outlineLevel="0" r="352">
      <c r="A352" s="20" t="n">
        <v>44585.580740741</v>
      </c>
      <c r="B352" s="16" t="s">
        <v>380</v>
      </c>
      <c r="C352" s="16" t="s">
        <v>518</v>
      </c>
      <c r="D352" s="16" t="s">
        <v>351</v>
      </c>
      <c r="E352" s="16" t="s">
        <v>17</v>
      </c>
      <c r="F352" s="16" t="s">
        <v>23</v>
      </c>
      <c r="G352" s="7" t="n">
        <v>130</v>
      </c>
      <c r="H352" s="6" t="n">
        <v>281.55384615385</v>
      </c>
      <c r="I352" s="6" t="n">
        <v>-36602</v>
      </c>
      <c r="J352" s="6" t="n">
        <v>0</v>
      </c>
      <c r="K352" s="6" t="n">
        <v>-9.16</v>
      </c>
      <c r="L352" s="6" t="n">
        <v>0</v>
      </c>
      <c r="M352" s="6"/>
      <c r="N352" s="6" t="s">
        <f>=I352+J352+K352+L352</f>
      </c>
      <c r="O352" s="16"/>
    </row>
    <row collapsed="false" customFormat="false" customHeight="false" hidden="false" ht="12.1" outlineLevel="0" r="353">
      <c r="A353" s="21" t="n">
        <v>44585.583842593</v>
      </c>
      <c r="B353" s="22" t="s">
        <v>412</v>
      </c>
      <c r="C353" s="22" t="s">
        <v>90</v>
      </c>
      <c r="D353" s="22" t="s">
        <v>412</v>
      </c>
      <c r="E353" s="22" t="s">
        <v>412</v>
      </c>
      <c r="F353" s="22" t="s">
        <v>23</v>
      </c>
      <c r="G353" s="23" t="n">
        <v>1</v>
      </c>
      <c r="H353" s="24" t="n">
        <v>1</v>
      </c>
      <c r="I353" s="24" t="n">
        <v>28117.03</v>
      </c>
      <c r="J353" s="24" t="n">
        <v>0</v>
      </c>
      <c r="K353" s="24" t="n">
        <v>0</v>
      </c>
      <c r="L353" s="24" t="n">
        <v>0</v>
      </c>
      <c r="M353" s="24"/>
      <c r="N353" s="6" t="s">
        <f>=I353+J353+K353+L353</f>
      </c>
      <c r="O353" s="22"/>
    </row>
    <row collapsed="false" customFormat="false" customHeight="false" hidden="false" ht="12.1" outlineLevel="0" r="354">
      <c r="A354" s="21" t="n">
        <v>44586.573946759</v>
      </c>
      <c r="B354" s="22" t="s">
        <v>412</v>
      </c>
      <c r="C354" s="22" t="s">
        <v>90</v>
      </c>
      <c r="D354" s="22" t="s">
        <v>412</v>
      </c>
      <c r="E354" s="22" t="s">
        <v>412</v>
      </c>
      <c r="F354" s="22" t="s">
        <v>23</v>
      </c>
      <c r="G354" s="23" t="n">
        <v>1</v>
      </c>
      <c r="H354" s="24" t="n">
        <v>1</v>
      </c>
      <c r="I354" s="24" t="n">
        <v>190.6</v>
      </c>
      <c r="J354" s="24" t="n">
        <v>0</v>
      </c>
      <c r="K354" s="24" t="n">
        <v>0</v>
      </c>
      <c r="L354" s="24" t="n">
        <v>0</v>
      </c>
      <c r="M354" s="24"/>
      <c r="N354" s="6" t="s">
        <f>=I354+J354+K354+L354</f>
      </c>
      <c r="O354" s="22"/>
    </row>
    <row collapsed="false" customFormat="false" customHeight="false" hidden="false" ht="12.1" outlineLevel="0" r="355">
      <c r="A355" s="33" t="n">
        <v>44586.927048611</v>
      </c>
      <c r="B355" s="34" t="s">
        <v>376</v>
      </c>
      <c r="C355" s="34" t="s">
        <v>494</v>
      </c>
      <c r="D355" s="34" t="s">
        <v>352</v>
      </c>
      <c r="E355" s="34" t="s">
        <v>17</v>
      </c>
      <c r="F355" s="34" t="s">
        <v>19</v>
      </c>
      <c r="G355" s="35" t="n">
        <v>-5</v>
      </c>
      <c r="H355" s="36" t="n">
        <v>385.23</v>
      </c>
      <c r="I355" s="36" t="n">
        <v>1926.15</v>
      </c>
      <c r="J355" s="36" t="n">
        <v>0</v>
      </c>
      <c r="K355" s="36" t="n">
        <v>-0.48</v>
      </c>
      <c r="L355" s="36" t="n">
        <v>0</v>
      </c>
      <c r="M355" s="6" t="s">
        <f>=I355+J355+K355+L355</f>
      </c>
      <c r="N355" s="36"/>
      <c r="O355" s="34"/>
    </row>
    <row collapsed="false" customFormat="false" customHeight="false" hidden="false" ht="12.1" outlineLevel="0" r="356">
      <c r="A356" s="20" t="n">
        <v>44588.86556713</v>
      </c>
      <c r="B356" s="16" t="s">
        <v>25</v>
      </c>
      <c r="C356" s="16" t="s">
        <v>26</v>
      </c>
      <c r="D356" s="16" t="s">
        <v>351</v>
      </c>
      <c r="E356" s="16" t="s">
        <v>17</v>
      </c>
      <c r="F356" s="16" t="s">
        <v>19</v>
      </c>
      <c r="G356" s="7" t="n">
        <v>30</v>
      </c>
      <c r="H356" s="6" t="n">
        <v>47.95</v>
      </c>
      <c r="I356" s="6" t="n">
        <v>-1438.5</v>
      </c>
      <c r="J356" s="6" t="n">
        <v>0</v>
      </c>
      <c r="K356" s="6" t="n">
        <v>-0.35</v>
      </c>
      <c r="L356" s="6" t="n">
        <v>0</v>
      </c>
      <c r="M356" s="6" t="s">
        <f>=I356+J356+K356+L356</f>
      </c>
      <c r="N356" s="6"/>
      <c r="O356" s="16"/>
    </row>
    <row collapsed="false" customFormat="false" customHeight="false" hidden="false" ht="12.1" outlineLevel="0" r="357">
      <c r="A357" s="20" t="n">
        <v>44601.721076389</v>
      </c>
      <c r="B357" s="16" t="s">
        <v>60</v>
      </c>
      <c r="C357" s="16" t="s">
        <v>61</v>
      </c>
      <c r="D357" s="16" t="s">
        <v>351</v>
      </c>
      <c r="E357" s="16" t="s">
        <v>17</v>
      </c>
      <c r="F357" s="16" t="s">
        <v>19</v>
      </c>
      <c r="G357" s="7" t="n">
        <v>100</v>
      </c>
      <c r="H357" s="6" t="n">
        <v>21.98</v>
      </c>
      <c r="I357" s="6" t="n">
        <v>-2198</v>
      </c>
      <c r="J357" s="6" t="n">
        <v>0</v>
      </c>
      <c r="K357" s="6" t="n">
        <v>-0.55</v>
      </c>
      <c r="L357" s="6" t="n">
        <v>0</v>
      </c>
      <c r="M357" s="6" t="s">
        <f>=I357+J357+K357+L357</f>
      </c>
      <c r="N357" s="6"/>
      <c r="O357" s="16"/>
    </row>
    <row collapsed="false" customFormat="false" customHeight="false" hidden="false" ht="12.1" outlineLevel="0" r="358">
      <c r="A358" s="21" t="n">
        <v>44613.666261574</v>
      </c>
      <c r="B358" s="22" t="s">
        <v>412</v>
      </c>
      <c r="C358" s="22" t="s">
        <v>90</v>
      </c>
      <c r="D358" s="22" t="s">
        <v>412</v>
      </c>
      <c r="E358" s="22" t="s">
        <v>412</v>
      </c>
      <c r="F358" s="22" t="s">
        <v>23</v>
      </c>
      <c r="G358" s="23" t="n">
        <v>4</v>
      </c>
      <c r="H358" s="24" t="n">
        <v>1</v>
      </c>
      <c r="I358" s="24" t="n">
        <v>222625.66</v>
      </c>
      <c r="J358" s="24" t="n">
        <v>0</v>
      </c>
      <c r="K358" s="24" t="n">
        <v>0</v>
      </c>
      <c r="L358" s="24" t="n">
        <v>0</v>
      </c>
      <c r="M358" s="24"/>
      <c r="N358" s="6" t="s">
        <f>=I358+J358+K358+L358</f>
      </c>
      <c r="O358" s="22"/>
    </row>
    <row collapsed="false" customFormat="false" customHeight="false" hidden="false" ht="12.1" outlineLevel="0" r="359">
      <c r="A359" s="20" t="n">
        <v>44613.671273148</v>
      </c>
      <c r="B359" s="16" t="s">
        <v>21</v>
      </c>
      <c r="C359" s="16" t="s">
        <v>419</v>
      </c>
      <c r="D359" s="16" t="s">
        <v>351</v>
      </c>
      <c r="E359" s="16" t="s">
        <v>17</v>
      </c>
      <c r="F359" s="16" t="s">
        <v>23</v>
      </c>
      <c r="G359" s="7" t="n">
        <v>6000</v>
      </c>
      <c r="H359" s="6" t="n">
        <v>31.928333333333</v>
      </c>
      <c r="I359" s="6" t="n">
        <v>-191570</v>
      </c>
      <c r="J359" s="6" t="n">
        <v>0</v>
      </c>
      <c r="K359" s="6" t="n">
        <v>-47.9</v>
      </c>
      <c r="L359" s="6" t="n">
        <v>0</v>
      </c>
      <c r="M359" s="6"/>
      <c r="N359" s="6" t="s">
        <f>=I359+J359+K359+L359</f>
      </c>
      <c r="O359" s="16"/>
    </row>
    <row collapsed="false" customFormat="false" customHeight="false" hidden="false" ht="12.1" outlineLevel="0" r="360">
      <c r="A360" s="21" t="n">
        <v>44614</v>
      </c>
      <c r="B360" s="22" t="s">
        <v>421</v>
      </c>
      <c r="C360" s="22" t="s">
        <v>521</v>
      </c>
      <c r="D360" s="22" t="s">
        <v>421</v>
      </c>
      <c r="E360" s="22" t="s">
        <v>421</v>
      </c>
      <c r="F360" s="22" t="s">
        <v>19</v>
      </c>
      <c r="G360" s="23" t="n">
        <v>1</v>
      </c>
      <c r="H360" s="24" t="n">
        <v>1</v>
      </c>
      <c r="I360" s="24" t="n">
        <v>101.48</v>
      </c>
      <c r="J360" s="24" t="n">
        <v>0</v>
      </c>
      <c r="K360" s="24" t="n">
        <v>0</v>
      </c>
      <c r="L360" s="24" t="n">
        <v>0</v>
      </c>
      <c r="M360" s="6" t="s">
        <f>=I360+J360+K360+L360</f>
      </c>
      <c r="N360" s="24"/>
      <c r="O360" s="22"/>
    </row>
    <row collapsed="false" customFormat="false" customHeight="false" hidden="false" ht="12.1" outlineLevel="0" r="361">
      <c r="A361" s="21" t="n">
        <v>44614.053136574</v>
      </c>
      <c r="B361" s="22" t="s">
        <v>421</v>
      </c>
      <c r="C361" s="22" t="s">
        <v>522</v>
      </c>
      <c r="D361" s="22" t="s">
        <v>421</v>
      </c>
      <c r="E361" s="22" t="s">
        <v>421</v>
      </c>
      <c r="F361" s="22" t="s">
        <v>19</v>
      </c>
      <c r="G361" s="23" t="n">
        <v>1</v>
      </c>
      <c r="H361" s="24" t="n">
        <v>1</v>
      </c>
      <c r="I361" s="24" t="n">
        <v>101.48</v>
      </c>
      <c r="J361" s="24" t="n">
        <v>0</v>
      </c>
      <c r="K361" s="24" t="n">
        <v>0</v>
      </c>
      <c r="L361" s="24" t="n">
        <v>0</v>
      </c>
      <c r="M361" s="6" t="s">
        <f>=I361+J361+K361+L361</f>
      </c>
      <c r="N361" s="24"/>
      <c r="O361" s="22"/>
    </row>
    <row collapsed="false" customFormat="false" customHeight="false" hidden="false" ht="12.1" outlineLevel="0" r="362">
      <c r="A362" s="21" t="n">
        <v>44616.519780093</v>
      </c>
      <c r="B362" s="22" t="s">
        <v>412</v>
      </c>
      <c r="C362" s="22" t="s">
        <v>90</v>
      </c>
      <c r="D362" s="22" t="s">
        <v>412</v>
      </c>
      <c r="E362" s="22" t="s">
        <v>412</v>
      </c>
      <c r="F362" s="22" t="s">
        <v>23</v>
      </c>
      <c r="G362" s="23" t="n">
        <v>2</v>
      </c>
      <c r="H362" s="24" t="n">
        <v>1</v>
      </c>
      <c r="I362" s="24" t="n">
        <v>164101.03</v>
      </c>
      <c r="J362" s="24" t="n">
        <v>0</v>
      </c>
      <c r="K362" s="24" t="n">
        <v>0</v>
      </c>
      <c r="L362" s="24" t="n">
        <v>0</v>
      </c>
      <c r="M362" s="24"/>
      <c r="N362" s="6" t="s">
        <f>=I362+J362+K362+L362</f>
      </c>
      <c r="O362" s="22"/>
    </row>
    <row collapsed="false" customFormat="false" customHeight="false" hidden="false" ht="12.1" outlineLevel="0" r="363">
      <c r="A363" s="20" t="n">
        <v>44616.520034722</v>
      </c>
      <c r="B363" s="16" t="s">
        <v>355</v>
      </c>
      <c r="C363" s="16" t="s">
        <v>413</v>
      </c>
      <c r="D363" s="16" t="s">
        <v>351</v>
      </c>
      <c r="E363" s="16" t="s">
        <v>17</v>
      </c>
      <c r="F363" s="16" t="s">
        <v>23</v>
      </c>
      <c r="G363" s="7" t="n">
        <v>1000</v>
      </c>
      <c r="H363" s="6" t="n">
        <v>72.05</v>
      </c>
      <c r="I363" s="6" t="n">
        <v>-72050</v>
      </c>
      <c r="J363" s="6" t="n">
        <v>0</v>
      </c>
      <c r="K363" s="6" t="n">
        <v>-18.01</v>
      </c>
      <c r="L363" s="6" t="n">
        <v>0</v>
      </c>
      <c r="M363" s="6"/>
      <c r="N363" s="6" t="s">
        <f>=I363+J363+K363+L363</f>
      </c>
      <c r="O363" s="16"/>
    </row>
    <row collapsed="false" customFormat="false" customHeight="false" hidden="false" ht="12.1" outlineLevel="0" r="364">
      <c r="A364" s="20" t="n">
        <v>44616.533622685</v>
      </c>
      <c r="B364" s="16" t="s">
        <v>360</v>
      </c>
      <c r="C364" s="16" t="s">
        <v>432</v>
      </c>
      <c r="D364" s="16" t="s">
        <v>351</v>
      </c>
      <c r="E364" s="16" t="s">
        <v>17</v>
      </c>
      <c r="F364" s="16" t="s">
        <v>23</v>
      </c>
      <c r="G364" s="7" t="n">
        <v>1000</v>
      </c>
      <c r="H364" s="6" t="n">
        <v>92.01</v>
      </c>
      <c r="I364" s="6" t="n">
        <v>-92010</v>
      </c>
      <c r="J364" s="6" t="n">
        <v>0</v>
      </c>
      <c r="K364" s="6" t="n">
        <v>-23</v>
      </c>
      <c r="L364" s="6" t="n">
        <v>0</v>
      </c>
      <c r="M364" s="6"/>
      <c r="N364" s="6" t="s">
        <f>=I364+J364+K364+L364</f>
      </c>
      <c r="O364" s="16"/>
    </row>
    <row collapsed="false" customFormat="false" customHeight="false" hidden="false" ht="12.1" outlineLevel="0" r="365">
      <c r="A365" s="20" t="n">
        <v>44617.452662037</v>
      </c>
      <c r="B365" s="16" t="s">
        <v>43</v>
      </c>
      <c r="C365" s="16" t="s">
        <v>515</v>
      </c>
      <c r="D365" s="16" t="s">
        <v>351</v>
      </c>
      <c r="E365" s="16" t="s">
        <v>17</v>
      </c>
      <c r="F365" s="16" t="s">
        <v>23</v>
      </c>
      <c r="G365" s="7" t="n">
        <v>90</v>
      </c>
      <c r="H365" s="6" t="n">
        <v>340</v>
      </c>
      <c r="I365" s="6" t="n">
        <v>-30600</v>
      </c>
      <c r="J365" s="6" t="n">
        <v>0</v>
      </c>
      <c r="K365" s="6" t="n">
        <v>-7.65</v>
      </c>
      <c r="L365" s="6" t="n">
        <v>0</v>
      </c>
      <c r="M365" s="6"/>
      <c r="N365" s="6" t="s">
        <f>=I365+J365+K365+L365</f>
      </c>
      <c r="O365" s="16"/>
    </row>
    <row collapsed="false" customFormat="false" customHeight="false" hidden="false" ht="12.1" outlineLevel="0" r="366">
      <c r="A366" s="21" t="n">
        <v>44617.636597222</v>
      </c>
      <c r="B366" s="22" t="s">
        <v>412</v>
      </c>
      <c r="C366" s="22" t="s">
        <v>90</v>
      </c>
      <c r="D366" s="22" t="s">
        <v>412</v>
      </c>
      <c r="E366" s="22" t="s">
        <v>412</v>
      </c>
      <c r="F366" s="22" t="s">
        <v>23</v>
      </c>
      <c r="G366" s="23" t="n">
        <v>1</v>
      </c>
      <c r="H366" s="24" t="n">
        <v>1</v>
      </c>
      <c r="I366" s="24" t="n">
        <v>69427.36</v>
      </c>
      <c r="J366" s="24" t="n">
        <v>0</v>
      </c>
      <c r="K366" s="24" t="n">
        <v>0</v>
      </c>
      <c r="L366" s="24" t="n">
        <v>0</v>
      </c>
      <c r="M366" s="24"/>
      <c r="N366" s="6" t="s">
        <f>=I366+J366+K366+L366</f>
      </c>
      <c r="O366" s="22"/>
    </row>
    <row collapsed="false" customFormat="false" customHeight="false" hidden="false" ht="12.1" outlineLevel="0" r="367">
      <c r="A367" s="29" t="n">
        <v>44623</v>
      </c>
      <c r="B367" s="30" t="s">
        <v>473</v>
      </c>
      <c r="C367" s="30" t="s">
        <v>523</v>
      </c>
      <c r="D367" s="30" t="s">
        <v>473</v>
      </c>
      <c r="E367" s="30" t="s">
        <v>473</v>
      </c>
      <c r="F367" s="30" t="s">
        <v>23</v>
      </c>
      <c r="G367" s="31" t="n">
        <v>2</v>
      </c>
      <c r="H367" s="32" t="n">
        <v>0</v>
      </c>
      <c r="I367" s="32" t="n">
        <v>-1838</v>
      </c>
      <c r="J367" s="32" t="n">
        <v>0</v>
      </c>
      <c r="K367" s="32" t="n">
        <v>0</v>
      </c>
      <c r="L367" s="32" t="n">
        <v>0</v>
      </c>
      <c r="M367" s="32"/>
      <c r="N367" s="6" t="s">
        <f>=I367+J367+K367+L367</f>
      </c>
      <c r="O367" s="30"/>
    </row>
    <row collapsed="false" customFormat="false" customHeight="false" hidden="false" ht="12.1" outlineLevel="0" r="368">
      <c r="A368" s="21" t="n">
        <v>44623</v>
      </c>
      <c r="B368" s="22" t="s">
        <v>421</v>
      </c>
      <c r="C368" s="22" t="s">
        <v>524</v>
      </c>
      <c r="D368" s="22" t="s">
        <v>421</v>
      </c>
      <c r="E368" s="22" t="s">
        <v>421</v>
      </c>
      <c r="F368" s="22" t="s">
        <v>23</v>
      </c>
      <c r="G368" s="23" t="n">
        <v>1</v>
      </c>
      <c r="H368" s="24" t="n">
        <v>1</v>
      </c>
      <c r="I368" s="24" t="n">
        <v>7068</v>
      </c>
      <c r="J368" s="24" t="n">
        <v>0</v>
      </c>
      <c r="K368" s="24" t="n">
        <v>0</v>
      </c>
      <c r="L368" s="24" t="n">
        <v>0</v>
      </c>
      <c r="M368" s="24"/>
      <c r="N368" s="6" t="s">
        <f>=I368+J368+K368+L368</f>
      </c>
      <c r="O368" s="22"/>
    </row>
    <row collapsed="false" customFormat="false" customHeight="false" hidden="false" ht="12.1" outlineLevel="0" r="369">
      <c r="A369" s="21" t="n">
        <v>44623.57619213</v>
      </c>
      <c r="B369" s="22" t="s">
        <v>421</v>
      </c>
      <c r="C369" s="22" t="s">
        <v>460</v>
      </c>
      <c r="D369" s="22" t="s">
        <v>421</v>
      </c>
      <c r="E369" s="22" t="s">
        <v>421</v>
      </c>
      <c r="F369" s="22" t="s">
        <v>23</v>
      </c>
      <c r="G369" s="23" t="n">
        <v>1</v>
      </c>
      <c r="H369" s="24" t="n">
        <v>1</v>
      </c>
      <c r="I369" s="24" t="n">
        <v>7068</v>
      </c>
      <c r="J369" s="24" t="n">
        <v>0</v>
      </c>
      <c r="K369" s="24" t="n">
        <v>0</v>
      </c>
      <c r="L369" s="24" t="n">
        <v>0</v>
      </c>
      <c r="M369" s="24"/>
      <c r="N369" s="6" t="s">
        <f>=I369+J369+K369+L369</f>
      </c>
      <c r="O369" s="22"/>
    </row>
    <row collapsed="false" customFormat="false" customHeight="false" hidden="false" ht="12.1" outlineLevel="0" r="370">
      <c r="A370" s="33" t="n">
        <v>44623.929189815</v>
      </c>
      <c r="B370" s="34" t="s">
        <v>375</v>
      </c>
      <c r="C370" s="34" t="s">
        <v>493</v>
      </c>
      <c r="D370" s="34" t="s">
        <v>352</v>
      </c>
      <c r="E370" s="34" t="s">
        <v>17</v>
      </c>
      <c r="F370" s="34" t="s">
        <v>19</v>
      </c>
      <c r="G370" s="35" t="n">
        <v>-8</v>
      </c>
      <c r="H370" s="36" t="n">
        <v>62.98</v>
      </c>
      <c r="I370" s="36" t="n">
        <v>503.84</v>
      </c>
      <c r="J370" s="36" t="n">
        <v>0</v>
      </c>
      <c r="K370" s="36" t="n">
        <v>-0.14</v>
      </c>
      <c r="L370" s="36" t="n">
        <v>0</v>
      </c>
      <c r="M370" s="6" t="s">
        <f>=I370+J370+K370+L370</f>
      </c>
      <c r="N370" s="36"/>
      <c r="O370" s="34"/>
    </row>
    <row collapsed="false" customFormat="false" customHeight="false" hidden="false" ht="12.1" outlineLevel="0" r="371">
      <c r="A371" s="33" t="n">
        <v>44629.81400463</v>
      </c>
      <c r="B371" s="34" t="s">
        <v>381</v>
      </c>
      <c r="C371" s="34" t="s">
        <v>525</v>
      </c>
      <c r="D371" s="34" t="s">
        <v>352</v>
      </c>
      <c r="E371" s="34" t="s">
        <v>17</v>
      </c>
      <c r="F371" s="34" t="s">
        <v>19</v>
      </c>
      <c r="G371" s="35" t="n">
        <v>-20</v>
      </c>
      <c r="H371" s="36" t="n">
        <v>52.8</v>
      </c>
      <c r="I371" s="36" t="n">
        <v>1056</v>
      </c>
      <c r="J371" s="36" t="n">
        <v>0</v>
      </c>
      <c r="K371" s="36" t="n">
        <v>-0.26</v>
      </c>
      <c r="L371" s="36" t="n">
        <v>0</v>
      </c>
      <c r="M371" s="6" t="s">
        <f>=I371+J371+K371+L371</f>
      </c>
      <c r="N371" s="36"/>
      <c r="O371" s="34"/>
    </row>
    <row collapsed="false" customFormat="false" customHeight="false" hidden="false" ht="12.1" outlineLevel="0" r="372">
      <c r="A372" s="33" t="n">
        <v>44634.809594907</v>
      </c>
      <c r="B372" s="34" t="s">
        <v>375</v>
      </c>
      <c r="C372" s="34" t="s">
        <v>493</v>
      </c>
      <c r="D372" s="34" t="s">
        <v>352</v>
      </c>
      <c r="E372" s="34" t="s">
        <v>17</v>
      </c>
      <c r="F372" s="34" t="s">
        <v>19</v>
      </c>
      <c r="G372" s="35" t="n">
        <v>-2</v>
      </c>
      <c r="H372" s="36" t="n">
        <v>58.75</v>
      </c>
      <c r="I372" s="36" t="n">
        <v>117.5</v>
      </c>
      <c r="J372" s="36" t="n">
        <v>0</v>
      </c>
      <c r="K372" s="36" t="n">
        <v>-0.03</v>
      </c>
      <c r="L372" s="36" t="n">
        <v>0</v>
      </c>
      <c r="M372" s="6" t="s">
        <f>=I372+J372+K372+L372</f>
      </c>
      <c r="N372" s="36"/>
      <c r="O372" s="34"/>
    </row>
    <row collapsed="false" customFormat="false" customHeight="false" hidden="false" ht="12.1" outlineLevel="0" r="373">
      <c r="A373" s="20" t="n">
        <v>44662.782731481</v>
      </c>
      <c r="B373" s="16" t="s">
        <v>34</v>
      </c>
      <c r="C373" s="16" t="s">
        <v>35</v>
      </c>
      <c r="D373" s="16" t="s">
        <v>351</v>
      </c>
      <c r="E373" s="16" t="s">
        <v>17</v>
      </c>
      <c r="F373" s="16" t="s">
        <v>19</v>
      </c>
      <c r="G373" s="7" t="n">
        <v>10</v>
      </c>
      <c r="H373" s="6" t="n">
        <v>97.62</v>
      </c>
      <c r="I373" s="6" t="n">
        <v>-976.2</v>
      </c>
      <c r="J373" s="6" t="n">
        <v>0</v>
      </c>
      <c r="K373" s="6" t="n">
        <v>-0.24</v>
      </c>
      <c r="L373" s="6" t="n">
        <v>0</v>
      </c>
      <c r="M373" s="6" t="s">
        <f>=I373+J373+K373+L373</f>
      </c>
      <c r="N373" s="6"/>
      <c r="O373" s="16"/>
    </row>
    <row collapsed="false" customFormat="false" customHeight="false" hidden="false" ht="12.1" outlineLevel="0" r="374">
      <c r="A374" s="33" t="n">
        <v>44664.739293981</v>
      </c>
      <c r="B374" s="34" t="s">
        <v>34</v>
      </c>
      <c r="C374" s="34" t="s">
        <v>35</v>
      </c>
      <c r="D374" s="34" t="s">
        <v>352</v>
      </c>
      <c r="E374" s="34" t="s">
        <v>17</v>
      </c>
      <c r="F374" s="34" t="s">
        <v>19</v>
      </c>
      <c r="G374" s="35" t="n">
        <v>-10</v>
      </c>
      <c r="H374" s="36" t="n">
        <v>101.75</v>
      </c>
      <c r="I374" s="36" t="n">
        <v>1017.5</v>
      </c>
      <c r="J374" s="36" t="n">
        <v>0</v>
      </c>
      <c r="K374" s="36" t="n">
        <v>-0.25</v>
      </c>
      <c r="L374" s="36" t="n">
        <v>0</v>
      </c>
      <c r="M374" s="6" t="s">
        <f>=I374+J374+K374+L374</f>
      </c>
      <c r="N374" s="36"/>
      <c r="O374" s="34"/>
    </row>
    <row collapsed="false" customFormat="false" customHeight="false" hidden="false" ht="12.1" outlineLevel="0" r="375">
      <c r="A375" s="21" t="n">
        <v>44670.756296296</v>
      </c>
      <c r="B375" s="22" t="s">
        <v>412</v>
      </c>
      <c r="C375" s="22" t="s">
        <v>90</v>
      </c>
      <c r="D375" s="22" t="s">
        <v>412</v>
      </c>
      <c r="E375" s="22" t="s">
        <v>412</v>
      </c>
      <c r="F375" s="22" t="s">
        <v>23</v>
      </c>
      <c r="G375" s="23" t="n">
        <v>1</v>
      </c>
      <c r="H375" s="24" t="n">
        <v>1</v>
      </c>
      <c r="I375" s="24" t="n">
        <v>10.3</v>
      </c>
      <c r="J375" s="24" t="n">
        <v>0</v>
      </c>
      <c r="K375" s="24" t="n">
        <v>0</v>
      </c>
      <c r="L375" s="24" t="n">
        <v>0</v>
      </c>
      <c r="M375" s="24"/>
      <c r="N375" s="6" t="s">
        <f>=I375+J375+K375+L375</f>
      </c>
      <c r="O375" s="22"/>
    </row>
    <row collapsed="false" customFormat="false" customHeight="false" hidden="false" ht="12.1" outlineLevel="0" r="376">
      <c r="A376" s="20" t="n">
        <v>44678.954027778</v>
      </c>
      <c r="B376" s="16" t="s">
        <v>34</v>
      </c>
      <c r="C376" s="16" t="s">
        <v>35</v>
      </c>
      <c r="D376" s="16" t="s">
        <v>351</v>
      </c>
      <c r="E376" s="16" t="s">
        <v>17</v>
      </c>
      <c r="F376" s="16" t="s">
        <v>19</v>
      </c>
      <c r="G376" s="7" t="n">
        <v>10</v>
      </c>
      <c r="H376" s="6" t="n">
        <v>90.34</v>
      </c>
      <c r="I376" s="6" t="n">
        <v>-903.4</v>
      </c>
      <c r="J376" s="6" t="n">
        <v>0</v>
      </c>
      <c r="K376" s="6" t="n">
        <v>-0.22</v>
      </c>
      <c r="L376" s="6" t="n">
        <v>0</v>
      </c>
      <c r="M376" s="6" t="s">
        <f>=I376+J376+K376+L376</f>
      </c>
      <c r="N376" s="6"/>
      <c r="O376" s="16"/>
    </row>
    <row collapsed="false" customFormat="false" customHeight="false" hidden="false" ht="12.1" outlineLevel="0" r="377">
      <c r="A377" s="20" t="n">
        <v>44679.506400463</v>
      </c>
      <c r="B377" s="16" t="s">
        <v>480</v>
      </c>
      <c r="C377" s="16" t="s">
        <v>481</v>
      </c>
      <c r="D377" s="16" t="s">
        <v>351</v>
      </c>
      <c r="E377" s="16" t="s">
        <v>482</v>
      </c>
      <c r="F377" s="16" t="s">
        <v>23</v>
      </c>
      <c r="G377" s="7" t="n">
        <v>1000</v>
      </c>
      <c r="H377" s="6" t="n">
        <v>72.1</v>
      </c>
      <c r="I377" s="6" t="n">
        <v>-72100</v>
      </c>
      <c r="J377" s="6" t="n">
        <v>0</v>
      </c>
      <c r="K377" s="6" t="n">
        <v>-18.03</v>
      </c>
      <c r="L377" s="6" t="n">
        <v>0</v>
      </c>
      <c r="M377" s="6"/>
      <c r="N377" s="6" t="s">
        <f>=I377+J377+K377+L377</f>
      </c>
      <c r="O377" s="16"/>
    </row>
    <row collapsed="false" customFormat="false" customHeight="false" hidden="false" ht="12.1" outlineLevel="0" r="378">
      <c r="A378" s="33" t="n">
        <v>44679.81462963</v>
      </c>
      <c r="B378" s="34" t="s">
        <v>34</v>
      </c>
      <c r="C378" s="34" t="s">
        <v>35</v>
      </c>
      <c r="D378" s="34" t="s">
        <v>352</v>
      </c>
      <c r="E378" s="34" t="s">
        <v>17</v>
      </c>
      <c r="F378" s="34" t="s">
        <v>19</v>
      </c>
      <c r="G378" s="35" t="n">
        <v>-10</v>
      </c>
      <c r="H378" s="36" t="n">
        <v>93.6</v>
      </c>
      <c r="I378" s="36" t="n">
        <v>936</v>
      </c>
      <c r="J378" s="36" t="n">
        <v>0</v>
      </c>
      <c r="K378" s="36" t="n">
        <v>-0.23</v>
      </c>
      <c r="L378" s="36" t="n">
        <v>0</v>
      </c>
      <c r="M378" s="6" t="s">
        <f>=I378+J378+K378+L378</f>
      </c>
      <c r="N378" s="36"/>
      <c r="O378" s="34"/>
    </row>
    <row collapsed="false" customFormat="false" customHeight="false" hidden="false" ht="12.1" outlineLevel="0" r="379">
      <c r="A379" s="21" t="n">
        <v>44680.520277778</v>
      </c>
      <c r="B379" s="22" t="s">
        <v>412</v>
      </c>
      <c r="C379" s="22" t="s">
        <v>90</v>
      </c>
      <c r="D379" s="22" t="s">
        <v>412</v>
      </c>
      <c r="E379" s="22" t="s">
        <v>412</v>
      </c>
      <c r="F379" s="22" t="s">
        <v>23</v>
      </c>
      <c r="G379" s="23" t="n">
        <v>1</v>
      </c>
      <c r="H379" s="24" t="n">
        <v>1</v>
      </c>
      <c r="I379" s="24" t="n">
        <v>70337.58</v>
      </c>
      <c r="J379" s="24" t="n">
        <v>0</v>
      </c>
      <c r="K379" s="24" t="n">
        <v>0</v>
      </c>
      <c r="L379" s="24" t="n">
        <v>0</v>
      </c>
      <c r="M379" s="24"/>
      <c r="N379" s="6" t="s">
        <f>=I379+J379+K379+L379</f>
      </c>
      <c r="O379" s="22"/>
    </row>
    <row collapsed="false" customFormat="false" customHeight="false" hidden="false" ht="12.1" outlineLevel="0" r="380">
      <c r="A380" s="21" t="n">
        <v>44685</v>
      </c>
      <c r="B380" s="22" t="s">
        <v>526</v>
      </c>
      <c r="C380" s="22" t="s">
        <v>491</v>
      </c>
      <c r="D380" s="22" t="s">
        <v>526</v>
      </c>
      <c r="E380" s="22" t="s">
        <v>526</v>
      </c>
      <c r="F380" s="22" t="s">
        <v>23</v>
      </c>
      <c r="G380" s="23" t="n">
        <v>1</v>
      </c>
      <c r="H380" s="24" t="n">
        <v>1</v>
      </c>
      <c r="I380" s="24" t="n">
        <v>199</v>
      </c>
      <c r="J380" s="24" t="n">
        <v>0</v>
      </c>
      <c r="K380" s="24" t="n">
        <v>0</v>
      </c>
      <c r="L380" s="24" t="n">
        <v>0</v>
      </c>
      <c r="M380" s="24"/>
      <c r="N380" s="6" t="s">
        <f>=I380+J380+K380+L380</f>
      </c>
      <c r="O380" s="22"/>
    </row>
    <row collapsed="false" customFormat="false" customHeight="false" hidden="false" ht="12.1" outlineLevel="0" r="381">
      <c r="A381" s="20" t="n">
        <v>44685.533298611</v>
      </c>
      <c r="B381" s="16" t="s">
        <v>480</v>
      </c>
      <c r="C381" s="16" t="s">
        <v>481</v>
      </c>
      <c r="D381" s="16" t="s">
        <v>351</v>
      </c>
      <c r="E381" s="16" t="s">
        <v>482</v>
      </c>
      <c r="F381" s="16" t="s">
        <v>23</v>
      </c>
      <c r="G381" s="7" t="n">
        <v>4000</v>
      </c>
      <c r="H381" s="6" t="n">
        <v>68.195</v>
      </c>
      <c r="I381" s="6" t="n">
        <v>-272780</v>
      </c>
      <c r="J381" s="6" t="n">
        <v>0</v>
      </c>
      <c r="K381" s="6" t="n">
        <v>-68.19</v>
      </c>
      <c r="L381" s="6" t="n">
        <v>0</v>
      </c>
      <c r="M381" s="6"/>
      <c r="N381" s="6" t="s">
        <f>=I381+J381+K381+L381</f>
      </c>
      <c r="O381" s="16"/>
    </row>
    <row collapsed="false" customFormat="false" customHeight="false" hidden="false" ht="12.1" outlineLevel="0" r="382">
      <c r="A382" s="21" t="n">
        <v>44685.686412037</v>
      </c>
      <c r="B382" s="22" t="s">
        <v>412</v>
      </c>
      <c r="C382" s="22" t="s">
        <v>90</v>
      </c>
      <c r="D382" s="22" t="s">
        <v>412</v>
      </c>
      <c r="E382" s="22" t="s">
        <v>412</v>
      </c>
      <c r="F382" s="22" t="s">
        <v>23</v>
      </c>
      <c r="G382" s="23" t="n">
        <v>3</v>
      </c>
      <c r="H382" s="24" t="n">
        <v>1</v>
      </c>
      <c r="I382" s="24" t="n">
        <v>203950.99</v>
      </c>
      <c r="J382" s="24" t="n">
        <v>0</v>
      </c>
      <c r="K382" s="24" t="n">
        <v>0</v>
      </c>
      <c r="L382" s="24" t="n">
        <v>0</v>
      </c>
      <c r="M382" s="24"/>
      <c r="N382" s="6" t="s">
        <f>=I382+J382+K382+L382</f>
      </c>
      <c r="O382" s="22"/>
    </row>
    <row collapsed="false" customFormat="false" customHeight="false" hidden="false" ht="12.1" outlineLevel="0" r="383">
      <c r="A383" s="20" t="n">
        <v>44687.670393519</v>
      </c>
      <c r="B383" s="16" t="s">
        <v>382</v>
      </c>
      <c r="C383" s="16" t="s">
        <v>527</v>
      </c>
      <c r="D383" s="16" t="s">
        <v>351</v>
      </c>
      <c r="E383" s="16" t="s">
        <v>17</v>
      </c>
      <c r="F383" s="16" t="s">
        <v>23</v>
      </c>
      <c r="G383" s="7" t="n">
        <v>10</v>
      </c>
      <c r="H383" s="6" t="n">
        <v>447.1</v>
      </c>
      <c r="I383" s="6" t="n">
        <v>-4471</v>
      </c>
      <c r="J383" s="6" t="n">
        <v>0</v>
      </c>
      <c r="K383" s="6" t="n">
        <v>-1.12</v>
      </c>
      <c r="L383" s="6" t="n">
        <v>0</v>
      </c>
      <c r="M383" s="6"/>
      <c r="N383" s="6" t="s">
        <f>=I383+J383+K383+L383</f>
      </c>
      <c r="O383" s="16"/>
    </row>
    <row collapsed="false" customFormat="false" customHeight="false" hidden="false" ht="12.1" outlineLevel="0" r="384">
      <c r="A384" s="20" t="n">
        <v>44690.841284722</v>
      </c>
      <c r="B384" s="16" t="s">
        <v>34</v>
      </c>
      <c r="C384" s="16" t="s">
        <v>35</v>
      </c>
      <c r="D384" s="16" t="s">
        <v>351</v>
      </c>
      <c r="E384" s="16" t="s">
        <v>17</v>
      </c>
      <c r="F384" s="16" t="s">
        <v>19</v>
      </c>
      <c r="G384" s="7" t="n">
        <v>20</v>
      </c>
      <c r="H384" s="6" t="n">
        <v>87.48</v>
      </c>
      <c r="I384" s="6" t="n">
        <v>-1749.6</v>
      </c>
      <c r="J384" s="6" t="n">
        <v>0</v>
      </c>
      <c r="K384" s="6" t="n">
        <v>-0.44</v>
      </c>
      <c r="L384" s="6" t="n">
        <v>0</v>
      </c>
      <c r="M384" s="6" t="s">
        <f>=I384+J384+K384+L384</f>
      </c>
      <c r="N384" s="6"/>
      <c r="O384" s="16"/>
    </row>
    <row collapsed="false" customFormat="false" customHeight="false" hidden="false" ht="12.1" outlineLevel="0" r="385">
      <c r="A385" s="20" t="n">
        <v>44692.691979167</v>
      </c>
      <c r="B385" s="16" t="s">
        <v>382</v>
      </c>
      <c r="C385" s="16" t="s">
        <v>527</v>
      </c>
      <c r="D385" s="16" t="s">
        <v>351</v>
      </c>
      <c r="E385" s="16" t="s">
        <v>17</v>
      </c>
      <c r="F385" s="16" t="s">
        <v>23</v>
      </c>
      <c r="G385" s="7" t="n">
        <v>5</v>
      </c>
      <c r="H385" s="6" t="n">
        <v>430.1</v>
      </c>
      <c r="I385" s="6" t="n">
        <v>-2150.5</v>
      </c>
      <c r="J385" s="6" t="n">
        <v>0</v>
      </c>
      <c r="K385" s="6" t="n">
        <v>-0.54</v>
      </c>
      <c r="L385" s="6" t="n">
        <v>0</v>
      </c>
      <c r="M385" s="6"/>
      <c r="N385" s="6" t="s">
        <f>=I385+J385+K385+L385</f>
      </c>
      <c r="O385" s="16"/>
    </row>
    <row collapsed="false" customFormat="false" customHeight="false" hidden="false" ht="12.1" outlineLevel="0" r="386">
      <c r="A386" s="21" t="n">
        <v>44693.714548611</v>
      </c>
      <c r="B386" s="22" t="s">
        <v>412</v>
      </c>
      <c r="C386" s="22" t="s">
        <v>90</v>
      </c>
      <c r="D386" s="22" t="s">
        <v>412</v>
      </c>
      <c r="E386" s="22" t="s">
        <v>412</v>
      </c>
      <c r="F386" s="22" t="s">
        <v>23</v>
      </c>
      <c r="G386" s="23" t="n">
        <v>4</v>
      </c>
      <c r="H386" s="24" t="n">
        <v>1</v>
      </c>
      <c r="I386" s="24" t="n">
        <v>254506.13</v>
      </c>
      <c r="J386" s="24" t="n">
        <v>0</v>
      </c>
      <c r="K386" s="24" t="n">
        <v>0</v>
      </c>
      <c r="L386" s="24" t="n">
        <v>0</v>
      </c>
      <c r="M386" s="24"/>
      <c r="N386" s="6" t="s">
        <f>=I386+J386+K386+L386</f>
      </c>
      <c r="O386" s="22"/>
    </row>
    <row collapsed="false" customFormat="false" customHeight="false" hidden="false" ht="12.1" outlineLevel="0" r="387">
      <c r="A387" s="20" t="n">
        <v>44693.717384259</v>
      </c>
      <c r="B387" s="16" t="s">
        <v>480</v>
      </c>
      <c r="C387" s="16" t="s">
        <v>481</v>
      </c>
      <c r="D387" s="16" t="s">
        <v>351</v>
      </c>
      <c r="E387" s="16" t="s">
        <v>482</v>
      </c>
      <c r="F387" s="16" t="s">
        <v>23</v>
      </c>
      <c r="G387" s="7" t="n">
        <v>4000</v>
      </c>
      <c r="H387" s="6" t="n">
        <v>63.610625</v>
      </c>
      <c r="I387" s="6" t="n">
        <v>-254442.5</v>
      </c>
      <c r="J387" s="6" t="n">
        <v>0</v>
      </c>
      <c r="K387" s="6" t="n">
        <v>-63.61</v>
      </c>
      <c r="L387" s="6" t="n">
        <v>0</v>
      </c>
      <c r="M387" s="6"/>
      <c r="N387" s="6" t="s">
        <f>=I387+J387+K387+L387</f>
      </c>
      <c r="O387" s="16"/>
    </row>
    <row collapsed="false" customFormat="false" customHeight="false" hidden="false" ht="12.1" outlineLevel="0" r="388">
      <c r="A388" s="20" t="n">
        <v>44700.806134259</v>
      </c>
      <c r="B388" s="16" t="s">
        <v>16</v>
      </c>
      <c r="C388" s="16" t="s">
        <v>18</v>
      </c>
      <c r="D388" s="16" t="s">
        <v>351</v>
      </c>
      <c r="E388" s="16" t="s">
        <v>17</v>
      </c>
      <c r="F388" s="16" t="s">
        <v>19</v>
      </c>
      <c r="G388" s="7" t="n">
        <v>20</v>
      </c>
      <c r="H388" s="6" t="n">
        <v>69.975</v>
      </c>
      <c r="I388" s="6" t="n">
        <v>-1399.5</v>
      </c>
      <c r="J388" s="6" t="n">
        <v>0</v>
      </c>
      <c r="K388" s="6" t="n">
        <v>-0.35</v>
      </c>
      <c r="L388" s="6" t="n">
        <v>0</v>
      </c>
      <c r="M388" s="6" t="s">
        <f>=I388+J388+K388+L388</f>
      </c>
      <c r="N388" s="6"/>
      <c r="O388" s="16"/>
    </row>
    <row collapsed="false" customFormat="false" customHeight="false" hidden="false" ht="12.1" outlineLevel="0" r="389">
      <c r="A389" s="33" t="n">
        <v>44701.720613426</v>
      </c>
      <c r="B389" s="34" t="s">
        <v>366</v>
      </c>
      <c r="C389" s="34" t="s">
        <v>495</v>
      </c>
      <c r="D389" s="34" t="s">
        <v>352</v>
      </c>
      <c r="E389" s="34" t="s">
        <v>17</v>
      </c>
      <c r="F389" s="34" t="s">
        <v>19</v>
      </c>
      <c r="G389" s="35" t="n">
        <v>-3</v>
      </c>
      <c r="H389" s="36" t="n">
        <v>43.2</v>
      </c>
      <c r="I389" s="36" t="n">
        <v>129.6</v>
      </c>
      <c r="J389" s="36" t="n">
        <v>0</v>
      </c>
      <c r="K389" s="36" t="n">
        <v>-0.03</v>
      </c>
      <c r="L389" s="36" t="n">
        <v>0</v>
      </c>
      <c r="M389" s="6" t="s">
        <f>=I389+J389+K389+L389</f>
      </c>
      <c r="N389" s="36"/>
      <c r="O389" s="34"/>
    </row>
    <row collapsed="false" customFormat="false" customHeight="false" hidden="false" ht="12.1" outlineLevel="0" r="390">
      <c r="A390" s="20" t="n">
        <v>44701.776539352</v>
      </c>
      <c r="B390" s="16" t="s">
        <v>16</v>
      </c>
      <c r="C390" s="16" t="s">
        <v>18</v>
      </c>
      <c r="D390" s="16" t="s">
        <v>351</v>
      </c>
      <c r="E390" s="16" t="s">
        <v>17</v>
      </c>
      <c r="F390" s="16" t="s">
        <v>19</v>
      </c>
      <c r="G390" s="7" t="n">
        <v>20</v>
      </c>
      <c r="H390" s="6" t="n">
        <v>67.01</v>
      </c>
      <c r="I390" s="6" t="n">
        <v>-1340.2</v>
      </c>
      <c r="J390" s="6" t="n">
        <v>0</v>
      </c>
      <c r="K390" s="6" t="n">
        <v>-0.34</v>
      </c>
      <c r="L390" s="6" t="n">
        <v>0</v>
      </c>
      <c r="M390" s="6" t="s">
        <f>=I390+J390+K390+L390</f>
      </c>
      <c r="N390" s="6"/>
      <c r="O390" s="16"/>
    </row>
    <row collapsed="false" customFormat="false" customHeight="false" hidden="false" ht="12.1" outlineLevel="0" r="391">
      <c r="A391" s="21" t="n">
        <v>44705.433333333</v>
      </c>
      <c r="B391" s="22" t="s">
        <v>412</v>
      </c>
      <c r="C391" s="22" t="s">
        <v>90</v>
      </c>
      <c r="D391" s="22" t="s">
        <v>412</v>
      </c>
      <c r="E391" s="22" t="s">
        <v>412</v>
      </c>
      <c r="F391" s="22" t="s">
        <v>23</v>
      </c>
      <c r="G391" s="23" t="n">
        <v>1</v>
      </c>
      <c r="H391" s="24" t="n">
        <v>1</v>
      </c>
      <c r="I391" s="24" t="n">
        <v>40000</v>
      </c>
      <c r="J391" s="24" t="n">
        <v>0</v>
      </c>
      <c r="K391" s="24" t="n">
        <v>0</v>
      </c>
      <c r="L391" s="24" t="n">
        <v>0</v>
      </c>
      <c r="M391" s="24"/>
      <c r="N391" s="6" t="s">
        <f>=I391+J391+K391+L391</f>
      </c>
      <c r="O391" s="22"/>
    </row>
    <row collapsed="false" customFormat="false" customHeight="false" hidden="false" ht="12.1" outlineLevel="0" r="392">
      <c r="A392" s="20" t="n">
        <v>44705.521516204</v>
      </c>
      <c r="B392" s="16" t="s">
        <v>382</v>
      </c>
      <c r="C392" s="16" t="s">
        <v>527</v>
      </c>
      <c r="D392" s="16" t="s">
        <v>351</v>
      </c>
      <c r="E392" s="16" t="s">
        <v>17</v>
      </c>
      <c r="F392" s="16" t="s">
        <v>23</v>
      </c>
      <c r="G392" s="7" t="n">
        <v>55</v>
      </c>
      <c r="H392" s="6" t="n">
        <v>416.5</v>
      </c>
      <c r="I392" s="6" t="n">
        <v>-22907.5</v>
      </c>
      <c r="J392" s="6" t="n">
        <v>0</v>
      </c>
      <c r="K392" s="6" t="n">
        <v>-5.73</v>
      </c>
      <c r="L392" s="6" t="n">
        <v>0</v>
      </c>
      <c r="M392" s="6"/>
      <c r="N392" s="6" t="s">
        <f>=I392+J392+K392+L392</f>
      </c>
      <c r="O392" s="16"/>
    </row>
    <row collapsed="false" customFormat="false" customHeight="false" hidden="false" ht="12.1" outlineLevel="0" r="393">
      <c r="A393" s="20" t="n">
        <v>44705.714050926</v>
      </c>
      <c r="B393" s="16" t="s">
        <v>16</v>
      </c>
      <c r="C393" s="16" t="s">
        <v>18</v>
      </c>
      <c r="D393" s="16" t="s">
        <v>351</v>
      </c>
      <c r="E393" s="16" t="s">
        <v>17</v>
      </c>
      <c r="F393" s="16" t="s">
        <v>19</v>
      </c>
      <c r="G393" s="7" t="n">
        <v>20</v>
      </c>
      <c r="H393" s="6" t="n">
        <v>66.22</v>
      </c>
      <c r="I393" s="6" t="n">
        <v>-1324.4</v>
      </c>
      <c r="J393" s="6" t="n">
        <v>0</v>
      </c>
      <c r="K393" s="6" t="n">
        <v>-0.34</v>
      </c>
      <c r="L393" s="6" t="n">
        <v>0</v>
      </c>
      <c r="M393" s="6" t="s">
        <f>=I393+J393+K393+L393</f>
      </c>
      <c r="N393" s="6"/>
      <c r="O393" s="16"/>
    </row>
    <row collapsed="false" customFormat="false" customHeight="false" hidden="false" ht="12.1" outlineLevel="0" r="394">
      <c r="A394" s="33" t="n">
        <v>44706.725509259</v>
      </c>
      <c r="B394" s="34" t="s">
        <v>366</v>
      </c>
      <c r="C394" s="34" t="s">
        <v>495</v>
      </c>
      <c r="D394" s="34" t="s">
        <v>352</v>
      </c>
      <c r="E394" s="34" t="s">
        <v>17</v>
      </c>
      <c r="F394" s="34" t="s">
        <v>19</v>
      </c>
      <c r="G394" s="35" t="n">
        <v>-100</v>
      </c>
      <c r="H394" s="36" t="n">
        <v>44.827</v>
      </c>
      <c r="I394" s="36" t="n">
        <v>4482.7</v>
      </c>
      <c r="J394" s="36" t="n">
        <v>0</v>
      </c>
      <c r="K394" s="36" t="n">
        <v>-1.09</v>
      </c>
      <c r="L394" s="36" t="n">
        <v>0</v>
      </c>
      <c r="M394" s="6" t="s">
        <f>=I394+J394+K394+L394</f>
      </c>
      <c r="N394" s="36"/>
      <c r="O394" s="34"/>
    </row>
    <row collapsed="false" customFormat="false" customHeight="false" hidden="false" ht="12.1" outlineLevel="0" r="395">
      <c r="A395" s="20" t="n">
        <v>44707.628622685</v>
      </c>
      <c r="B395" s="16" t="s">
        <v>382</v>
      </c>
      <c r="C395" s="16" t="s">
        <v>527</v>
      </c>
      <c r="D395" s="16" t="s">
        <v>351</v>
      </c>
      <c r="E395" s="16" t="s">
        <v>17</v>
      </c>
      <c r="F395" s="16" t="s">
        <v>23</v>
      </c>
      <c r="G395" s="7" t="n">
        <v>40</v>
      </c>
      <c r="H395" s="6" t="n">
        <v>415.2</v>
      </c>
      <c r="I395" s="6" t="n">
        <v>-16608</v>
      </c>
      <c r="J395" s="6" t="n">
        <v>0</v>
      </c>
      <c r="K395" s="6" t="n">
        <v>-4.15</v>
      </c>
      <c r="L395" s="6" t="n">
        <v>0</v>
      </c>
      <c r="M395" s="6"/>
      <c r="N395" s="6" t="s">
        <f>=I395+J395+K395+L395</f>
      </c>
      <c r="O395" s="16"/>
    </row>
    <row collapsed="false" customFormat="false" customHeight="false" hidden="false" ht="12.1" outlineLevel="0" r="396">
      <c r="A396" s="33" t="n">
        <v>44707.6790625</v>
      </c>
      <c r="B396" s="34" t="s">
        <v>366</v>
      </c>
      <c r="C396" s="34" t="s">
        <v>495</v>
      </c>
      <c r="D396" s="34" t="s">
        <v>352</v>
      </c>
      <c r="E396" s="34" t="s">
        <v>17</v>
      </c>
      <c r="F396" s="34" t="s">
        <v>19</v>
      </c>
      <c r="G396" s="35" t="n">
        <v>-37</v>
      </c>
      <c r="H396" s="36" t="n">
        <v>44.89</v>
      </c>
      <c r="I396" s="36" t="n">
        <v>1660.93</v>
      </c>
      <c r="J396" s="36" t="n">
        <v>0</v>
      </c>
      <c r="K396" s="36" t="n">
        <v>-0.41</v>
      </c>
      <c r="L396" s="36" t="n">
        <v>0</v>
      </c>
      <c r="M396" s="6" t="s">
        <f>=I396+J396+K396+L396</f>
      </c>
      <c r="N396" s="36"/>
      <c r="O396" s="34"/>
    </row>
    <row collapsed="false" customFormat="false" customHeight="false" hidden="false" ht="12.1" outlineLevel="0" r="397">
      <c r="A397" s="33" t="n">
        <v>44708.716550926</v>
      </c>
      <c r="B397" s="34" t="s">
        <v>16</v>
      </c>
      <c r="C397" s="34" t="s">
        <v>18</v>
      </c>
      <c r="D397" s="34" t="s">
        <v>352</v>
      </c>
      <c r="E397" s="34" t="s">
        <v>17</v>
      </c>
      <c r="F397" s="34" t="s">
        <v>19</v>
      </c>
      <c r="G397" s="35" t="n">
        <v>-60</v>
      </c>
      <c r="H397" s="36" t="n">
        <v>72.6</v>
      </c>
      <c r="I397" s="36" t="n">
        <v>4356</v>
      </c>
      <c r="J397" s="36" t="n">
        <v>0</v>
      </c>
      <c r="K397" s="36" t="n">
        <v>-1.09</v>
      </c>
      <c r="L397" s="36" t="n">
        <v>0</v>
      </c>
      <c r="M397" s="6" t="s">
        <f>=I397+J397+K397+L397</f>
      </c>
      <c r="N397" s="36"/>
      <c r="O397" s="34"/>
    </row>
    <row collapsed="false" customFormat="false" customHeight="false" hidden="false" ht="12.1" outlineLevel="0" r="398">
      <c r="A398" s="29" t="n">
        <v>44711.565335648</v>
      </c>
      <c r="B398" s="30" t="s">
        <v>473</v>
      </c>
      <c r="C398" s="30" t="s">
        <v>491</v>
      </c>
      <c r="D398" s="30" t="s">
        <v>473</v>
      </c>
      <c r="E398" s="30" t="s">
        <v>473</v>
      </c>
      <c r="F398" s="30" t="s">
        <v>23</v>
      </c>
      <c r="G398" s="31" t="n">
        <v>1</v>
      </c>
      <c r="H398" s="32" t="n">
        <v>-1</v>
      </c>
      <c r="I398" s="32" t="n">
        <v>-852</v>
      </c>
      <c r="J398" s="32" t="n">
        <v>0</v>
      </c>
      <c r="K398" s="32" t="n">
        <v>0</v>
      </c>
      <c r="L398" s="32" t="n">
        <v>0</v>
      </c>
      <c r="M398" s="32"/>
      <c r="N398" s="6" t="s">
        <f>=I398+J398+K398+L398</f>
      </c>
      <c r="O398" s="30"/>
    </row>
    <row collapsed="false" customFormat="false" customHeight="false" hidden="false" ht="12.1" outlineLevel="0" r="399">
      <c r="A399" s="25" t="n">
        <v>44711.565335648</v>
      </c>
      <c r="B399" s="26" t="s">
        <v>414</v>
      </c>
      <c r="C399" s="26" t="s">
        <v>91</v>
      </c>
      <c r="D399" s="26" t="s">
        <v>414</v>
      </c>
      <c r="E399" s="26" t="s">
        <v>414</v>
      </c>
      <c r="F399" s="26" t="s">
        <v>19</v>
      </c>
      <c r="G399" s="27" t="n">
        <v>1</v>
      </c>
      <c r="H399" s="28" t="n">
        <v>-10000</v>
      </c>
      <c r="I399" s="28" t="n">
        <v>-10000</v>
      </c>
      <c r="J399" s="28" t="n">
        <v>0</v>
      </c>
      <c r="K399" s="28" t="n">
        <v>0</v>
      </c>
      <c r="L399" s="28" t="n">
        <v>0</v>
      </c>
      <c r="M399" s="6" t="s">
        <f>=I399+J399+K399+L399</f>
      </c>
      <c r="N399" s="28"/>
      <c r="O399" s="26"/>
    </row>
    <row collapsed="false" customFormat="false" customHeight="false" hidden="false" ht="12.1" outlineLevel="0" r="400">
      <c r="A400" s="21" t="n">
        <v>44713.426840278</v>
      </c>
      <c r="B400" s="22" t="s">
        <v>412</v>
      </c>
      <c r="C400" s="22" t="s">
        <v>90</v>
      </c>
      <c r="D400" s="22" t="s">
        <v>412</v>
      </c>
      <c r="E400" s="22" t="s">
        <v>412</v>
      </c>
      <c r="F400" s="22" t="s">
        <v>23</v>
      </c>
      <c r="G400" s="23" t="n">
        <v>2</v>
      </c>
      <c r="H400" s="24" t="n">
        <v>1</v>
      </c>
      <c r="I400" s="24" t="n">
        <v>55597.91</v>
      </c>
      <c r="J400" s="24" t="n">
        <v>0</v>
      </c>
      <c r="K400" s="24" t="n">
        <v>0</v>
      </c>
      <c r="L400" s="24" t="n">
        <v>0</v>
      </c>
      <c r="M400" s="24"/>
      <c r="N400" s="6" t="s">
        <f>=I400+J400+K400+L400</f>
      </c>
      <c r="O400" s="22"/>
    </row>
    <row collapsed="false" customFormat="false" customHeight="false" hidden="false" ht="12.1" outlineLevel="0" r="401">
      <c r="A401" s="20" t="n">
        <v>44713.446331019</v>
      </c>
      <c r="B401" s="16" t="s">
        <v>382</v>
      </c>
      <c r="C401" s="16" t="s">
        <v>527</v>
      </c>
      <c r="D401" s="16" t="s">
        <v>351</v>
      </c>
      <c r="E401" s="16" t="s">
        <v>17</v>
      </c>
      <c r="F401" s="16" t="s">
        <v>23</v>
      </c>
      <c r="G401" s="7" t="n">
        <v>40</v>
      </c>
      <c r="H401" s="6" t="n">
        <v>399.1</v>
      </c>
      <c r="I401" s="6" t="n">
        <v>-15964</v>
      </c>
      <c r="J401" s="6" t="n">
        <v>0</v>
      </c>
      <c r="K401" s="6" t="n">
        <v>-3.99</v>
      </c>
      <c r="L401" s="6" t="n">
        <v>0</v>
      </c>
      <c r="M401" s="6"/>
      <c r="N401" s="6" t="s">
        <f>=I401+J401+K401+L401</f>
      </c>
      <c r="O401" s="16"/>
    </row>
    <row collapsed="false" customFormat="false" customHeight="false" hidden="false" ht="12.1" outlineLevel="0" r="402">
      <c r="A402" s="29" t="n">
        <v>44714</v>
      </c>
      <c r="B402" s="30" t="s">
        <v>473</v>
      </c>
      <c r="C402" s="30" t="s">
        <v>523</v>
      </c>
      <c r="D402" s="30" t="s">
        <v>473</v>
      </c>
      <c r="E402" s="30" t="s">
        <v>473</v>
      </c>
      <c r="F402" s="30" t="s">
        <v>23</v>
      </c>
      <c r="G402" s="31" t="n">
        <v>2</v>
      </c>
      <c r="H402" s="32" t="n">
        <v>0</v>
      </c>
      <c r="I402" s="32" t="n">
        <v>-1838</v>
      </c>
      <c r="J402" s="32" t="n">
        <v>0</v>
      </c>
      <c r="K402" s="32" t="n">
        <v>0</v>
      </c>
      <c r="L402" s="32" t="n">
        <v>0</v>
      </c>
      <c r="M402" s="32"/>
      <c r="N402" s="6" t="s">
        <f>=I402+J402+K402+L402</f>
      </c>
      <c r="O402" s="30"/>
    </row>
    <row collapsed="false" customFormat="false" customHeight="false" hidden="false" ht="12.1" outlineLevel="0" r="403">
      <c r="A403" s="21" t="n">
        <v>44714</v>
      </c>
      <c r="B403" s="22" t="s">
        <v>421</v>
      </c>
      <c r="C403" s="22" t="s">
        <v>524</v>
      </c>
      <c r="D403" s="22" t="s">
        <v>421</v>
      </c>
      <c r="E403" s="22" t="s">
        <v>421</v>
      </c>
      <c r="F403" s="22" t="s">
        <v>23</v>
      </c>
      <c r="G403" s="23" t="n">
        <v>1</v>
      </c>
      <c r="H403" s="24" t="n">
        <v>1</v>
      </c>
      <c r="I403" s="24" t="n">
        <v>7068</v>
      </c>
      <c r="J403" s="24" t="n">
        <v>0</v>
      </c>
      <c r="K403" s="24" t="n">
        <v>0</v>
      </c>
      <c r="L403" s="24" t="n">
        <v>0</v>
      </c>
      <c r="M403" s="24"/>
      <c r="N403" s="6" t="s">
        <f>=I403+J403+K403+L403</f>
      </c>
      <c r="O403" s="22"/>
    </row>
    <row collapsed="false" customFormat="false" customHeight="false" hidden="false" ht="12.1" outlineLevel="0" r="404">
      <c r="A404" s="21" t="n">
        <v>44714.560775463</v>
      </c>
      <c r="B404" s="22" t="s">
        <v>421</v>
      </c>
      <c r="C404" s="22" t="s">
        <v>460</v>
      </c>
      <c r="D404" s="22" t="s">
        <v>421</v>
      </c>
      <c r="E404" s="22" t="s">
        <v>421</v>
      </c>
      <c r="F404" s="22" t="s">
        <v>23</v>
      </c>
      <c r="G404" s="23" t="n">
        <v>1</v>
      </c>
      <c r="H404" s="24" t="n">
        <v>1</v>
      </c>
      <c r="I404" s="24" t="n">
        <v>7068</v>
      </c>
      <c r="J404" s="24" t="n">
        <v>0</v>
      </c>
      <c r="K404" s="24" t="n">
        <v>0</v>
      </c>
      <c r="L404" s="24" t="n">
        <v>0</v>
      </c>
      <c r="M404" s="24"/>
      <c r="N404" s="6" t="s">
        <f>=I404+J404+K404+L404</f>
      </c>
      <c r="O404" s="22"/>
    </row>
    <row collapsed="false" customFormat="false" customHeight="false" hidden="false" ht="12.1" outlineLevel="0" r="405">
      <c r="A405" s="20" t="n">
        <v>44715.434166667</v>
      </c>
      <c r="B405" s="16" t="s">
        <v>382</v>
      </c>
      <c r="C405" s="16" t="s">
        <v>527</v>
      </c>
      <c r="D405" s="16" t="s">
        <v>351</v>
      </c>
      <c r="E405" s="16" t="s">
        <v>17</v>
      </c>
      <c r="F405" s="16" t="s">
        <v>23</v>
      </c>
      <c r="G405" s="7" t="n">
        <v>100</v>
      </c>
      <c r="H405" s="6" t="n">
        <v>388.1</v>
      </c>
      <c r="I405" s="6" t="n">
        <v>-38810</v>
      </c>
      <c r="J405" s="6" t="n">
        <v>0</v>
      </c>
      <c r="K405" s="6" t="n">
        <v>-9.7</v>
      </c>
      <c r="L405" s="6" t="n">
        <v>0</v>
      </c>
      <c r="M405" s="6"/>
      <c r="N405" s="6" t="s">
        <f>=I405+J405+K405+L405</f>
      </c>
      <c r="O405" s="16"/>
    </row>
    <row collapsed="false" customFormat="false" customHeight="false" hidden="false" ht="12.1" outlineLevel="0" r="406">
      <c r="A406" s="21" t="n">
        <v>44718.460752315</v>
      </c>
      <c r="B406" s="22" t="s">
        <v>412</v>
      </c>
      <c r="C406" s="22" t="s">
        <v>90</v>
      </c>
      <c r="D406" s="22" t="s">
        <v>412</v>
      </c>
      <c r="E406" s="22" t="s">
        <v>412</v>
      </c>
      <c r="F406" s="22" t="s">
        <v>23</v>
      </c>
      <c r="G406" s="23" t="n">
        <v>2</v>
      </c>
      <c r="H406" s="24" t="n">
        <v>1</v>
      </c>
      <c r="I406" s="24" t="n">
        <v>68947.24</v>
      </c>
      <c r="J406" s="24" t="n">
        <v>0</v>
      </c>
      <c r="K406" s="24" t="n">
        <v>0</v>
      </c>
      <c r="L406" s="24" t="n">
        <v>0</v>
      </c>
      <c r="M406" s="24"/>
      <c r="N406" s="6" t="s">
        <f>=I406+J406+K406+L406</f>
      </c>
      <c r="O406" s="22"/>
    </row>
    <row collapsed="false" customFormat="false" customHeight="false" hidden="false" ht="12.1" outlineLevel="0" r="407">
      <c r="A407" s="20" t="n">
        <v>44718.466631944</v>
      </c>
      <c r="B407" s="16" t="s">
        <v>382</v>
      </c>
      <c r="C407" s="16" t="s">
        <v>527</v>
      </c>
      <c r="D407" s="16" t="s">
        <v>351</v>
      </c>
      <c r="E407" s="16" t="s">
        <v>17</v>
      </c>
      <c r="F407" s="16" t="s">
        <v>23</v>
      </c>
      <c r="G407" s="7" t="n">
        <v>100</v>
      </c>
      <c r="H407" s="6" t="n">
        <v>347.4</v>
      </c>
      <c r="I407" s="6" t="n">
        <v>-34740</v>
      </c>
      <c r="J407" s="6" t="n">
        <v>0</v>
      </c>
      <c r="K407" s="6" t="n">
        <v>-8.69</v>
      </c>
      <c r="L407" s="6" t="n">
        <v>0</v>
      </c>
      <c r="M407" s="6"/>
      <c r="N407" s="6" t="s">
        <f>=I407+J407+K407+L407</f>
      </c>
      <c r="O407" s="16"/>
    </row>
    <row collapsed="false" customFormat="false" customHeight="false" hidden="false" ht="12.1" outlineLevel="0" r="408">
      <c r="A408" s="20" t="n">
        <v>44719.455914352</v>
      </c>
      <c r="B408" s="16" t="s">
        <v>382</v>
      </c>
      <c r="C408" s="16" t="s">
        <v>527</v>
      </c>
      <c r="D408" s="16" t="s">
        <v>351</v>
      </c>
      <c r="E408" s="16" t="s">
        <v>17</v>
      </c>
      <c r="F408" s="16" t="s">
        <v>23</v>
      </c>
      <c r="G408" s="7" t="n">
        <v>100</v>
      </c>
      <c r="H408" s="6" t="n">
        <v>325.7</v>
      </c>
      <c r="I408" s="6" t="n">
        <v>-32570</v>
      </c>
      <c r="J408" s="6" t="n">
        <v>0</v>
      </c>
      <c r="K408" s="6" t="n">
        <v>-8.14</v>
      </c>
      <c r="L408" s="6" t="n">
        <v>0</v>
      </c>
      <c r="M408" s="6"/>
      <c r="N408" s="6" t="s">
        <f>=I408+J408+K408+L408</f>
      </c>
      <c r="O408" s="16"/>
    </row>
    <row collapsed="false" customFormat="false" customHeight="false" hidden="false" ht="12.1" outlineLevel="0" r="409">
      <c r="A409" s="20" t="n">
        <v>44721.916180556</v>
      </c>
      <c r="B409" s="16" t="s">
        <v>16</v>
      </c>
      <c r="C409" s="16" t="s">
        <v>18</v>
      </c>
      <c r="D409" s="16" t="s">
        <v>351</v>
      </c>
      <c r="E409" s="16" t="s">
        <v>17</v>
      </c>
      <c r="F409" s="16" t="s">
        <v>19</v>
      </c>
      <c r="G409" s="7" t="n">
        <v>60</v>
      </c>
      <c r="H409" s="6" t="n">
        <v>67.246666666667</v>
      </c>
      <c r="I409" s="6" t="n">
        <v>-4034.8</v>
      </c>
      <c r="J409" s="6" t="n">
        <v>0</v>
      </c>
      <c r="K409" s="6" t="n">
        <v>-1.02</v>
      </c>
      <c r="L409" s="6" t="n">
        <v>0</v>
      </c>
      <c r="M409" s="6" t="s">
        <f>=I409+J409+K409+L409</f>
      </c>
      <c r="N409" s="6"/>
      <c r="O409" s="16"/>
    </row>
    <row collapsed="false" customFormat="false" customHeight="false" hidden="false" ht="12.1" outlineLevel="0" r="410">
      <c r="A410" s="20" t="n">
        <v>44722.6490625</v>
      </c>
      <c r="B410" s="16" t="s">
        <v>52</v>
      </c>
      <c r="C410" s="16" t="s">
        <v>509</v>
      </c>
      <c r="D410" s="16" t="s">
        <v>351</v>
      </c>
      <c r="E410" s="16" t="s">
        <v>17</v>
      </c>
      <c r="F410" s="16" t="s">
        <v>19</v>
      </c>
      <c r="G410" s="7" t="n">
        <v>150</v>
      </c>
      <c r="H410" s="6" t="n">
        <v>3.27</v>
      </c>
      <c r="I410" s="6" t="n">
        <v>-490.5</v>
      </c>
      <c r="J410" s="6" t="n">
        <v>0</v>
      </c>
      <c r="K410" s="6" t="n">
        <v>-0.14</v>
      </c>
      <c r="L410" s="6" t="n">
        <v>0</v>
      </c>
      <c r="M410" s="6" t="s">
        <f>=I410+J410+K410+L410</f>
      </c>
      <c r="N410" s="6"/>
      <c r="O410" s="16"/>
    </row>
    <row collapsed="false" customFormat="false" customHeight="false" hidden="false" ht="12.1" outlineLevel="0" r="411">
      <c r="A411" s="20" t="n">
        <v>44722.827407407</v>
      </c>
      <c r="B411" s="16" t="s">
        <v>16</v>
      </c>
      <c r="C411" s="16" t="s">
        <v>18</v>
      </c>
      <c r="D411" s="16" t="s">
        <v>351</v>
      </c>
      <c r="E411" s="16" t="s">
        <v>17</v>
      </c>
      <c r="F411" s="16" t="s">
        <v>19</v>
      </c>
      <c r="G411" s="7" t="n">
        <v>40</v>
      </c>
      <c r="H411" s="6" t="n">
        <v>62.8</v>
      </c>
      <c r="I411" s="6" t="n">
        <v>-2512</v>
      </c>
      <c r="J411" s="6" t="n">
        <v>0</v>
      </c>
      <c r="K411" s="6" t="n">
        <v>-0.62</v>
      </c>
      <c r="L411" s="6" t="n">
        <v>0</v>
      </c>
      <c r="M411" s="6" t="s">
        <f>=I411+J411+K411+L411</f>
      </c>
      <c r="N411" s="6"/>
      <c r="O411" s="16"/>
    </row>
    <row collapsed="false" customFormat="false" customHeight="false" hidden="false" ht="12.1" outlineLevel="0" r="412">
      <c r="A412" s="20" t="n">
        <v>44725.927453704</v>
      </c>
      <c r="B412" s="16" t="s">
        <v>16</v>
      </c>
      <c r="C412" s="16" t="s">
        <v>18</v>
      </c>
      <c r="D412" s="16" t="s">
        <v>351</v>
      </c>
      <c r="E412" s="16" t="s">
        <v>17</v>
      </c>
      <c r="F412" s="16" t="s">
        <v>19</v>
      </c>
      <c r="G412" s="7" t="n">
        <v>20</v>
      </c>
      <c r="H412" s="6" t="n">
        <v>58.9</v>
      </c>
      <c r="I412" s="6" t="n">
        <v>-1178</v>
      </c>
      <c r="J412" s="6" t="n">
        <v>0</v>
      </c>
      <c r="K412" s="6" t="n">
        <v>-0.29</v>
      </c>
      <c r="L412" s="6" t="n">
        <v>0</v>
      </c>
      <c r="M412" s="6" t="s">
        <f>=I412+J412+K412+L412</f>
      </c>
      <c r="N412" s="6"/>
      <c r="O412" s="16"/>
    </row>
    <row collapsed="false" customFormat="false" customHeight="false" hidden="false" ht="12.1" outlineLevel="0" r="413">
      <c r="A413" s="20" t="n">
        <v>44726.708773148</v>
      </c>
      <c r="B413" s="16" t="s">
        <v>382</v>
      </c>
      <c r="C413" s="16" t="s">
        <v>527</v>
      </c>
      <c r="D413" s="16" t="s">
        <v>351</v>
      </c>
      <c r="E413" s="16" t="s">
        <v>17</v>
      </c>
      <c r="F413" s="16" t="s">
        <v>23</v>
      </c>
      <c r="G413" s="7" t="n">
        <v>20</v>
      </c>
      <c r="H413" s="6" t="n">
        <v>321.2</v>
      </c>
      <c r="I413" s="6" t="n">
        <v>-6424</v>
      </c>
      <c r="J413" s="6" t="n">
        <v>0</v>
      </c>
      <c r="K413" s="6" t="n">
        <v>-1.61</v>
      </c>
      <c r="L413" s="6" t="n">
        <v>0</v>
      </c>
      <c r="M413" s="6"/>
      <c r="N413" s="6" t="s">
        <f>=I413+J413+K413+L413</f>
      </c>
      <c r="O413" s="16"/>
    </row>
    <row collapsed="false" customFormat="false" customHeight="false" hidden="false" ht="12.1" outlineLevel="0" r="414">
      <c r="A414" s="20" t="n">
        <v>44728.732997685</v>
      </c>
      <c r="B414" s="16" t="s">
        <v>34</v>
      </c>
      <c r="C414" s="16" t="s">
        <v>35</v>
      </c>
      <c r="D414" s="16" t="s">
        <v>351</v>
      </c>
      <c r="E414" s="16" t="s">
        <v>17</v>
      </c>
      <c r="F414" s="16" t="s">
        <v>19</v>
      </c>
      <c r="G414" s="7" t="n">
        <v>30</v>
      </c>
      <c r="H414" s="6" t="n">
        <v>84.266666666667</v>
      </c>
      <c r="I414" s="6" t="n">
        <v>-2528</v>
      </c>
      <c r="J414" s="6" t="n">
        <v>0</v>
      </c>
      <c r="K414" s="6" t="n">
        <v>-0.63</v>
      </c>
      <c r="L414" s="6" t="n">
        <v>0</v>
      </c>
      <c r="M414" s="6" t="s">
        <f>=I414+J414+K414+L414</f>
      </c>
      <c r="N414" s="6"/>
      <c r="O414" s="16"/>
    </row>
    <row collapsed="false" customFormat="false" customHeight="false" hidden="false" ht="12.1" outlineLevel="0" r="415">
      <c r="A415" s="21" t="n">
        <v>44733.928020833</v>
      </c>
      <c r="B415" s="22" t="s">
        <v>412</v>
      </c>
      <c r="C415" s="22" t="s">
        <v>90</v>
      </c>
      <c r="D415" s="22" t="s">
        <v>412</v>
      </c>
      <c r="E415" s="22" t="s">
        <v>412</v>
      </c>
      <c r="F415" s="22" t="s">
        <v>19</v>
      </c>
      <c r="G415" s="23" t="n">
        <v>1</v>
      </c>
      <c r="H415" s="24" t="n">
        <v>1</v>
      </c>
      <c r="I415" s="24" t="n">
        <v>905.02</v>
      </c>
      <c r="J415" s="24" t="n">
        <v>0</v>
      </c>
      <c r="K415" s="24" t="n">
        <v>0</v>
      </c>
      <c r="L415" s="24" t="n">
        <v>0</v>
      </c>
      <c r="M415" s="6" t="s">
        <f>=I415+J415+K415+L415</f>
      </c>
      <c r="N415" s="24"/>
      <c r="O415" s="22"/>
    </row>
    <row collapsed="false" customFormat="false" customHeight="false" hidden="false" ht="12.1" outlineLevel="0" r="416">
      <c r="A416" s="20" t="n">
        <v>44742.962175926</v>
      </c>
      <c r="B416" s="16" t="s">
        <v>16</v>
      </c>
      <c r="C416" s="16" t="s">
        <v>18</v>
      </c>
      <c r="D416" s="16" t="s">
        <v>351</v>
      </c>
      <c r="E416" s="16" t="s">
        <v>17</v>
      </c>
      <c r="F416" s="16" t="s">
        <v>19</v>
      </c>
      <c r="G416" s="7" t="n">
        <v>4</v>
      </c>
      <c r="H416" s="6" t="n">
        <v>51.6</v>
      </c>
      <c r="I416" s="6" t="n">
        <v>-206.4</v>
      </c>
      <c r="J416" s="6" t="n">
        <v>0</v>
      </c>
      <c r="K416" s="6" t="n">
        <v>-0.05</v>
      </c>
      <c r="L416" s="6" t="n">
        <v>0</v>
      </c>
      <c r="M416" s="6" t="s">
        <f>=I416+J416+K416+L416</f>
      </c>
      <c r="N416" s="6"/>
      <c r="O416" s="16"/>
    </row>
    <row collapsed="false" customFormat="false" customHeight="false" hidden="false" ht="12.1" outlineLevel="0" r="417">
      <c r="A417" s="20" t="n">
        <v>44743.718113426</v>
      </c>
      <c r="B417" s="16" t="s">
        <v>34</v>
      </c>
      <c r="C417" s="16" t="s">
        <v>35</v>
      </c>
      <c r="D417" s="16" t="s">
        <v>351</v>
      </c>
      <c r="E417" s="16" t="s">
        <v>17</v>
      </c>
      <c r="F417" s="16" t="s">
        <v>19</v>
      </c>
      <c r="G417" s="7" t="n">
        <v>10</v>
      </c>
      <c r="H417" s="6" t="n">
        <v>77.2</v>
      </c>
      <c r="I417" s="6" t="n">
        <v>-772</v>
      </c>
      <c r="J417" s="6" t="n">
        <v>0</v>
      </c>
      <c r="K417" s="6" t="n">
        <v>-0.19</v>
      </c>
      <c r="L417" s="6" t="n">
        <v>0</v>
      </c>
      <c r="M417" s="6" t="s">
        <f>=I417+J417+K417+L417</f>
      </c>
      <c r="N417" s="6"/>
      <c r="O417" s="16"/>
    </row>
    <row collapsed="false" customFormat="false" customHeight="false" hidden="false" ht="12.1" outlineLevel="0" r="418">
      <c r="A418" s="20" t="n">
        <v>44747.438622685</v>
      </c>
      <c r="B418" s="16" t="s">
        <v>358</v>
      </c>
      <c r="C418" s="16" t="s">
        <v>423</v>
      </c>
      <c r="D418" s="16" t="s">
        <v>351</v>
      </c>
      <c r="E418" s="16" t="s">
        <v>17</v>
      </c>
      <c r="F418" s="16" t="s">
        <v>23</v>
      </c>
      <c r="G418" s="7" t="n">
        <v>200</v>
      </c>
      <c r="H418" s="6" t="n">
        <v>5.315</v>
      </c>
      <c r="I418" s="6" t="n">
        <v>-1063</v>
      </c>
      <c r="J418" s="6" t="n">
        <v>0</v>
      </c>
      <c r="K418" s="6" t="n">
        <v>-0.27</v>
      </c>
      <c r="L418" s="6" t="n">
        <v>0</v>
      </c>
      <c r="M418" s="6"/>
      <c r="N418" s="6" t="s">
        <f>=I418+J418+K418+L418</f>
      </c>
      <c r="O418" s="16"/>
    </row>
    <row collapsed="false" customFormat="false" customHeight="false" hidden="false" ht="12.1" outlineLevel="0" r="419">
      <c r="A419" s="21" t="n">
        <v>44748.767361111</v>
      </c>
      <c r="B419" s="22" t="s">
        <v>412</v>
      </c>
      <c r="C419" s="22" t="s">
        <v>90</v>
      </c>
      <c r="D419" s="22" t="s">
        <v>412</v>
      </c>
      <c r="E419" s="22" t="s">
        <v>412</v>
      </c>
      <c r="F419" s="22" t="s">
        <v>23</v>
      </c>
      <c r="G419" s="23" t="n">
        <v>1</v>
      </c>
      <c r="H419" s="24" t="n">
        <v>1</v>
      </c>
      <c r="I419" s="24" t="n">
        <v>26356.59</v>
      </c>
      <c r="J419" s="24" t="n">
        <v>0</v>
      </c>
      <c r="K419" s="24" t="n">
        <v>0</v>
      </c>
      <c r="L419" s="24" t="n">
        <v>0</v>
      </c>
      <c r="M419" s="24"/>
      <c r="N419" s="6" t="s">
        <f>=I419+J419+K419+L419</f>
      </c>
      <c r="O419" s="22"/>
    </row>
    <row collapsed="false" customFormat="false" customHeight="false" hidden="false" ht="12.1" outlineLevel="0" r="420">
      <c r="A420" s="20" t="n">
        <v>44748.773576389</v>
      </c>
      <c r="B420" s="16" t="s">
        <v>358</v>
      </c>
      <c r="C420" s="16" t="s">
        <v>423</v>
      </c>
      <c r="D420" s="16" t="s">
        <v>351</v>
      </c>
      <c r="E420" s="16" t="s">
        <v>17</v>
      </c>
      <c r="F420" s="16" t="s">
        <v>23</v>
      </c>
      <c r="G420" s="7" t="n">
        <v>5000</v>
      </c>
      <c r="H420" s="6" t="n">
        <v>5.28</v>
      </c>
      <c r="I420" s="6" t="n">
        <v>-26400</v>
      </c>
      <c r="J420" s="6" t="n">
        <v>0</v>
      </c>
      <c r="K420" s="6" t="n">
        <v>-6.61</v>
      </c>
      <c r="L420" s="6" t="n">
        <v>0</v>
      </c>
      <c r="M420" s="6"/>
      <c r="N420" s="6" t="s">
        <f>=I420+J420+K420+L420</f>
      </c>
      <c r="O420" s="16"/>
    </row>
    <row collapsed="false" customFormat="false" customHeight="false" hidden="false" ht="12.1" outlineLevel="0" r="421">
      <c r="A421" s="29" t="n">
        <v>44768</v>
      </c>
      <c r="B421" s="30" t="s">
        <v>473</v>
      </c>
      <c r="C421" s="30" t="s">
        <v>519</v>
      </c>
      <c r="D421" s="30" t="s">
        <v>473</v>
      </c>
      <c r="E421" s="30" t="s">
        <v>473</v>
      </c>
      <c r="F421" s="30" t="s">
        <v>23</v>
      </c>
      <c r="G421" s="31" t="n">
        <v>2</v>
      </c>
      <c r="H421" s="32" t="n">
        <v>0</v>
      </c>
      <c r="I421" s="32" t="n">
        <v>-832</v>
      </c>
      <c r="J421" s="32" t="n">
        <v>0</v>
      </c>
      <c r="K421" s="32" t="n">
        <v>0</v>
      </c>
      <c r="L421" s="32" t="n">
        <v>0</v>
      </c>
      <c r="M421" s="32"/>
      <c r="N421" s="6" t="s">
        <f>=I421+J421+K421+L421</f>
      </c>
      <c r="O421" s="30"/>
    </row>
    <row collapsed="false" customFormat="false" customHeight="false" hidden="false" ht="12.1" outlineLevel="0" r="422">
      <c r="A422" s="21" t="n">
        <v>44768</v>
      </c>
      <c r="B422" s="22" t="s">
        <v>421</v>
      </c>
      <c r="C422" s="22" t="s">
        <v>520</v>
      </c>
      <c r="D422" s="22" t="s">
        <v>421</v>
      </c>
      <c r="E422" s="22" t="s">
        <v>421</v>
      </c>
      <c r="F422" s="22" t="s">
        <v>23</v>
      </c>
      <c r="G422" s="23" t="n">
        <v>1</v>
      </c>
      <c r="H422" s="24" t="n">
        <v>1</v>
      </c>
      <c r="I422" s="24" t="n">
        <v>3200</v>
      </c>
      <c r="J422" s="24" t="n">
        <v>0</v>
      </c>
      <c r="K422" s="24" t="n">
        <v>0</v>
      </c>
      <c r="L422" s="24" t="n">
        <v>0</v>
      </c>
      <c r="M422" s="24"/>
      <c r="N422" s="6" t="s">
        <f>=I422+J422+K422+L422</f>
      </c>
      <c r="O422" s="22"/>
    </row>
    <row collapsed="false" customFormat="false" customHeight="false" hidden="false" ht="12.1" outlineLevel="0" r="423">
      <c r="A423" s="21" t="n">
        <v>44768.671412037</v>
      </c>
      <c r="B423" s="22" t="s">
        <v>421</v>
      </c>
      <c r="C423" s="22" t="s">
        <v>451</v>
      </c>
      <c r="D423" s="22" t="s">
        <v>421</v>
      </c>
      <c r="E423" s="22" t="s">
        <v>421</v>
      </c>
      <c r="F423" s="22" t="s">
        <v>23</v>
      </c>
      <c r="G423" s="23" t="n">
        <v>1</v>
      </c>
      <c r="H423" s="24" t="n">
        <v>1</v>
      </c>
      <c r="I423" s="24" t="n">
        <v>3200</v>
      </c>
      <c r="J423" s="24" t="n">
        <v>0</v>
      </c>
      <c r="K423" s="24" t="n">
        <v>0</v>
      </c>
      <c r="L423" s="24" t="n">
        <v>0</v>
      </c>
      <c r="M423" s="24"/>
      <c r="N423" s="6" t="s">
        <f>=I423+J423+K423+L423</f>
      </c>
      <c r="O423" s="22"/>
    </row>
    <row collapsed="false" customFormat="false" customHeight="false" hidden="false" ht="12.1" outlineLevel="0" r="424">
      <c r="A424" s="29" t="n">
        <v>44769</v>
      </c>
      <c r="B424" s="30" t="s">
        <v>473</v>
      </c>
      <c r="C424" s="30" t="s">
        <v>528</v>
      </c>
      <c r="D424" s="30" t="s">
        <v>473</v>
      </c>
      <c r="E424" s="30" t="s">
        <v>473</v>
      </c>
      <c r="F424" s="30" t="s">
        <v>23</v>
      </c>
      <c r="G424" s="31" t="n">
        <v>2</v>
      </c>
      <c r="H424" s="32" t="n">
        <v>0</v>
      </c>
      <c r="I424" s="32" t="n">
        <v>-19936</v>
      </c>
      <c r="J424" s="32" t="n">
        <v>0</v>
      </c>
      <c r="K424" s="32" t="n">
        <v>0</v>
      </c>
      <c r="L424" s="32" t="n">
        <v>0</v>
      </c>
      <c r="M424" s="32"/>
      <c r="N424" s="6" t="s">
        <f>=I424+J424+K424+L424</f>
      </c>
      <c r="O424" s="30"/>
    </row>
    <row collapsed="false" customFormat="false" customHeight="false" hidden="false" ht="12.1" outlineLevel="0" r="425">
      <c r="A425" s="21" t="n">
        <v>44769</v>
      </c>
      <c r="B425" s="22" t="s">
        <v>421</v>
      </c>
      <c r="C425" s="22" t="s">
        <v>529</v>
      </c>
      <c r="D425" s="22" t="s">
        <v>421</v>
      </c>
      <c r="E425" s="22" t="s">
        <v>421</v>
      </c>
      <c r="F425" s="22" t="s">
        <v>23</v>
      </c>
      <c r="G425" s="23" t="n">
        <v>1</v>
      </c>
      <c r="H425" s="24" t="n">
        <v>1</v>
      </c>
      <c r="I425" s="24" t="n">
        <v>76680</v>
      </c>
      <c r="J425" s="24" t="n">
        <v>0</v>
      </c>
      <c r="K425" s="24" t="n">
        <v>0</v>
      </c>
      <c r="L425" s="24" t="n">
        <v>0</v>
      </c>
      <c r="M425" s="24"/>
      <c r="N425" s="6" t="s">
        <f>=I425+J425+K425+L425</f>
      </c>
      <c r="O425" s="22"/>
    </row>
    <row collapsed="false" customFormat="false" customHeight="false" hidden="false" ht="12.1" outlineLevel="0" r="426">
      <c r="A426" s="21" t="n">
        <v>44769.541388889</v>
      </c>
      <c r="B426" s="22" t="s">
        <v>421</v>
      </c>
      <c r="C426" s="22" t="s">
        <v>530</v>
      </c>
      <c r="D426" s="22" t="s">
        <v>421</v>
      </c>
      <c r="E426" s="22" t="s">
        <v>421</v>
      </c>
      <c r="F426" s="22" t="s">
        <v>23</v>
      </c>
      <c r="G426" s="23" t="n">
        <v>1</v>
      </c>
      <c r="H426" s="24" t="n">
        <v>1</v>
      </c>
      <c r="I426" s="24" t="n">
        <v>76680</v>
      </c>
      <c r="J426" s="24" t="n">
        <v>0</v>
      </c>
      <c r="K426" s="24" t="n">
        <v>0</v>
      </c>
      <c r="L426" s="24" t="n">
        <v>0</v>
      </c>
      <c r="M426" s="24"/>
      <c r="N426" s="6" t="s">
        <f>=I426+J426+K426+L426</f>
      </c>
      <c r="O426" s="22"/>
    </row>
    <row collapsed="false" customFormat="false" customHeight="false" hidden="false" ht="12.1" outlineLevel="0" r="427">
      <c r="A427" s="29" t="n">
        <v>44776</v>
      </c>
      <c r="B427" s="30" t="s">
        <v>473</v>
      </c>
      <c r="C427" s="30" t="s">
        <v>531</v>
      </c>
      <c r="D427" s="30" t="s">
        <v>473</v>
      </c>
      <c r="E427" s="30" t="s">
        <v>473</v>
      </c>
      <c r="F427" s="30" t="s">
        <v>23</v>
      </c>
      <c r="G427" s="31" t="n">
        <v>2</v>
      </c>
      <c r="H427" s="32" t="n">
        <v>0</v>
      </c>
      <c r="I427" s="32" t="n">
        <v>-2714</v>
      </c>
      <c r="J427" s="32" t="n">
        <v>0</v>
      </c>
      <c r="K427" s="32" t="n">
        <v>0</v>
      </c>
      <c r="L427" s="32" t="n">
        <v>0</v>
      </c>
      <c r="M427" s="32"/>
      <c r="N427" s="6" t="s">
        <f>=I427+J427+K427+L427</f>
      </c>
      <c r="O427" s="30"/>
    </row>
    <row collapsed="false" customFormat="false" customHeight="false" hidden="false" ht="12.1" outlineLevel="0" r="428">
      <c r="A428" s="21" t="n">
        <v>44776</v>
      </c>
      <c r="B428" s="22" t="s">
        <v>421</v>
      </c>
      <c r="C428" s="22" t="s">
        <v>532</v>
      </c>
      <c r="D428" s="22" t="s">
        <v>421</v>
      </c>
      <c r="E428" s="22" t="s">
        <v>421</v>
      </c>
      <c r="F428" s="22" t="s">
        <v>23</v>
      </c>
      <c r="G428" s="23" t="n">
        <v>1</v>
      </c>
      <c r="H428" s="24" t="n">
        <v>1</v>
      </c>
      <c r="I428" s="24" t="n">
        <v>10497.36</v>
      </c>
      <c r="J428" s="24" t="n">
        <v>0</v>
      </c>
      <c r="K428" s="24" t="n">
        <v>0</v>
      </c>
      <c r="L428" s="24" t="n">
        <v>0</v>
      </c>
      <c r="M428" s="24"/>
      <c r="N428" s="6" t="s">
        <f>=I428+J428+K428+L428</f>
      </c>
      <c r="O428" s="22"/>
    </row>
    <row collapsed="false" customFormat="false" customHeight="false" hidden="false" ht="12.1" outlineLevel="0" r="429">
      <c r="A429" s="21" t="n">
        <v>44776.46375</v>
      </c>
      <c r="B429" s="22" t="s">
        <v>421</v>
      </c>
      <c r="C429" s="22" t="s">
        <v>475</v>
      </c>
      <c r="D429" s="22" t="s">
        <v>421</v>
      </c>
      <c r="E429" s="22" t="s">
        <v>421</v>
      </c>
      <c r="F429" s="22" t="s">
        <v>23</v>
      </c>
      <c r="G429" s="23" t="n">
        <v>1</v>
      </c>
      <c r="H429" s="24" t="n">
        <v>1</v>
      </c>
      <c r="I429" s="24" t="n">
        <v>10497.36</v>
      </c>
      <c r="J429" s="24" t="n">
        <v>0</v>
      </c>
      <c r="K429" s="24" t="n">
        <v>0</v>
      </c>
      <c r="L429" s="24" t="n">
        <v>0</v>
      </c>
      <c r="M429" s="24"/>
      <c r="N429" s="6" t="s">
        <f>=I429+J429+K429+L429</f>
      </c>
      <c r="O429" s="22"/>
    </row>
    <row collapsed="false" customFormat="false" customHeight="false" hidden="false" ht="12.1" outlineLevel="0" r="430">
      <c r="A430" s="29" t="n">
        <v>44781</v>
      </c>
      <c r="B430" s="30" t="s">
        <v>473</v>
      </c>
      <c r="C430" s="30" t="s">
        <v>533</v>
      </c>
      <c r="D430" s="30" t="s">
        <v>473</v>
      </c>
      <c r="E430" s="30" t="s">
        <v>473</v>
      </c>
      <c r="F430" s="30" t="s">
        <v>23</v>
      </c>
      <c r="G430" s="31" t="n">
        <v>2</v>
      </c>
      <c r="H430" s="32" t="n">
        <v>0</v>
      </c>
      <c r="I430" s="32" t="n">
        <v>-33682</v>
      </c>
      <c r="J430" s="32" t="n">
        <v>0</v>
      </c>
      <c r="K430" s="32" t="n">
        <v>0</v>
      </c>
      <c r="L430" s="32" t="n">
        <v>0</v>
      </c>
      <c r="M430" s="32"/>
      <c r="N430" s="6" t="s">
        <f>=I430+J430+K430+L430</f>
      </c>
      <c r="O430" s="30"/>
    </row>
    <row collapsed="false" customFormat="false" customHeight="false" hidden="false" ht="12.1" outlineLevel="0" r="431">
      <c r="A431" s="21" t="n">
        <v>44781</v>
      </c>
      <c r="B431" s="22" t="s">
        <v>421</v>
      </c>
      <c r="C431" s="22" t="s">
        <v>534</v>
      </c>
      <c r="D431" s="22" t="s">
        <v>421</v>
      </c>
      <c r="E431" s="22" t="s">
        <v>421</v>
      </c>
      <c r="F431" s="22" t="s">
        <v>23</v>
      </c>
      <c r="G431" s="23" t="n">
        <v>1</v>
      </c>
      <c r="H431" s="24" t="n">
        <v>1</v>
      </c>
      <c r="I431" s="24" t="n">
        <v>129602</v>
      </c>
      <c r="J431" s="24" t="n">
        <v>0</v>
      </c>
      <c r="K431" s="24" t="n">
        <v>0</v>
      </c>
      <c r="L431" s="24" t="n">
        <v>0</v>
      </c>
      <c r="M431" s="24"/>
      <c r="N431" s="6" t="s">
        <f>=I431+J431+K431+L431</f>
      </c>
      <c r="O431" s="22"/>
    </row>
    <row collapsed="false" customFormat="false" customHeight="false" hidden="false" ht="12.1" outlineLevel="0" r="432">
      <c r="A432" s="21" t="n">
        <v>44781.549953704</v>
      </c>
      <c r="B432" s="22" t="s">
        <v>421</v>
      </c>
      <c r="C432" s="22" t="s">
        <v>535</v>
      </c>
      <c r="D432" s="22" t="s">
        <v>421</v>
      </c>
      <c r="E432" s="22" t="s">
        <v>421</v>
      </c>
      <c r="F432" s="22" t="s">
        <v>23</v>
      </c>
      <c r="G432" s="23" t="n">
        <v>1</v>
      </c>
      <c r="H432" s="24" t="n">
        <v>1</v>
      </c>
      <c r="I432" s="24" t="n">
        <v>129602</v>
      </c>
      <c r="J432" s="24" t="n">
        <v>0</v>
      </c>
      <c r="K432" s="24" t="n">
        <v>0</v>
      </c>
      <c r="L432" s="24" t="n">
        <v>0</v>
      </c>
      <c r="M432" s="24"/>
      <c r="N432" s="6" t="s">
        <f>=I432+J432+K432+L432</f>
      </c>
      <c r="O432" s="22"/>
    </row>
    <row collapsed="false" customFormat="false" customHeight="false" hidden="false" ht="12.1" outlineLevel="0" r="433">
      <c r="A433" s="20" t="n">
        <v>44784.73337963</v>
      </c>
      <c r="B433" s="16" t="s">
        <v>46</v>
      </c>
      <c r="C433" s="16" t="s">
        <v>437</v>
      </c>
      <c r="D433" s="16" t="s">
        <v>351</v>
      </c>
      <c r="E433" s="16" t="s">
        <v>17</v>
      </c>
      <c r="F433" s="16" t="s">
        <v>23</v>
      </c>
      <c r="G433" s="7" t="n">
        <v>50000</v>
      </c>
      <c r="H433" s="6" t="n">
        <v>1.356</v>
      </c>
      <c r="I433" s="6" t="n">
        <v>-67800</v>
      </c>
      <c r="J433" s="6" t="n">
        <v>0</v>
      </c>
      <c r="K433" s="6" t="n">
        <v>-16.95</v>
      </c>
      <c r="L433" s="6" t="n">
        <v>0</v>
      </c>
      <c r="M433" s="6"/>
      <c r="N433" s="6" t="s">
        <f>=I433+J433+K433+L433</f>
      </c>
      <c r="O433" s="16"/>
    </row>
    <row collapsed="false" customFormat="false" customHeight="false" hidden="false" ht="12.1" outlineLevel="0" r="434">
      <c r="A434" s="33" t="n">
        <v>44792.709363426</v>
      </c>
      <c r="B434" s="34" t="s">
        <v>382</v>
      </c>
      <c r="C434" s="34" t="s">
        <v>527</v>
      </c>
      <c r="D434" s="34" t="s">
        <v>352</v>
      </c>
      <c r="E434" s="34" t="s">
        <v>17</v>
      </c>
      <c r="F434" s="34" t="s">
        <v>23</v>
      </c>
      <c r="G434" s="35" t="n">
        <v>-470</v>
      </c>
      <c r="H434" s="36" t="n">
        <v>487.1</v>
      </c>
      <c r="I434" s="36" t="n">
        <v>228937</v>
      </c>
      <c r="J434" s="36" t="n">
        <v>0</v>
      </c>
      <c r="K434" s="36" t="n">
        <v>-57.24</v>
      </c>
      <c r="L434" s="36" t="n">
        <v>0</v>
      </c>
      <c r="M434" s="36"/>
      <c r="N434" s="6" t="s">
        <f>=I434+J434+K434+L434</f>
      </c>
      <c r="O434" s="34"/>
    </row>
    <row collapsed="false" customFormat="false" customHeight="false" hidden="false" ht="12.1" outlineLevel="0" r="435">
      <c r="A435" s="20" t="n">
        <v>44795.865486111</v>
      </c>
      <c r="B435" s="16" t="s">
        <v>25</v>
      </c>
      <c r="C435" s="16" t="s">
        <v>26</v>
      </c>
      <c r="D435" s="16" t="s">
        <v>351</v>
      </c>
      <c r="E435" s="16" t="s">
        <v>17</v>
      </c>
      <c r="F435" s="16" t="s">
        <v>19</v>
      </c>
      <c r="G435" s="7" t="n">
        <v>60</v>
      </c>
      <c r="H435" s="6" t="n">
        <v>33.845</v>
      </c>
      <c r="I435" s="6" t="n">
        <v>-2030.7</v>
      </c>
      <c r="J435" s="6" t="n">
        <v>0</v>
      </c>
      <c r="K435" s="6" t="n">
        <v>-0.5</v>
      </c>
      <c r="L435" s="6" t="n">
        <v>0</v>
      </c>
      <c r="M435" s="6" t="s">
        <f>=I435+J435+K435+L435</f>
      </c>
      <c r="N435" s="6"/>
      <c r="O435" s="16"/>
    </row>
    <row collapsed="false" customFormat="false" customHeight="false" hidden="false" ht="12.1" outlineLevel="0" r="436">
      <c r="A436" s="20" t="n">
        <v>44798.010243056</v>
      </c>
      <c r="B436" s="16" t="s">
        <v>369</v>
      </c>
      <c r="C436" s="16" t="s">
        <v>466</v>
      </c>
      <c r="D436" s="16" t="s">
        <v>351</v>
      </c>
      <c r="E436" s="16" t="s">
        <v>17</v>
      </c>
      <c r="F436" s="16" t="s">
        <v>19</v>
      </c>
      <c r="G436" s="7" t="n">
        <v>1</v>
      </c>
      <c r="H436" s="6" t="n">
        <v>78.9</v>
      </c>
      <c r="I436" s="6" t="n">
        <v>-78.9</v>
      </c>
      <c r="J436" s="6" t="n">
        <v>0</v>
      </c>
      <c r="K436" s="6" t="n">
        <v>-0.02</v>
      </c>
      <c r="L436" s="6" t="n">
        <v>0</v>
      </c>
      <c r="M436" s="6" t="s">
        <f>=I436+J436+K436+L436</f>
      </c>
      <c r="N436" s="6"/>
      <c r="O436" s="16"/>
    </row>
    <row collapsed="false" customFormat="false" customHeight="false" hidden="false" ht="12.1" outlineLevel="0" r="437">
      <c r="A437" s="20" t="n">
        <v>44799.433240741</v>
      </c>
      <c r="B437" s="16" t="s">
        <v>383</v>
      </c>
      <c r="C437" s="16" t="s">
        <v>536</v>
      </c>
      <c r="D437" s="16" t="s">
        <v>351</v>
      </c>
      <c r="E437" s="16" t="s">
        <v>75</v>
      </c>
      <c r="F437" s="16" t="s">
        <v>23</v>
      </c>
      <c r="G437" s="7" t="n">
        <v>100</v>
      </c>
      <c r="H437" s="6" t="n">
        <v>98.71</v>
      </c>
      <c r="I437" s="6" t="n">
        <v>-98710</v>
      </c>
      <c r="J437" s="6" t="n">
        <v>-622</v>
      </c>
      <c r="K437" s="6" t="n">
        <v>-24.68</v>
      </c>
      <c r="L437" s="6" t="n">
        <v>0</v>
      </c>
      <c r="M437" s="6"/>
      <c r="N437" s="6" t="s">
        <f>=I437+J437+K437+L437</f>
      </c>
      <c r="O437" s="16"/>
    </row>
    <row collapsed="false" customFormat="false" customHeight="false" hidden="false" ht="12.1" outlineLevel="0" r="438">
      <c r="A438" s="20" t="n">
        <v>44802.886064815</v>
      </c>
      <c r="B438" s="16" t="s">
        <v>20</v>
      </c>
      <c r="C438" s="16" t="s">
        <v>537</v>
      </c>
      <c r="D438" s="16" t="s">
        <v>351</v>
      </c>
      <c r="E438" s="16" t="s">
        <v>17</v>
      </c>
      <c r="F438" s="16" t="s">
        <v>19</v>
      </c>
      <c r="G438" s="7" t="n">
        <v>40</v>
      </c>
      <c r="H438" s="6" t="n">
        <v>88.78475</v>
      </c>
      <c r="I438" s="6" t="n">
        <v>-3551.39</v>
      </c>
      <c r="J438" s="6" t="n">
        <v>0</v>
      </c>
      <c r="K438" s="6" t="n">
        <v>-0.88</v>
      </c>
      <c r="L438" s="6" t="n">
        <v>0</v>
      </c>
      <c r="M438" s="6" t="s">
        <f>=I438+J438+K438+L438</f>
      </c>
      <c r="N438" s="6"/>
      <c r="O438" s="16"/>
    </row>
    <row collapsed="false" customFormat="false" customHeight="false" hidden="false" ht="12.1" outlineLevel="0" r="439">
      <c r="A439" s="29" t="n">
        <v>44805</v>
      </c>
      <c r="B439" s="30" t="s">
        <v>473</v>
      </c>
      <c r="C439" s="30" t="s">
        <v>523</v>
      </c>
      <c r="D439" s="30" t="s">
        <v>473</v>
      </c>
      <c r="E439" s="30" t="s">
        <v>473</v>
      </c>
      <c r="F439" s="30" t="s">
        <v>23</v>
      </c>
      <c r="G439" s="31" t="n">
        <v>2</v>
      </c>
      <c r="H439" s="32" t="n">
        <v>0</v>
      </c>
      <c r="I439" s="32" t="n">
        <v>-1838</v>
      </c>
      <c r="J439" s="32" t="n">
        <v>0</v>
      </c>
      <c r="K439" s="32" t="n">
        <v>0</v>
      </c>
      <c r="L439" s="32" t="n">
        <v>0</v>
      </c>
      <c r="M439" s="32"/>
      <c r="N439" s="6" t="s">
        <f>=I439+J439+K439+L439</f>
      </c>
      <c r="O439" s="30"/>
    </row>
    <row collapsed="false" customFormat="false" customHeight="false" hidden="false" ht="12.1" outlineLevel="0" r="440">
      <c r="A440" s="21" t="n">
        <v>44805</v>
      </c>
      <c r="B440" s="22" t="s">
        <v>421</v>
      </c>
      <c r="C440" s="22" t="s">
        <v>524</v>
      </c>
      <c r="D440" s="22" t="s">
        <v>421</v>
      </c>
      <c r="E440" s="22" t="s">
        <v>421</v>
      </c>
      <c r="F440" s="22" t="s">
        <v>23</v>
      </c>
      <c r="G440" s="23" t="n">
        <v>1</v>
      </c>
      <c r="H440" s="24" t="n">
        <v>1</v>
      </c>
      <c r="I440" s="24" t="n">
        <v>7068</v>
      </c>
      <c r="J440" s="24" t="n">
        <v>0</v>
      </c>
      <c r="K440" s="24" t="n">
        <v>0</v>
      </c>
      <c r="L440" s="24" t="n">
        <v>0</v>
      </c>
      <c r="M440" s="24"/>
      <c r="N440" s="6" t="s">
        <f>=I440+J440+K440+L440</f>
      </c>
      <c r="O440" s="22"/>
    </row>
    <row collapsed="false" customFormat="false" customHeight="false" hidden="false" ht="12.1" outlineLevel="0" r="441">
      <c r="A441" s="21" t="n">
        <v>44805.423854167</v>
      </c>
      <c r="B441" s="22" t="s">
        <v>421</v>
      </c>
      <c r="C441" s="22" t="s">
        <v>460</v>
      </c>
      <c r="D441" s="22" t="s">
        <v>421</v>
      </c>
      <c r="E441" s="22" t="s">
        <v>421</v>
      </c>
      <c r="F441" s="22" t="s">
        <v>23</v>
      </c>
      <c r="G441" s="23" t="n">
        <v>1</v>
      </c>
      <c r="H441" s="24" t="n">
        <v>1</v>
      </c>
      <c r="I441" s="24" t="n">
        <v>7068</v>
      </c>
      <c r="J441" s="24" t="n">
        <v>0</v>
      </c>
      <c r="K441" s="24" t="n">
        <v>0</v>
      </c>
      <c r="L441" s="24" t="n">
        <v>0</v>
      </c>
      <c r="M441" s="24"/>
      <c r="N441" s="6" t="s">
        <f>=I441+J441+K441+L441</f>
      </c>
      <c r="O441" s="22"/>
    </row>
    <row collapsed="false" customFormat="false" customHeight="false" hidden="false" ht="12.1" outlineLevel="0" r="442">
      <c r="A442" s="33" t="n">
        <v>44805.730127315</v>
      </c>
      <c r="B442" s="34" t="s">
        <v>379</v>
      </c>
      <c r="C442" s="34" t="s">
        <v>513</v>
      </c>
      <c r="D442" s="34" t="s">
        <v>352</v>
      </c>
      <c r="E442" s="34" t="s">
        <v>17</v>
      </c>
      <c r="F442" s="34" t="s">
        <v>23</v>
      </c>
      <c r="G442" s="35" t="n">
        <v>-300000</v>
      </c>
      <c r="H442" s="36" t="n">
        <v>0.019515</v>
      </c>
      <c r="I442" s="36" t="n">
        <v>5854.5</v>
      </c>
      <c r="J442" s="36" t="n">
        <v>0</v>
      </c>
      <c r="K442" s="36" t="n">
        <v>-1.46</v>
      </c>
      <c r="L442" s="36" t="n">
        <v>0</v>
      </c>
      <c r="M442" s="36"/>
      <c r="N442" s="6" t="s">
        <f>=I442+J442+K442+L442</f>
      </c>
      <c r="O442" s="34"/>
    </row>
    <row collapsed="false" customFormat="false" customHeight="false" hidden="false" ht="12.1" outlineLevel="0" r="443">
      <c r="A443" s="33" t="n">
        <v>44806.622395833</v>
      </c>
      <c r="B443" s="34" t="s">
        <v>377</v>
      </c>
      <c r="C443" s="34" t="s">
        <v>500</v>
      </c>
      <c r="D443" s="34" t="s">
        <v>352</v>
      </c>
      <c r="E443" s="34" t="s">
        <v>17</v>
      </c>
      <c r="F443" s="34" t="s">
        <v>23</v>
      </c>
      <c r="G443" s="35" t="n">
        <v>-2</v>
      </c>
      <c r="H443" s="36" t="n">
        <v>1426</v>
      </c>
      <c r="I443" s="36" t="n">
        <v>2852</v>
      </c>
      <c r="J443" s="36" t="n">
        <v>0</v>
      </c>
      <c r="K443" s="36" t="n">
        <v>-0.71</v>
      </c>
      <c r="L443" s="36" t="n">
        <v>0</v>
      </c>
      <c r="M443" s="36"/>
      <c r="N443" s="6" t="s">
        <f>=I443+J443+K443+L443</f>
      </c>
      <c r="O443" s="34"/>
    </row>
    <row collapsed="false" customFormat="false" customHeight="false" hidden="false" ht="12.1" outlineLevel="0" r="444">
      <c r="A444" s="20" t="n">
        <v>44806.792326389</v>
      </c>
      <c r="B444" s="16" t="s">
        <v>49</v>
      </c>
      <c r="C444" s="16" t="s">
        <v>50</v>
      </c>
      <c r="D444" s="16" t="s">
        <v>351</v>
      </c>
      <c r="E444" s="16" t="s">
        <v>17</v>
      </c>
      <c r="F444" s="16" t="s">
        <v>19</v>
      </c>
      <c r="G444" s="7" t="n">
        <v>30</v>
      </c>
      <c r="H444" s="6" t="n">
        <v>34.6</v>
      </c>
      <c r="I444" s="6" t="n">
        <v>-1038</v>
      </c>
      <c r="J444" s="6" t="n">
        <v>0</v>
      </c>
      <c r="K444" s="6" t="n">
        <v>-0.26</v>
      </c>
      <c r="L444" s="6" t="n">
        <v>0</v>
      </c>
      <c r="M444" s="6" t="s">
        <f>=I444+J444+K444+L444</f>
      </c>
      <c r="N444" s="6"/>
      <c r="O444" s="16"/>
    </row>
    <row collapsed="false" customFormat="false" customHeight="false" hidden="false" ht="12.1" outlineLevel="0" r="445">
      <c r="A445" s="20" t="n">
        <v>44810.673321759</v>
      </c>
      <c r="B445" s="16" t="s">
        <v>380</v>
      </c>
      <c r="C445" s="16" t="s">
        <v>518</v>
      </c>
      <c r="D445" s="16" t="s">
        <v>351</v>
      </c>
      <c r="E445" s="16" t="s">
        <v>17</v>
      </c>
      <c r="F445" s="16" t="s">
        <v>23</v>
      </c>
      <c r="G445" s="7" t="n">
        <v>200</v>
      </c>
      <c r="H445" s="6" t="n">
        <v>244.64</v>
      </c>
      <c r="I445" s="6" t="n">
        <v>-48928</v>
      </c>
      <c r="J445" s="6" t="n">
        <v>0</v>
      </c>
      <c r="K445" s="6" t="n">
        <v>-12.23</v>
      </c>
      <c r="L445" s="6" t="n">
        <v>0</v>
      </c>
      <c r="M445" s="6"/>
      <c r="N445" s="6" t="s">
        <f>=I445+J445+K445+L445</f>
      </c>
      <c r="O445" s="16"/>
    </row>
    <row collapsed="false" customFormat="false" customHeight="false" hidden="false" ht="12.1" outlineLevel="0" r="446">
      <c r="A446" s="20" t="n">
        <v>44812.464444444</v>
      </c>
      <c r="B446" s="16" t="s">
        <v>380</v>
      </c>
      <c r="C446" s="16" t="s">
        <v>518</v>
      </c>
      <c r="D446" s="16" t="s">
        <v>351</v>
      </c>
      <c r="E446" s="16" t="s">
        <v>17</v>
      </c>
      <c r="F446" s="16" t="s">
        <v>23</v>
      </c>
      <c r="G446" s="7" t="n">
        <v>300</v>
      </c>
      <c r="H446" s="6" t="n">
        <v>238</v>
      </c>
      <c r="I446" s="6" t="n">
        <v>-71400</v>
      </c>
      <c r="J446" s="6" t="n">
        <v>0</v>
      </c>
      <c r="K446" s="6" t="n">
        <v>-17.85</v>
      </c>
      <c r="L446" s="6" t="n">
        <v>0</v>
      </c>
      <c r="M446" s="6"/>
      <c r="N446" s="6" t="s">
        <f>=I446+J446+K446+L446</f>
      </c>
      <c r="O446" s="16"/>
    </row>
    <row collapsed="false" customFormat="false" customHeight="false" hidden="false" ht="12.1" outlineLevel="0" r="447">
      <c r="A447" s="20" t="n">
        <v>44819.675138889</v>
      </c>
      <c r="B447" s="16" t="s">
        <v>358</v>
      </c>
      <c r="C447" s="16" t="s">
        <v>423</v>
      </c>
      <c r="D447" s="16" t="s">
        <v>351</v>
      </c>
      <c r="E447" s="16" t="s">
        <v>17</v>
      </c>
      <c r="F447" s="16" t="s">
        <v>23</v>
      </c>
      <c r="G447" s="7" t="n">
        <v>18000</v>
      </c>
      <c r="H447" s="6" t="n">
        <v>5.0094444444444</v>
      </c>
      <c r="I447" s="6" t="n">
        <v>-90170</v>
      </c>
      <c r="J447" s="6" t="n">
        <v>0</v>
      </c>
      <c r="K447" s="6" t="n">
        <v>-22.54</v>
      </c>
      <c r="L447" s="6" t="n">
        <v>0</v>
      </c>
      <c r="M447" s="6"/>
      <c r="N447" s="6" t="s">
        <f>=I447+J447+K447+L447</f>
      </c>
      <c r="O447" s="16"/>
    </row>
    <row collapsed="false" customFormat="false" customHeight="false" hidden="false" ht="12.1" outlineLevel="0" r="448">
      <c r="A448" s="20" t="n">
        <v>44825.444444444</v>
      </c>
      <c r="B448" s="16" t="s">
        <v>382</v>
      </c>
      <c r="C448" s="16" t="s">
        <v>527</v>
      </c>
      <c r="D448" s="16" t="s">
        <v>351</v>
      </c>
      <c r="E448" s="16" t="s">
        <v>17</v>
      </c>
      <c r="F448" s="16" t="s">
        <v>23</v>
      </c>
      <c r="G448" s="7" t="n">
        <v>140</v>
      </c>
      <c r="H448" s="6" t="n">
        <v>402.2</v>
      </c>
      <c r="I448" s="6" t="n">
        <v>-56308</v>
      </c>
      <c r="J448" s="6" t="n">
        <v>0</v>
      </c>
      <c r="K448" s="6" t="n">
        <v>-14.08</v>
      </c>
      <c r="L448" s="6" t="n">
        <v>0</v>
      </c>
      <c r="M448" s="6"/>
      <c r="N448" s="6" t="s">
        <f>=I448+J448+K448+L448</f>
      </c>
      <c r="O448" s="16"/>
    </row>
    <row collapsed="false" customFormat="false" customHeight="false" hidden="false" ht="12.1" outlineLevel="0" r="449">
      <c r="A449" s="20" t="n">
        <v>44826.429479167</v>
      </c>
      <c r="B449" s="16" t="s">
        <v>383</v>
      </c>
      <c r="C449" s="16" t="s">
        <v>536</v>
      </c>
      <c r="D449" s="16" t="s">
        <v>351</v>
      </c>
      <c r="E449" s="16" t="s">
        <v>75</v>
      </c>
      <c r="F449" s="16" t="s">
        <v>23</v>
      </c>
      <c r="G449" s="7" t="n">
        <v>2</v>
      </c>
      <c r="H449" s="6" t="n">
        <v>98.21</v>
      </c>
      <c r="I449" s="6" t="n">
        <v>-1964.2</v>
      </c>
      <c r="J449" s="6" t="n">
        <v>-22.18</v>
      </c>
      <c r="K449" s="6" t="n">
        <v>-0.49</v>
      </c>
      <c r="L449" s="6" t="n">
        <v>0</v>
      </c>
      <c r="M449" s="6"/>
      <c r="N449" s="6" t="s">
        <f>=I449+J449+K449+L449</f>
      </c>
      <c r="O449" s="16"/>
    </row>
    <row collapsed="false" customFormat="false" customHeight="false" hidden="false" ht="12.1" outlineLevel="0" r="450">
      <c r="A450" s="21" t="n">
        <v>44827.712268519</v>
      </c>
      <c r="B450" s="22" t="s">
        <v>412</v>
      </c>
      <c r="C450" s="22" t="s">
        <v>90</v>
      </c>
      <c r="D450" s="22" t="s">
        <v>412</v>
      </c>
      <c r="E450" s="22" t="s">
        <v>412</v>
      </c>
      <c r="F450" s="22" t="s">
        <v>23</v>
      </c>
      <c r="G450" s="23" t="n">
        <v>1</v>
      </c>
      <c r="H450" s="24" t="n">
        <v>1</v>
      </c>
      <c r="I450" s="24" t="n">
        <v>42260.57</v>
      </c>
      <c r="J450" s="24" t="n">
        <v>0</v>
      </c>
      <c r="K450" s="24" t="n">
        <v>0</v>
      </c>
      <c r="L450" s="24" t="n">
        <v>0</v>
      </c>
      <c r="M450" s="24"/>
      <c r="N450" s="6" t="s">
        <f>=I450+J450+K450+L450</f>
      </c>
      <c r="O450" s="22"/>
    </row>
    <row collapsed="false" customFormat="false" customHeight="false" hidden="false" ht="12.1" outlineLevel="0" r="451">
      <c r="A451" s="20" t="n">
        <v>44830.431724537</v>
      </c>
      <c r="B451" s="16" t="s">
        <v>358</v>
      </c>
      <c r="C451" s="16" t="s">
        <v>423</v>
      </c>
      <c r="D451" s="16" t="s">
        <v>351</v>
      </c>
      <c r="E451" s="16" t="s">
        <v>17</v>
      </c>
      <c r="F451" s="16" t="s">
        <v>23</v>
      </c>
      <c r="G451" s="7" t="n">
        <v>10000</v>
      </c>
      <c r="H451" s="6" t="n">
        <v>4.06</v>
      </c>
      <c r="I451" s="6" t="n">
        <v>-40600</v>
      </c>
      <c r="J451" s="6" t="n">
        <v>0</v>
      </c>
      <c r="K451" s="6" t="n">
        <v>-10.15</v>
      </c>
      <c r="L451" s="6" t="n">
        <v>0</v>
      </c>
      <c r="M451" s="6"/>
      <c r="N451" s="6" t="s">
        <f>=I451+J451+K451+L451</f>
      </c>
      <c r="O451" s="16"/>
    </row>
    <row collapsed="false" customFormat="false" customHeight="false" hidden="false" ht="12.1" outlineLevel="0" r="452">
      <c r="A452" s="21" t="n">
        <v>44830.69255787</v>
      </c>
      <c r="B452" s="22" t="s">
        <v>412</v>
      </c>
      <c r="C452" s="22" t="s">
        <v>90</v>
      </c>
      <c r="D452" s="22" t="s">
        <v>412</v>
      </c>
      <c r="E452" s="22" t="s">
        <v>412</v>
      </c>
      <c r="F452" s="22" t="s">
        <v>23</v>
      </c>
      <c r="G452" s="23" t="n">
        <v>3</v>
      </c>
      <c r="H452" s="24" t="n">
        <v>1</v>
      </c>
      <c r="I452" s="24" t="n">
        <v>198659.66</v>
      </c>
      <c r="J452" s="24" t="n">
        <v>0</v>
      </c>
      <c r="K452" s="24" t="n">
        <v>0</v>
      </c>
      <c r="L452" s="24" t="n">
        <v>0</v>
      </c>
      <c r="M452" s="24"/>
      <c r="N452" s="6" t="s">
        <f>=I452+J452+K452+L452</f>
      </c>
      <c r="O452" s="22"/>
    </row>
    <row collapsed="false" customFormat="false" customHeight="false" hidden="false" ht="12.1" outlineLevel="0" r="453">
      <c r="A453" s="20" t="n">
        <v>44830.693078704</v>
      </c>
      <c r="B453" s="16" t="s">
        <v>382</v>
      </c>
      <c r="C453" s="16" t="s">
        <v>527</v>
      </c>
      <c r="D453" s="16" t="s">
        <v>351</v>
      </c>
      <c r="E453" s="16" t="s">
        <v>17</v>
      </c>
      <c r="F453" s="16" t="s">
        <v>23</v>
      </c>
      <c r="G453" s="7" t="n">
        <v>200</v>
      </c>
      <c r="H453" s="6" t="n">
        <v>369.5</v>
      </c>
      <c r="I453" s="6" t="n">
        <v>-73900</v>
      </c>
      <c r="J453" s="6" t="n">
        <v>0</v>
      </c>
      <c r="K453" s="6" t="n">
        <v>-18.47</v>
      </c>
      <c r="L453" s="6" t="n">
        <v>0</v>
      </c>
      <c r="M453" s="6"/>
      <c r="N453" s="6" t="s">
        <f>=I453+J453+K453+L453</f>
      </c>
      <c r="O453" s="16"/>
    </row>
    <row collapsed="false" customFormat="false" customHeight="false" hidden="false" ht="12.1" outlineLevel="0" r="454">
      <c r="A454" s="20" t="n">
        <v>44837.598680556</v>
      </c>
      <c r="B454" s="16" t="s">
        <v>356</v>
      </c>
      <c r="C454" s="16" t="s">
        <v>417</v>
      </c>
      <c r="D454" s="16" t="s">
        <v>351</v>
      </c>
      <c r="E454" s="16" t="s">
        <v>17</v>
      </c>
      <c r="F454" s="16" t="s">
        <v>23</v>
      </c>
      <c r="G454" s="7" t="n">
        <v>20</v>
      </c>
      <c r="H454" s="6" t="n">
        <v>1923.8</v>
      </c>
      <c r="I454" s="6" t="n">
        <v>-38476</v>
      </c>
      <c r="J454" s="6" t="n">
        <v>0</v>
      </c>
      <c r="K454" s="6" t="n">
        <v>-9.62</v>
      </c>
      <c r="L454" s="6" t="n">
        <v>0</v>
      </c>
      <c r="M454" s="6"/>
      <c r="N454" s="6" t="s">
        <f>=I454+J454+K454+L454</f>
      </c>
      <c r="O454" s="16"/>
    </row>
    <row collapsed="false" customFormat="false" customHeight="false" hidden="false" ht="12.1" outlineLevel="0" r="455">
      <c r="A455" s="33" t="n">
        <v>44839.550381944</v>
      </c>
      <c r="B455" s="34" t="s">
        <v>356</v>
      </c>
      <c r="C455" s="34" t="s">
        <v>417</v>
      </c>
      <c r="D455" s="34" t="s">
        <v>352</v>
      </c>
      <c r="E455" s="34" t="s">
        <v>17</v>
      </c>
      <c r="F455" s="34" t="s">
        <v>23</v>
      </c>
      <c r="G455" s="35" t="n">
        <v>-20</v>
      </c>
      <c r="H455" s="36" t="n">
        <v>2030</v>
      </c>
      <c r="I455" s="36" t="n">
        <v>40600</v>
      </c>
      <c r="J455" s="36" t="n">
        <v>0</v>
      </c>
      <c r="K455" s="36" t="n">
        <v>-10.15</v>
      </c>
      <c r="L455" s="36" t="n">
        <v>0</v>
      </c>
      <c r="M455" s="36"/>
      <c r="N455" s="6" t="s">
        <f>=I455+J455+K455+L455</f>
      </c>
      <c r="O455" s="34"/>
    </row>
    <row collapsed="false" customFormat="false" customHeight="false" hidden="false" ht="12.1" outlineLevel="0" r="456">
      <c r="A456" s="20" t="n">
        <v>44844.419733796</v>
      </c>
      <c r="B456" s="16" t="s">
        <v>360</v>
      </c>
      <c r="C456" s="16" t="s">
        <v>432</v>
      </c>
      <c r="D456" s="16" t="s">
        <v>351</v>
      </c>
      <c r="E456" s="16" t="s">
        <v>17</v>
      </c>
      <c r="F456" s="16" t="s">
        <v>23</v>
      </c>
      <c r="G456" s="7" t="n">
        <v>1000</v>
      </c>
      <c r="H456" s="6" t="n">
        <v>72.1</v>
      </c>
      <c r="I456" s="6" t="n">
        <v>-72100</v>
      </c>
      <c r="J456" s="6" t="n">
        <v>0</v>
      </c>
      <c r="K456" s="6" t="n">
        <v>-18.03</v>
      </c>
      <c r="L456" s="6" t="n">
        <v>0</v>
      </c>
      <c r="M456" s="6"/>
      <c r="N456" s="6" t="s">
        <f>=I456+J456+K456+L456</f>
      </c>
      <c r="O456" s="16"/>
    </row>
    <row collapsed="false" customFormat="false" customHeight="false" hidden="false" ht="12.1" outlineLevel="0" r="457">
      <c r="A457" s="33" t="n">
        <v>44846.534965278</v>
      </c>
      <c r="B457" s="34" t="s">
        <v>382</v>
      </c>
      <c r="C457" s="34" t="s">
        <v>527</v>
      </c>
      <c r="D457" s="34" t="s">
        <v>352</v>
      </c>
      <c r="E457" s="34" t="s">
        <v>17</v>
      </c>
      <c r="F457" s="34" t="s">
        <v>23</v>
      </c>
      <c r="G457" s="35" t="n">
        <v>-340</v>
      </c>
      <c r="H457" s="36" t="n">
        <v>433.5</v>
      </c>
      <c r="I457" s="36" t="n">
        <v>147390</v>
      </c>
      <c r="J457" s="36" t="n">
        <v>0</v>
      </c>
      <c r="K457" s="36" t="n">
        <v>-36.84</v>
      </c>
      <c r="L457" s="36" t="n">
        <v>0</v>
      </c>
      <c r="M457" s="36"/>
      <c r="N457" s="6" t="s">
        <f>=I457+J457+K457+L457</f>
      </c>
      <c r="O457" s="34"/>
    </row>
    <row collapsed="false" customFormat="false" customHeight="false" hidden="false" ht="12.1" outlineLevel="0" r="458">
      <c r="A458" s="29" t="n">
        <v>44848</v>
      </c>
      <c r="B458" s="30" t="s">
        <v>473</v>
      </c>
      <c r="C458" s="30" t="s">
        <v>538</v>
      </c>
      <c r="D458" s="30" t="s">
        <v>473</v>
      </c>
      <c r="E458" s="30" t="s">
        <v>473</v>
      </c>
      <c r="F458" s="30" t="s">
        <v>23</v>
      </c>
      <c r="G458" s="31" t="n">
        <v>3</v>
      </c>
      <c r="H458" s="32" t="n">
        <v>0.33333333333333</v>
      </c>
      <c r="I458" s="32" t="n">
        <v>-22209</v>
      </c>
      <c r="J458" s="32" t="n">
        <v>0</v>
      </c>
      <c r="K458" s="32" t="n">
        <v>0</v>
      </c>
      <c r="L458" s="32" t="n">
        <v>0</v>
      </c>
      <c r="M458" s="32"/>
      <c r="N458" s="6" t="s">
        <f>=I458+J458+K458+L458</f>
      </c>
      <c r="O458" s="30"/>
    </row>
    <row collapsed="false" customFormat="false" customHeight="false" hidden="false" ht="12.1" outlineLevel="0" r="459">
      <c r="A459" s="21" t="n">
        <v>44848</v>
      </c>
      <c r="B459" s="22" t="s">
        <v>421</v>
      </c>
      <c r="C459" s="22" t="s">
        <v>539</v>
      </c>
      <c r="D459" s="22" t="s">
        <v>421</v>
      </c>
      <c r="E459" s="22" t="s">
        <v>421</v>
      </c>
      <c r="F459" s="22" t="s">
        <v>23</v>
      </c>
      <c r="G459" s="23" t="n">
        <v>1</v>
      </c>
      <c r="H459" s="24" t="n">
        <v>1</v>
      </c>
      <c r="I459" s="24" t="n">
        <v>56940</v>
      </c>
      <c r="J459" s="24" t="n">
        <v>0</v>
      </c>
      <c r="K459" s="24" t="n">
        <v>0</v>
      </c>
      <c r="L459" s="24" t="n">
        <v>0</v>
      </c>
      <c r="M459" s="24"/>
      <c r="N459" s="6" t="s">
        <f>=I459+J459+K459+L459</f>
      </c>
      <c r="O459" s="22"/>
    </row>
    <row collapsed="false" customFormat="false" customHeight="false" hidden="false" ht="12.1" outlineLevel="0" r="460">
      <c r="A460" s="21" t="n">
        <v>44848.476886574</v>
      </c>
      <c r="B460" s="22" t="s">
        <v>421</v>
      </c>
      <c r="C460" s="22" t="s">
        <v>540</v>
      </c>
      <c r="D460" s="22" t="s">
        <v>421</v>
      </c>
      <c r="E460" s="22" t="s">
        <v>421</v>
      </c>
      <c r="F460" s="22" t="s">
        <v>23</v>
      </c>
      <c r="G460" s="23" t="n">
        <v>1</v>
      </c>
      <c r="H460" s="24" t="n">
        <v>1</v>
      </c>
      <c r="I460" s="24" t="n">
        <v>56940</v>
      </c>
      <c r="J460" s="24" t="n">
        <v>0</v>
      </c>
      <c r="K460" s="24" t="n">
        <v>0</v>
      </c>
      <c r="L460" s="24" t="n">
        <v>0</v>
      </c>
      <c r="M460" s="24"/>
      <c r="N460" s="6" t="s">
        <f>=I460+J460+K460+L460</f>
      </c>
      <c r="O460" s="22"/>
    </row>
    <row collapsed="false" customFormat="false" customHeight="false" hidden="false" ht="12.1" outlineLevel="0" r="461">
      <c r="A461" s="21" t="n">
        <v>44848.476886574</v>
      </c>
      <c r="B461" s="22" t="s">
        <v>421</v>
      </c>
      <c r="C461" s="22" t="s">
        <v>539</v>
      </c>
      <c r="D461" s="22" t="s">
        <v>421</v>
      </c>
      <c r="E461" s="22" t="s">
        <v>421</v>
      </c>
      <c r="F461" s="22" t="s">
        <v>23</v>
      </c>
      <c r="G461" s="23" t="n">
        <v>1</v>
      </c>
      <c r="H461" s="24" t="n">
        <v>1</v>
      </c>
      <c r="I461" s="24" t="n">
        <v>56940</v>
      </c>
      <c r="J461" s="24" t="n">
        <v>0</v>
      </c>
      <c r="K461" s="24" t="n">
        <v>0</v>
      </c>
      <c r="L461" s="24" t="n">
        <v>0</v>
      </c>
      <c r="M461" s="24"/>
      <c r="N461" s="6" t="s">
        <f>=I461+J461+K461+L461</f>
      </c>
      <c r="O461" s="22"/>
    </row>
    <row collapsed="false" customFormat="false" customHeight="false" hidden="false" ht="12.1" outlineLevel="0" r="462">
      <c r="A462" s="20" t="n">
        <v>44859.768622685</v>
      </c>
      <c r="B462" s="16" t="s">
        <v>373</v>
      </c>
      <c r="C462" s="16" t="s">
        <v>476</v>
      </c>
      <c r="D462" s="16" t="s">
        <v>351</v>
      </c>
      <c r="E462" s="16" t="s">
        <v>17</v>
      </c>
      <c r="F462" s="16" t="s">
        <v>23</v>
      </c>
      <c r="G462" s="7" t="n">
        <v>100</v>
      </c>
      <c r="H462" s="6" t="n">
        <v>290.75</v>
      </c>
      <c r="I462" s="6" t="n">
        <v>-29075</v>
      </c>
      <c r="J462" s="6" t="n">
        <v>0</v>
      </c>
      <c r="K462" s="6" t="n">
        <v>-7.27</v>
      </c>
      <c r="L462" s="6" t="n">
        <v>0</v>
      </c>
      <c r="M462" s="6"/>
      <c r="N462" s="6" t="s">
        <f>=I462+J462+K462+L462</f>
      </c>
      <c r="O462" s="16"/>
    </row>
    <row collapsed="false" customFormat="false" customHeight="false" hidden="false" ht="12.1" outlineLevel="0" r="463">
      <c r="A463" s="29" t="n">
        <v>44860</v>
      </c>
      <c r="B463" s="30" t="s">
        <v>473</v>
      </c>
      <c r="C463" s="30" t="s">
        <v>541</v>
      </c>
      <c r="D463" s="30" t="s">
        <v>473</v>
      </c>
      <c r="E463" s="30" t="s">
        <v>473</v>
      </c>
      <c r="F463" s="30" t="s">
        <v>23</v>
      </c>
      <c r="G463" s="31" t="n">
        <v>2</v>
      </c>
      <c r="H463" s="32" t="n">
        <v>0</v>
      </c>
      <c r="I463" s="32" t="n">
        <v>-8534</v>
      </c>
      <c r="J463" s="32" t="n">
        <v>0</v>
      </c>
      <c r="K463" s="32" t="n">
        <v>0</v>
      </c>
      <c r="L463" s="32" t="n">
        <v>0</v>
      </c>
      <c r="M463" s="32"/>
      <c r="N463" s="6" t="s">
        <f>=I463+J463+K463+L463</f>
      </c>
      <c r="O463" s="30"/>
    </row>
    <row collapsed="false" customFormat="false" customHeight="false" hidden="false" ht="12.1" outlineLevel="0" r="464">
      <c r="A464" s="21" t="n">
        <v>44860</v>
      </c>
      <c r="B464" s="22" t="s">
        <v>421</v>
      </c>
      <c r="C464" s="22" t="s">
        <v>542</v>
      </c>
      <c r="D464" s="22" t="s">
        <v>421</v>
      </c>
      <c r="E464" s="22" t="s">
        <v>421</v>
      </c>
      <c r="F464" s="22" t="s">
        <v>23</v>
      </c>
      <c r="G464" s="23" t="n">
        <v>1</v>
      </c>
      <c r="H464" s="24" t="n">
        <v>1</v>
      </c>
      <c r="I464" s="24" t="n">
        <v>33169.5</v>
      </c>
      <c r="J464" s="24" t="n">
        <v>0</v>
      </c>
      <c r="K464" s="24" t="n">
        <v>0</v>
      </c>
      <c r="L464" s="24" t="n">
        <v>0</v>
      </c>
      <c r="M464" s="24"/>
      <c r="N464" s="6" t="s">
        <f>=I464+J464+K464+L464</f>
      </c>
      <c r="O464" s="22"/>
    </row>
    <row collapsed="false" customFormat="false" customHeight="false" hidden="false" ht="12.1" outlineLevel="0" r="465">
      <c r="A465" s="21" t="n">
        <v>44860.697118056</v>
      </c>
      <c r="B465" s="22" t="s">
        <v>421</v>
      </c>
      <c r="C465" s="22" t="s">
        <v>542</v>
      </c>
      <c r="D465" s="22" t="s">
        <v>421</v>
      </c>
      <c r="E465" s="22" t="s">
        <v>421</v>
      </c>
      <c r="F465" s="22" t="s">
        <v>23</v>
      </c>
      <c r="G465" s="23" t="n">
        <v>1</v>
      </c>
      <c r="H465" s="24" t="n">
        <v>1</v>
      </c>
      <c r="I465" s="24" t="n">
        <v>33169.5</v>
      </c>
      <c r="J465" s="24" t="n">
        <v>0</v>
      </c>
      <c r="K465" s="24" t="n">
        <v>0</v>
      </c>
      <c r="L465" s="24" t="n">
        <v>0</v>
      </c>
      <c r="M465" s="24"/>
      <c r="N465" s="6" t="s">
        <f>=I465+J465+K465+L465</f>
      </c>
      <c r="O465" s="22"/>
    </row>
    <row collapsed="false" customFormat="false" customHeight="false" hidden="false" ht="12.1" outlineLevel="0" r="466">
      <c r="A466" s="20" t="n">
        <v>44861.741944444</v>
      </c>
      <c r="B466" s="16" t="s">
        <v>373</v>
      </c>
      <c r="C466" s="16" t="s">
        <v>476</v>
      </c>
      <c r="D466" s="16" t="s">
        <v>351</v>
      </c>
      <c r="E466" s="16" t="s">
        <v>17</v>
      </c>
      <c r="F466" s="16" t="s">
        <v>23</v>
      </c>
      <c r="G466" s="7" t="n">
        <v>200</v>
      </c>
      <c r="H466" s="6" t="n">
        <v>288.05</v>
      </c>
      <c r="I466" s="6" t="n">
        <v>-57610</v>
      </c>
      <c r="J466" s="6" t="n">
        <v>0</v>
      </c>
      <c r="K466" s="6" t="n">
        <v>-14.4</v>
      </c>
      <c r="L466" s="6" t="n">
        <v>0</v>
      </c>
      <c r="M466" s="6"/>
      <c r="N466" s="6" t="s">
        <f>=I466+J466+K466+L466</f>
      </c>
      <c r="O466" s="16"/>
    </row>
    <row collapsed="false" customFormat="false" customHeight="false" hidden="false" ht="12.1" outlineLevel="0" r="467">
      <c r="A467" s="20" t="n">
        <v>44875.512083333</v>
      </c>
      <c r="B467" s="16" t="s">
        <v>373</v>
      </c>
      <c r="C467" s="16" t="s">
        <v>476</v>
      </c>
      <c r="D467" s="16" t="s">
        <v>351</v>
      </c>
      <c r="E467" s="16" t="s">
        <v>17</v>
      </c>
      <c r="F467" s="16" t="s">
        <v>23</v>
      </c>
      <c r="G467" s="7" t="n">
        <v>220</v>
      </c>
      <c r="H467" s="6" t="n">
        <v>278.5</v>
      </c>
      <c r="I467" s="6" t="n">
        <v>-61270</v>
      </c>
      <c r="J467" s="6" t="n">
        <v>0</v>
      </c>
      <c r="K467" s="6" t="n">
        <v>-24.51</v>
      </c>
      <c r="L467" s="6" t="n">
        <v>0</v>
      </c>
      <c r="M467" s="6"/>
      <c r="N467" s="6" t="s">
        <f>=I467+J467+K467+L467</f>
      </c>
      <c r="O467" s="16"/>
    </row>
    <row collapsed="false" customFormat="false" customHeight="false" hidden="false" ht="12.1" outlineLevel="0" r="468">
      <c r="A468" s="29" t="n">
        <v>44896</v>
      </c>
      <c r="B468" s="30" t="s">
        <v>473</v>
      </c>
      <c r="C468" s="30" t="s">
        <v>523</v>
      </c>
      <c r="D468" s="30" t="s">
        <v>473</v>
      </c>
      <c r="E468" s="30" t="s">
        <v>473</v>
      </c>
      <c r="F468" s="30" t="s">
        <v>23</v>
      </c>
      <c r="G468" s="31" t="n">
        <v>1</v>
      </c>
      <c r="H468" s="32" t="n">
        <v>-1</v>
      </c>
      <c r="I468" s="32" t="n">
        <v>-919</v>
      </c>
      <c r="J468" s="32" t="n">
        <v>0</v>
      </c>
      <c r="K468" s="32" t="n">
        <v>0</v>
      </c>
      <c r="L468" s="32" t="n">
        <v>0</v>
      </c>
      <c r="M468" s="32"/>
      <c r="N468" s="6" t="s">
        <f>=I468+J468+K468+L468</f>
      </c>
      <c r="O468" s="30"/>
    </row>
    <row collapsed="false" customFormat="false" customHeight="false" hidden="false" ht="12.1" outlineLevel="0" r="469">
      <c r="A469" s="21" t="n">
        <v>44896</v>
      </c>
      <c r="B469" s="22" t="s">
        <v>421</v>
      </c>
      <c r="C469" s="22" t="s">
        <v>524</v>
      </c>
      <c r="D469" s="22" t="s">
        <v>421</v>
      </c>
      <c r="E469" s="22" t="s">
        <v>421</v>
      </c>
      <c r="F469" s="22" t="s">
        <v>23</v>
      </c>
      <c r="G469" s="23" t="n">
        <v>1</v>
      </c>
      <c r="H469" s="24" t="n">
        <v>1</v>
      </c>
      <c r="I469" s="24" t="n">
        <v>7068</v>
      </c>
      <c r="J469" s="24" t="n">
        <v>0</v>
      </c>
      <c r="K469" s="24" t="n">
        <v>0</v>
      </c>
      <c r="L469" s="24" t="n">
        <v>0</v>
      </c>
      <c r="M469" s="24"/>
      <c r="N469" s="6" t="s">
        <f>=I469+J469+K469+L469</f>
      </c>
      <c r="O469" s="22"/>
    </row>
    <row collapsed="false" customFormat="false" customHeight="false" hidden="false" ht="12.1" outlineLevel="0" r="470">
      <c r="A470" s="20" t="n">
        <v>44901.755868056</v>
      </c>
      <c r="B470" s="16" t="s">
        <v>383</v>
      </c>
      <c r="C470" s="16" t="s">
        <v>536</v>
      </c>
      <c r="D470" s="16" t="s">
        <v>351</v>
      </c>
      <c r="E470" s="16" t="s">
        <v>75</v>
      </c>
      <c r="F470" s="16" t="s">
        <v>23</v>
      </c>
      <c r="G470" s="7" t="n">
        <v>100</v>
      </c>
      <c r="H470" s="6" t="n">
        <v>99.6</v>
      </c>
      <c r="I470" s="6" t="n">
        <v>-99600</v>
      </c>
      <c r="J470" s="6" t="n">
        <v>-2568</v>
      </c>
      <c r="K470" s="6" t="n">
        <v>-39.84</v>
      </c>
      <c r="L470" s="6" t="n">
        <v>0</v>
      </c>
      <c r="M470" s="6"/>
      <c r="N470" s="6" t="s">
        <f>=I470+J470+K470+L470</f>
      </c>
      <c r="O470" s="16"/>
    </row>
    <row collapsed="false" customFormat="false" customHeight="false" hidden="false" ht="12.1" outlineLevel="0" r="471">
      <c r="A471" s="20" t="n">
        <v>44909.664421296</v>
      </c>
      <c r="B471" s="16" t="s">
        <v>358</v>
      </c>
      <c r="C471" s="16" t="s">
        <v>423</v>
      </c>
      <c r="D471" s="16" t="s">
        <v>351</v>
      </c>
      <c r="E471" s="16" t="s">
        <v>17</v>
      </c>
      <c r="F471" s="16" t="s">
        <v>23</v>
      </c>
      <c r="G471" s="7" t="n">
        <v>5000</v>
      </c>
      <c r="H471" s="6" t="n">
        <v>4.405</v>
      </c>
      <c r="I471" s="6" t="n">
        <v>-22025</v>
      </c>
      <c r="J471" s="6" t="n">
        <v>0</v>
      </c>
      <c r="K471" s="6" t="n">
        <v>-8.81</v>
      </c>
      <c r="L471" s="6" t="n">
        <v>0</v>
      </c>
      <c r="M471" s="6"/>
      <c r="N471" s="6" t="s">
        <f>=I471+J471+K471+L471</f>
      </c>
      <c r="O471" s="16"/>
    </row>
    <row collapsed="false" customFormat="false" customHeight="false" hidden="false" ht="12.1" outlineLevel="0" r="472">
      <c r="A472" s="21" t="n">
        <v>44910</v>
      </c>
      <c r="B472" s="22" t="s">
        <v>421</v>
      </c>
      <c r="C472" s="22" t="s">
        <v>543</v>
      </c>
      <c r="D472" s="22" t="s">
        <v>421</v>
      </c>
      <c r="E472" s="22" t="s">
        <v>421</v>
      </c>
      <c r="F472" s="22" t="s">
        <v>19</v>
      </c>
      <c r="G472" s="23" t="n">
        <v>1</v>
      </c>
      <c r="H472" s="24" t="n">
        <v>1</v>
      </c>
      <c r="I472" s="24" t="n">
        <v>0.42</v>
      </c>
      <c r="J472" s="24" t="n">
        <v>0</v>
      </c>
      <c r="K472" s="24" t="n">
        <v>0</v>
      </c>
      <c r="L472" s="24" t="n">
        <v>0</v>
      </c>
      <c r="M472" s="6" t="s">
        <f>=I472+J472+K472+L472</f>
      </c>
      <c r="N472" s="24"/>
      <c r="O472" s="22"/>
    </row>
    <row collapsed="false" customFormat="false" customHeight="false" hidden="false" ht="12.1" outlineLevel="0" r="473">
      <c r="A473" s="33" t="n">
        <v>44910.485740741</v>
      </c>
      <c r="B473" s="34" t="s">
        <v>361</v>
      </c>
      <c r="C473" s="34" t="s">
        <v>544</v>
      </c>
      <c r="D473" s="34" t="s">
        <v>352</v>
      </c>
      <c r="E473" s="34" t="s">
        <v>17</v>
      </c>
      <c r="F473" s="34" t="s">
        <v>23</v>
      </c>
      <c r="G473" s="35" t="n">
        <v>-300000</v>
      </c>
      <c r="H473" s="36" t="n">
        <v>0.08438</v>
      </c>
      <c r="I473" s="36" t="n">
        <v>25314</v>
      </c>
      <c r="J473" s="36" t="n">
        <v>0</v>
      </c>
      <c r="K473" s="36" t="n">
        <v>-10.13</v>
      </c>
      <c r="L473" s="36" t="n">
        <v>0</v>
      </c>
      <c r="M473" s="36"/>
      <c r="N473" s="6" t="s">
        <f>=I473+J473+K473+L473</f>
      </c>
      <c r="O473" s="34"/>
    </row>
    <row collapsed="false" customFormat="false" customHeight="false" hidden="false" ht="12.1" outlineLevel="0" r="474">
      <c r="A474" s="20" t="n">
        <v>44910.687523148</v>
      </c>
      <c r="B474" s="16" t="s">
        <v>358</v>
      </c>
      <c r="C474" s="16" t="s">
        <v>423</v>
      </c>
      <c r="D474" s="16" t="s">
        <v>351</v>
      </c>
      <c r="E474" s="16" t="s">
        <v>17</v>
      </c>
      <c r="F474" s="16" t="s">
        <v>23</v>
      </c>
      <c r="G474" s="7" t="n">
        <v>9000</v>
      </c>
      <c r="H474" s="6" t="n">
        <v>4.285</v>
      </c>
      <c r="I474" s="6" t="n">
        <v>-38565</v>
      </c>
      <c r="J474" s="6" t="n">
        <v>0</v>
      </c>
      <c r="K474" s="6" t="n">
        <v>-15.43</v>
      </c>
      <c r="L474" s="6" t="n">
        <v>0</v>
      </c>
      <c r="M474" s="6"/>
      <c r="N474" s="6" t="s">
        <f>=I474+J474+K474+L474</f>
      </c>
      <c r="O474" s="16"/>
    </row>
    <row collapsed="false" customFormat="false" customHeight="false" hidden="false" ht="12.1" outlineLevel="0" r="475">
      <c r="A475" s="33" t="n">
        <v>44918.421261574</v>
      </c>
      <c r="B475" s="34" t="s">
        <v>383</v>
      </c>
      <c r="C475" s="34" t="s">
        <v>536</v>
      </c>
      <c r="D475" s="34" t="s">
        <v>352</v>
      </c>
      <c r="E475" s="34" t="s">
        <v>75</v>
      </c>
      <c r="F475" s="34" t="s">
        <v>23</v>
      </c>
      <c r="G475" s="35" t="n">
        <v>-202</v>
      </c>
      <c r="H475" s="36" t="n">
        <v>99.99</v>
      </c>
      <c r="I475" s="36" t="n">
        <v>201979.8</v>
      </c>
      <c r="J475" s="36" t="n">
        <v>5932.74</v>
      </c>
      <c r="K475" s="36" t="n">
        <v>-80.79</v>
      </c>
      <c r="L475" s="36" t="n">
        <v>0</v>
      </c>
      <c r="M475" s="36"/>
      <c r="N475" s="6" t="s">
        <f>=I475+J475+K475+L475</f>
      </c>
      <c r="O475" s="34"/>
    </row>
    <row collapsed="false" customFormat="false" customHeight="false" hidden="false" ht="12.1" outlineLevel="0" r="476">
      <c r="A476" s="20" t="n">
        <v>44918.702384259</v>
      </c>
      <c r="B476" s="16" t="s">
        <v>358</v>
      </c>
      <c r="C476" s="16" t="s">
        <v>423</v>
      </c>
      <c r="D476" s="16" t="s">
        <v>351</v>
      </c>
      <c r="E476" s="16" t="s">
        <v>17</v>
      </c>
      <c r="F476" s="16" t="s">
        <v>23</v>
      </c>
      <c r="G476" s="7" t="n">
        <v>10000</v>
      </c>
      <c r="H476" s="6" t="n">
        <v>4.285</v>
      </c>
      <c r="I476" s="6" t="n">
        <v>-42850</v>
      </c>
      <c r="J476" s="6" t="n">
        <v>0</v>
      </c>
      <c r="K476" s="6" t="n">
        <v>-17.14</v>
      </c>
      <c r="L476" s="6" t="n">
        <v>0</v>
      </c>
      <c r="M476" s="6"/>
      <c r="N476" s="6" t="s">
        <f>=I476+J476+K476+L476</f>
      </c>
      <c r="O476" s="16"/>
    </row>
    <row collapsed="false" customFormat="false" customHeight="false" hidden="false" ht="12.1" outlineLevel="0" r="477">
      <c r="A477" s="33" t="n">
        <v>44922.448009259</v>
      </c>
      <c r="B477" s="34" t="s">
        <v>46</v>
      </c>
      <c r="C477" s="34" t="s">
        <v>437</v>
      </c>
      <c r="D477" s="34" t="s">
        <v>352</v>
      </c>
      <c r="E477" s="34" t="s">
        <v>17</v>
      </c>
      <c r="F477" s="34" t="s">
        <v>23</v>
      </c>
      <c r="G477" s="35" t="n">
        <v>-162000</v>
      </c>
      <c r="H477" s="36" t="n">
        <v>1.2995679012346</v>
      </c>
      <c r="I477" s="36" t="n">
        <v>210530</v>
      </c>
      <c r="J477" s="36" t="n">
        <v>0</v>
      </c>
      <c r="K477" s="36" t="n">
        <v>-84.21</v>
      </c>
      <c r="L477" s="36" t="n">
        <v>0</v>
      </c>
      <c r="M477" s="36"/>
      <c r="N477" s="6" t="s">
        <f>=I477+J477+K477+L477</f>
      </c>
      <c r="O477" s="34"/>
    </row>
    <row collapsed="false" customFormat="false" customHeight="false" hidden="false" ht="12.1" outlineLevel="0" r="478">
      <c r="A478" s="33" t="n">
        <v>44922.517233796</v>
      </c>
      <c r="B478" s="34" t="s">
        <v>362</v>
      </c>
      <c r="C478" s="34" t="s">
        <v>435</v>
      </c>
      <c r="D478" s="34" t="s">
        <v>352</v>
      </c>
      <c r="E478" s="34" t="s">
        <v>17</v>
      </c>
      <c r="F478" s="34" t="s">
        <v>23</v>
      </c>
      <c r="G478" s="35" t="n">
        <v>-1</v>
      </c>
      <c r="H478" s="36" t="n">
        <v>86000</v>
      </c>
      <c r="I478" s="36" t="n">
        <v>86000</v>
      </c>
      <c r="J478" s="36" t="n">
        <v>0</v>
      </c>
      <c r="K478" s="36" t="n">
        <v>-34.4</v>
      </c>
      <c r="L478" s="36" t="n">
        <v>0</v>
      </c>
      <c r="M478" s="36"/>
      <c r="N478" s="6" t="s">
        <f>=I478+J478+K478+L478</f>
      </c>
      <c r="O478" s="34"/>
    </row>
    <row collapsed="false" customFormat="false" customHeight="false" hidden="false" ht="12.1" outlineLevel="0" r="479">
      <c r="A479" s="29" t="n">
        <v>44923</v>
      </c>
      <c r="B479" s="30" t="s">
        <v>473</v>
      </c>
      <c r="C479" s="30" t="s">
        <v>545</v>
      </c>
      <c r="D479" s="30" t="s">
        <v>473</v>
      </c>
      <c r="E479" s="30" t="s">
        <v>473</v>
      </c>
      <c r="F479" s="30" t="s">
        <v>23</v>
      </c>
      <c r="G479" s="31" t="n">
        <v>3</v>
      </c>
      <c r="H479" s="32" t="n">
        <v>0.33333333333333</v>
      </c>
      <c r="I479" s="32" t="n">
        <v>-5079</v>
      </c>
      <c r="J479" s="32" t="n">
        <v>0</v>
      </c>
      <c r="K479" s="32" t="n">
        <v>0</v>
      </c>
      <c r="L479" s="32" t="n">
        <v>0</v>
      </c>
      <c r="M479" s="32"/>
      <c r="N479" s="6" t="s">
        <f>=I479+J479+K479+L479</f>
      </c>
      <c r="O479" s="30"/>
    </row>
    <row collapsed="false" customFormat="false" customHeight="false" hidden="false" ht="12.1" outlineLevel="0" r="480">
      <c r="A480" s="21" t="n">
        <v>44923</v>
      </c>
      <c r="B480" s="22" t="s">
        <v>421</v>
      </c>
      <c r="C480" s="22" t="s">
        <v>546</v>
      </c>
      <c r="D480" s="22" t="s">
        <v>421</v>
      </c>
      <c r="E480" s="22" t="s">
        <v>421</v>
      </c>
      <c r="F480" s="22" t="s">
        <v>23</v>
      </c>
      <c r="G480" s="23" t="n">
        <v>1</v>
      </c>
      <c r="H480" s="24" t="n">
        <v>1</v>
      </c>
      <c r="I480" s="24" t="n">
        <v>10740</v>
      </c>
      <c r="J480" s="24" t="n">
        <v>0</v>
      </c>
      <c r="K480" s="24" t="n">
        <v>0</v>
      </c>
      <c r="L480" s="24" t="n">
        <v>0</v>
      </c>
      <c r="M480" s="24"/>
      <c r="N480" s="6" t="s">
        <f>=I480+J480+K480+L480</f>
      </c>
      <c r="O480" s="22"/>
    </row>
    <row collapsed="false" customFormat="false" customHeight="false" hidden="false" ht="12.1" outlineLevel="0" r="481">
      <c r="A481" s="21" t="n">
        <v>44923</v>
      </c>
      <c r="B481" s="22" t="s">
        <v>421</v>
      </c>
      <c r="C481" s="22" t="s">
        <v>546</v>
      </c>
      <c r="D481" s="22" t="s">
        <v>421</v>
      </c>
      <c r="E481" s="22" t="s">
        <v>421</v>
      </c>
      <c r="F481" s="22" t="s">
        <v>23</v>
      </c>
      <c r="G481" s="23" t="n">
        <v>1</v>
      </c>
      <c r="H481" s="24" t="n">
        <v>1</v>
      </c>
      <c r="I481" s="24" t="n">
        <v>5120</v>
      </c>
      <c r="J481" s="24" t="n">
        <v>0</v>
      </c>
      <c r="K481" s="24" t="n">
        <v>0</v>
      </c>
      <c r="L481" s="24" t="n">
        <v>0</v>
      </c>
      <c r="M481" s="24"/>
      <c r="N481" s="6" t="s">
        <f>=I481+J481+K481+L481</f>
      </c>
      <c r="O481" s="22"/>
    </row>
    <row collapsed="false" customFormat="false" customHeight="false" hidden="false" ht="12.1" outlineLevel="0" r="482">
      <c r="A482" s="21" t="n">
        <v>44923</v>
      </c>
      <c r="B482" s="22" t="s">
        <v>421</v>
      </c>
      <c r="C482" s="22" t="s">
        <v>539</v>
      </c>
      <c r="D482" s="22" t="s">
        <v>421</v>
      </c>
      <c r="E482" s="22" t="s">
        <v>421</v>
      </c>
      <c r="F482" s="22" t="s">
        <v>23</v>
      </c>
      <c r="G482" s="23" t="n">
        <v>1</v>
      </c>
      <c r="H482" s="24" t="n">
        <v>1</v>
      </c>
      <c r="I482" s="24" t="n">
        <v>23214</v>
      </c>
      <c r="J482" s="24" t="n">
        <v>0</v>
      </c>
      <c r="K482" s="24" t="n">
        <v>0</v>
      </c>
      <c r="L482" s="24" t="n">
        <v>0</v>
      </c>
      <c r="M482" s="24"/>
      <c r="N482" s="6" t="s">
        <f>=I482+J482+K482+L482</f>
      </c>
      <c r="O482" s="22"/>
    </row>
    <row collapsed="false" customFormat="false" customHeight="false" hidden="false" ht="12.1" outlineLevel="0" r="483">
      <c r="A483" s="33" t="n">
        <v>44923.687974537</v>
      </c>
      <c r="B483" s="34" t="s">
        <v>380</v>
      </c>
      <c r="C483" s="34" t="s">
        <v>518</v>
      </c>
      <c r="D483" s="34" t="s">
        <v>352</v>
      </c>
      <c r="E483" s="34" t="s">
        <v>17</v>
      </c>
      <c r="F483" s="34" t="s">
        <v>23</v>
      </c>
      <c r="G483" s="35" t="n">
        <v>-650</v>
      </c>
      <c r="H483" s="36" t="n">
        <v>162.54</v>
      </c>
      <c r="I483" s="36" t="n">
        <v>105651</v>
      </c>
      <c r="J483" s="36" t="n">
        <v>0</v>
      </c>
      <c r="K483" s="36" t="n">
        <v>-42.26</v>
      </c>
      <c r="L483" s="36" t="n">
        <v>0</v>
      </c>
      <c r="M483" s="36"/>
      <c r="N483" s="6" t="s">
        <f>=I483+J483+K483+L483</f>
      </c>
      <c r="O483" s="34"/>
    </row>
    <row collapsed="false" customFormat="false" customHeight="false" hidden="false" ht="12.1" outlineLevel="0" r="484">
      <c r="A484" s="33" t="n">
        <v>44923.692581019</v>
      </c>
      <c r="B484" s="34" t="s">
        <v>373</v>
      </c>
      <c r="C484" s="34" t="s">
        <v>476</v>
      </c>
      <c r="D484" s="34" t="s">
        <v>352</v>
      </c>
      <c r="E484" s="34" t="s">
        <v>17</v>
      </c>
      <c r="F484" s="34" t="s">
        <v>23</v>
      </c>
      <c r="G484" s="35" t="n">
        <v>-15</v>
      </c>
      <c r="H484" s="36" t="n">
        <v>269.25</v>
      </c>
      <c r="I484" s="36" t="n">
        <v>4038.75</v>
      </c>
      <c r="J484" s="36" t="n">
        <v>0</v>
      </c>
      <c r="K484" s="36" t="n">
        <v>-1.62</v>
      </c>
      <c r="L484" s="36" t="n">
        <v>0</v>
      </c>
      <c r="M484" s="36"/>
      <c r="N484" s="6" t="s">
        <f>=I484+J484+K484+L484</f>
      </c>
      <c r="O484" s="34"/>
    </row>
    <row collapsed="false" customFormat="false" customHeight="false" hidden="false" ht="12.1" outlineLevel="0" r="485">
      <c r="A485" s="33" t="n">
        <v>44923.70619213</v>
      </c>
      <c r="B485" s="34" t="s">
        <v>378</v>
      </c>
      <c r="C485" s="34" t="s">
        <v>512</v>
      </c>
      <c r="D485" s="34" t="s">
        <v>352</v>
      </c>
      <c r="E485" s="34" t="s">
        <v>17</v>
      </c>
      <c r="F485" s="34" t="s">
        <v>23</v>
      </c>
      <c r="G485" s="35" t="n">
        <v>-1000</v>
      </c>
      <c r="H485" s="36" t="n">
        <v>139.54</v>
      </c>
      <c r="I485" s="36" t="n">
        <v>139540</v>
      </c>
      <c r="J485" s="36" t="n">
        <v>0</v>
      </c>
      <c r="K485" s="36" t="n">
        <v>-55.82</v>
      </c>
      <c r="L485" s="36" t="n">
        <v>0</v>
      </c>
      <c r="M485" s="36"/>
      <c r="N485" s="6" t="s">
        <f>=I485+J485+K485+L485</f>
      </c>
      <c r="O485" s="34"/>
    </row>
    <row collapsed="false" customFormat="false" customHeight="false" hidden="false" ht="12.1" outlineLevel="0" r="486">
      <c r="A486" s="25" t="n">
        <v>44935.733993056</v>
      </c>
      <c r="B486" s="26" t="s">
        <v>414</v>
      </c>
      <c r="C486" s="26" t="s">
        <v>91</v>
      </c>
      <c r="D486" s="26" t="s">
        <v>414</v>
      </c>
      <c r="E486" s="26" t="s">
        <v>414</v>
      </c>
      <c r="F486" s="26" t="s">
        <v>23</v>
      </c>
      <c r="G486" s="27" t="n">
        <v>1</v>
      </c>
      <c r="H486" s="28" t="n">
        <v>-747439.2</v>
      </c>
      <c r="I486" s="28" t="n">
        <v>-747439.2</v>
      </c>
      <c r="J486" s="28" t="n">
        <v>0</v>
      </c>
      <c r="K486" s="28" t="n">
        <v>0</v>
      </c>
      <c r="L486" s="28" t="n">
        <v>0</v>
      </c>
      <c r="M486" s="28"/>
      <c r="N486" s="6" t="s">
        <f>=I486+J486+K486+L486</f>
      </c>
      <c r="O486" s="26"/>
    </row>
    <row collapsed="false" customFormat="false" customHeight="false" hidden="false" ht="12.1" outlineLevel="0" r="487">
      <c r="A487" s="29" t="n">
        <v>44946</v>
      </c>
      <c r="B487" s="30" t="s">
        <v>473</v>
      </c>
      <c r="C487" s="30" t="s">
        <v>519</v>
      </c>
      <c r="D487" s="30" t="s">
        <v>473</v>
      </c>
      <c r="E487" s="30" t="s">
        <v>473</v>
      </c>
      <c r="F487" s="30" t="s">
        <v>23</v>
      </c>
      <c r="G487" s="31" t="n">
        <v>1</v>
      </c>
      <c r="H487" s="32" t="n">
        <v>-1</v>
      </c>
      <c r="I487" s="32" t="n">
        <v>-1814</v>
      </c>
      <c r="J487" s="32" t="n">
        <v>0</v>
      </c>
      <c r="K487" s="32" t="n">
        <v>0</v>
      </c>
      <c r="L487" s="32" t="n">
        <v>0</v>
      </c>
      <c r="M487" s="32"/>
      <c r="N487" s="6" t="s">
        <f>=I487+J487+K487+L487</f>
      </c>
      <c r="O487" s="30"/>
    </row>
    <row collapsed="false" customFormat="false" customHeight="false" hidden="false" ht="12.1" outlineLevel="0" r="488">
      <c r="A488" s="21" t="n">
        <v>44946</v>
      </c>
      <c r="B488" s="22" t="s">
        <v>421</v>
      </c>
      <c r="C488" s="22" t="s">
        <v>520</v>
      </c>
      <c r="D488" s="22" t="s">
        <v>421</v>
      </c>
      <c r="E488" s="22" t="s">
        <v>421</v>
      </c>
      <c r="F488" s="22" t="s">
        <v>23</v>
      </c>
      <c r="G488" s="23" t="n">
        <v>1</v>
      </c>
      <c r="H488" s="24" t="n">
        <v>1</v>
      </c>
      <c r="I488" s="24" t="n">
        <v>13956</v>
      </c>
      <c r="J488" s="24" t="n">
        <v>0</v>
      </c>
      <c r="K488" s="24" t="n">
        <v>0</v>
      </c>
      <c r="L488" s="24" t="n">
        <v>0</v>
      </c>
      <c r="M488" s="24"/>
      <c r="N488" s="6" t="s">
        <f>=I488+J488+K488+L488</f>
      </c>
      <c r="O488" s="22"/>
    </row>
    <row collapsed="false" customFormat="false" customHeight="false" hidden="false" ht="12.1" outlineLevel="0" r="489">
      <c r="A489" s="21" t="n">
        <v>44949</v>
      </c>
      <c r="B489" s="22" t="s">
        <v>526</v>
      </c>
      <c r="C489" s="22" t="s">
        <v>491</v>
      </c>
      <c r="D489" s="22" t="s">
        <v>526</v>
      </c>
      <c r="E489" s="22" t="s">
        <v>526</v>
      </c>
      <c r="F489" s="22" t="s">
        <v>23</v>
      </c>
      <c r="G489" s="23" t="n">
        <v>1</v>
      </c>
      <c r="H489" s="24" t="n">
        <v>1</v>
      </c>
      <c r="I489" s="24" t="n">
        <v>853</v>
      </c>
      <c r="J489" s="24" t="n">
        <v>0</v>
      </c>
      <c r="K489" s="24" t="n">
        <v>0</v>
      </c>
      <c r="L489" s="24" t="n">
        <v>0</v>
      </c>
      <c r="M489" s="24"/>
      <c r="N489" s="6" t="s">
        <f>=I489+J489+K489+L489</f>
      </c>
      <c r="O489" s="22"/>
    </row>
    <row collapsed="false" customFormat="false" customHeight="false" hidden="false" ht="12.1" outlineLevel="0" r="490">
      <c r="A490" s="25" t="n">
        <v>44949.765717593</v>
      </c>
      <c r="B490" s="26" t="s">
        <v>414</v>
      </c>
      <c r="C490" s="26" t="s">
        <v>91</v>
      </c>
      <c r="D490" s="26" t="s">
        <v>414</v>
      </c>
      <c r="E490" s="26" t="s">
        <v>414</v>
      </c>
      <c r="F490" s="26" t="s">
        <v>23</v>
      </c>
      <c r="G490" s="27" t="n">
        <v>1</v>
      </c>
      <c r="H490" s="28" t="n">
        <v>-12142</v>
      </c>
      <c r="I490" s="28" t="n">
        <v>-12142</v>
      </c>
      <c r="J490" s="28" t="n">
        <v>0</v>
      </c>
      <c r="K490" s="28" t="n">
        <v>0</v>
      </c>
      <c r="L490" s="28" t="n">
        <v>0</v>
      </c>
      <c r="M490" s="28"/>
      <c r="N490" s="6" t="s">
        <f>=I490+J490+K490+L490</f>
      </c>
      <c r="O490" s="26"/>
    </row>
    <row collapsed="false" customFormat="false" customHeight="false" hidden="false" ht="12.1" outlineLevel="0" r="491">
      <c r="A491" s="25" t="n">
        <v>44950.615243056</v>
      </c>
      <c r="B491" s="26" t="s">
        <v>414</v>
      </c>
      <c r="C491" s="26" t="s">
        <v>91</v>
      </c>
      <c r="D491" s="26" t="s">
        <v>414</v>
      </c>
      <c r="E491" s="26" t="s">
        <v>414</v>
      </c>
      <c r="F491" s="26" t="s">
        <v>23</v>
      </c>
      <c r="G491" s="27" t="n">
        <v>1</v>
      </c>
      <c r="H491" s="28" t="n">
        <v>-853</v>
      </c>
      <c r="I491" s="28" t="n">
        <v>-853</v>
      </c>
      <c r="J491" s="28" t="n">
        <v>0</v>
      </c>
      <c r="K491" s="28" t="n">
        <v>0</v>
      </c>
      <c r="L491" s="28" t="n">
        <v>0</v>
      </c>
      <c r="M491" s="28"/>
      <c r="N491" s="6" t="s">
        <f>=I491+J491+K491+L491</f>
      </c>
      <c r="O491" s="26"/>
    </row>
    <row collapsed="false" customFormat="false" customHeight="false" hidden="false" ht="12.1" outlineLevel="0" r="492">
      <c r="A492" s="33" t="n">
        <v>44986.725324074</v>
      </c>
      <c r="B492" s="34" t="s">
        <v>360</v>
      </c>
      <c r="C492" s="34" t="s">
        <v>432</v>
      </c>
      <c r="D492" s="34" t="s">
        <v>352</v>
      </c>
      <c r="E492" s="34" t="s">
        <v>17</v>
      </c>
      <c r="F492" s="34" t="s">
        <v>23</v>
      </c>
      <c r="G492" s="35" t="n">
        <v>-3800</v>
      </c>
      <c r="H492" s="36" t="n">
        <v>117.09</v>
      </c>
      <c r="I492" s="36" t="n">
        <v>444942</v>
      </c>
      <c r="J492" s="36" t="n">
        <v>0</v>
      </c>
      <c r="K492" s="36" t="n">
        <v>-177.99</v>
      </c>
      <c r="L492" s="36" t="n">
        <v>0</v>
      </c>
      <c r="M492" s="36"/>
      <c r="N492" s="6" t="s">
        <f>=I492+J492+K492+L492</f>
      </c>
      <c r="O492" s="34"/>
    </row>
    <row collapsed="false" customFormat="false" customHeight="false" hidden="false" ht="12.1" outlineLevel="0" r="493">
      <c r="A493" s="20" t="n">
        <v>44987.569293981</v>
      </c>
      <c r="B493" s="16" t="s">
        <v>356</v>
      </c>
      <c r="C493" s="16" t="s">
        <v>417</v>
      </c>
      <c r="D493" s="16" t="s">
        <v>351</v>
      </c>
      <c r="E493" s="16" t="s">
        <v>17</v>
      </c>
      <c r="F493" s="16" t="s">
        <v>23</v>
      </c>
      <c r="G493" s="7" t="n">
        <v>90</v>
      </c>
      <c r="H493" s="6" t="n">
        <v>1972.3333333333</v>
      </c>
      <c r="I493" s="6" t="n">
        <v>-177510</v>
      </c>
      <c r="J493" s="6" t="n">
        <v>0</v>
      </c>
      <c r="K493" s="6" t="n">
        <v>-71</v>
      </c>
      <c r="L493" s="6" t="n">
        <v>0</v>
      </c>
      <c r="M493" s="6"/>
      <c r="N493" s="6" t="s">
        <f>=I493+J493+K493+L493</f>
      </c>
      <c r="O493" s="16"/>
    </row>
    <row collapsed="false" customFormat="false" customHeight="false" hidden="false" ht="12.1" outlineLevel="0" r="494">
      <c r="A494" s="20" t="n">
        <v>44987.588402778</v>
      </c>
      <c r="B494" s="16" t="s">
        <v>74</v>
      </c>
      <c r="C494" s="16" t="s">
        <v>547</v>
      </c>
      <c r="D494" s="16" t="s">
        <v>351</v>
      </c>
      <c r="E494" s="16" t="s">
        <v>75</v>
      </c>
      <c r="F494" s="16" t="s">
        <v>23</v>
      </c>
      <c r="G494" s="7" t="n">
        <v>1</v>
      </c>
      <c r="H494" s="6" t="n">
        <v>98.76</v>
      </c>
      <c r="I494" s="6" t="n">
        <v>-987.6</v>
      </c>
      <c r="J494" s="6" t="n">
        <v>-8.13</v>
      </c>
      <c r="K494" s="6" t="n">
        <v>-0.4</v>
      </c>
      <c r="L494" s="6" t="n">
        <v>0</v>
      </c>
      <c r="M494" s="6"/>
      <c r="N494" s="6" t="s">
        <f>=I494+J494+K494+L494</f>
      </c>
      <c r="O494" s="16"/>
    </row>
    <row collapsed="false" customFormat="false" customHeight="false" hidden="false" ht="12.1" outlineLevel="0" r="495">
      <c r="A495" s="29" t="n">
        <v>44991</v>
      </c>
      <c r="B495" s="30" t="s">
        <v>473</v>
      </c>
      <c r="C495" s="30" t="s">
        <v>523</v>
      </c>
      <c r="D495" s="30" t="s">
        <v>473</v>
      </c>
      <c r="E495" s="30" t="s">
        <v>473</v>
      </c>
      <c r="F495" s="30" t="s">
        <v>23</v>
      </c>
      <c r="G495" s="31" t="n">
        <v>1</v>
      </c>
      <c r="H495" s="32" t="n">
        <v>-1</v>
      </c>
      <c r="I495" s="32" t="n">
        <v>-919</v>
      </c>
      <c r="J495" s="32" t="n">
        <v>0</v>
      </c>
      <c r="K495" s="32" t="n">
        <v>0</v>
      </c>
      <c r="L495" s="32" t="n">
        <v>0</v>
      </c>
      <c r="M495" s="32"/>
      <c r="N495" s="6" t="s">
        <f>=I495+J495+K495+L495</f>
      </c>
      <c r="O495" s="30"/>
    </row>
    <row collapsed="false" customFormat="false" customHeight="false" hidden="false" ht="12.1" outlineLevel="0" r="496">
      <c r="A496" s="21" t="n">
        <v>44991</v>
      </c>
      <c r="B496" s="22" t="s">
        <v>421</v>
      </c>
      <c r="C496" s="22" t="s">
        <v>524</v>
      </c>
      <c r="D496" s="22" t="s">
        <v>421</v>
      </c>
      <c r="E496" s="22" t="s">
        <v>421</v>
      </c>
      <c r="F496" s="22" t="s">
        <v>23</v>
      </c>
      <c r="G496" s="23" t="n">
        <v>1</v>
      </c>
      <c r="H496" s="24" t="n">
        <v>1</v>
      </c>
      <c r="I496" s="24" t="n">
        <v>7068</v>
      </c>
      <c r="J496" s="24" t="n">
        <v>0</v>
      </c>
      <c r="K496" s="24" t="n">
        <v>0</v>
      </c>
      <c r="L496" s="24" t="n">
        <v>0</v>
      </c>
      <c r="M496" s="24"/>
      <c r="N496" s="6" t="s">
        <f>=I496+J496+K496+L496</f>
      </c>
      <c r="O496" s="22"/>
    </row>
    <row collapsed="false" customFormat="false" customHeight="false" hidden="false" ht="12.1" outlineLevel="0" r="497">
      <c r="A497" s="20" t="n">
        <v>45002.624918981</v>
      </c>
      <c r="B497" s="16" t="s">
        <v>355</v>
      </c>
      <c r="C497" s="16" t="s">
        <v>413</v>
      </c>
      <c r="D497" s="16" t="s">
        <v>351</v>
      </c>
      <c r="E497" s="16" t="s">
        <v>17</v>
      </c>
      <c r="F497" s="16" t="s">
        <v>23</v>
      </c>
      <c r="G497" s="7" t="n">
        <v>1000</v>
      </c>
      <c r="H497" s="6" t="n">
        <v>60.33</v>
      </c>
      <c r="I497" s="6" t="n">
        <v>-60330</v>
      </c>
      <c r="J497" s="6" t="n">
        <v>0</v>
      </c>
      <c r="K497" s="6" t="n">
        <v>-24.13</v>
      </c>
      <c r="L497" s="6" t="n">
        <v>0</v>
      </c>
      <c r="M497" s="6"/>
      <c r="N497" s="6" t="s">
        <f>=I497+J497+K497+L497</f>
      </c>
      <c r="O497" s="16"/>
    </row>
    <row collapsed="false" customFormat="false" customHeight="false" hidden="false" ht="12.1" outlineLevel="0" r="498">
      <c r="A498" s="33" t="n">
        <v>45005.709756944</v>
      </c>
      <c r="B498" s="34" t="s">
        <v>34</v>
      </c>
      <c r="C498" s="34" t="s">
        <v>35</v>
      </c>
      <c r="D498" s="34" t="s">
        <v>352</v>
      </c>
      <c r="E498" s="34" t="s">
        <v>17</v>
      </c>
      <c r="F498" s="34" t="s">
        <v>19</v>
      </c>
      <c r="G498" s="35" t="n">
        <v>-56</v>
      </c>
      <c r="H498" s="36" t="n">
        <v>89.26</v>
      </c>
      <c r="I498" s="36" t="n">
        <v>4998.56</v>
      </c>
      <c r="J498" s="36" t="n">
        <v>0</v>
      </c>
      <c r="K498" s="36" t="n">
        <v>-2</v>
      </c>
      <c r="L498" s="36" t="n">
        <v>0</v>
      </c>
      <c r="M498" s="6" t="s">
        <f>=I498+J498+K498+L498</f>
      </c>
      <c r="N498" s="36"/>
      <c r="O498" s="34"/>
    </row>
    <row collapsed="false" customFormat="false" customHeight="false" hidden="false" ht="12.1" outlineLevel="0" r="499">
      <c r="A499" s="33" t="n">
        <v>45005.752951389</v>
      </c>
      <c r="B499" s="34" t="s">
        <v>20</v>
      </c>
      <c r="C499" s="34" t="s">
        <v>537</v>
      </c>
      <c r="D499" s="34" t="s">
        <v>352</v>
      </c>
      <c r="E499" s="34" t="s">
        <v>17</v>
      </c>
      <c r="F499" s="34" t="s">
        <v>19</v>
      </c>
      <c r="G499" s="35" t="n">
        <v>-40</v>
      </c>
      <c r="H499" s="36" t="n">
        <v>94.3</v>
      </c>
      <c r="I499" s="36" t="n">
        <v>3772</v>
      </c>
      <c r="J499" s="36" t="n">
        <v>0</v>
      </c>
      <c r="K499" s="36" t="n">
        <v>-1.51</v>
      </c>
      <c r="L499" s="36" t="n">
        <v>0</v>
      </c>
      <c r="M499" s="6" t="s">
        <f>=I499+J499+K499+L499</f>
      </c>
      <c r="N499" s="36"/>
      <c r="O499" s="34"/>
    </row>
    <row collapsed="false" customFormat="false" customHeight="false" hidden="false" ht="12.1" outlineLevel="0" r="500">
      <c r="A500" s="33" t="n">
        <v>45005.97462963</v>
      </c>
      <c r="B500" s="34" t="s">
        <v>369</v>
      </c>
      <c r="C500" s="34" t="s">
        <v>466</v>
      </c>
      <c r="D500" s="34" t="s">
        <v>352</v>
      </c>
      <c r="E500" s="34" t="s">
        <v>17</v>
      </c>
      <c r="F500" s="34" t="s">
        <v>19</v>
      </c>
      <c r="G500" s="35" t="n">
        <v>-1</v>
      </c>
      <c r="H500" s="36" t="n">
        <v>58.68</v>
      </c>
      <c r="I500" s="36" t="n">
        <v>58.68</v>
      </c>
      <c r="J500" s="36" t="n">
        <v>0</v>
      </c>
      <c r="K500" s="36" t="n">
        <v>-0.02</v>
      </c>
      <c r="L500" s="36" t="n">
        <v>0</v>
      </c>
      <c r="M500" s="6" t="s">
        <f>=I500+J500+K500+L500</f>
      </c>
      <c r="N500" s="36"/>
      <c r="O500" s="34"/>
    </row>
    <row collapsed="false" customFormat="false" customHeight="false" hidden="false" ht="12.1" outlineLevel="0" r="501">
      <c r="A501" s="33" t="n">
        <v>45021.736203704</v>
      </c>
      <c r="B501" s="34" t="s">
        <v>480</v>
      </c>
      <c r="C501" s="34" t="s">
        <v>481</v>
      </c>
      <c r="D501" s="34" t="s">
        <v>352</v>
      </c>
      <c r="E501" s="34" t="s">
        <v>482</v>
      </c>
      <c r="F501" s="34" t="s">
        <v>23</v>
      </c>
      <c r="G501" s="35" t="n">
        <v>-1000</v>
      </c>
      <c r="H501" s="36" t="n">
        <v>79.85</v>
      </c>
      <c r="I501" s="36" t="n">
        <v>79850</v>
      </c>
      <c r="J501" s="36" t="n">
        <v>0</v>
      </c>
      <c r="K501" s="36" t="n">
        <v>-319.4</v>
      </c>
      <c r="L501" s="36" t="n">
        <v>0</v>
      </c>
      <c r="M501" s="36"/>
      <c r="N501" s="6" t="s">
        <f>=I501+J501+K501+L501</f>
      </c>
      <c r="O501" s="34"/>
    </row>
    <row collapsed="false" customFormat="false" customHeight="false" hidden="false" ht="12.1" outlineLevel="0" r="502">
      <c r="A502" s="33" t="n">
        <v>45022.506377315</v>
      </c>
      <c r="B502" s="34" t="s">
        <v>480</v>
      </c>
      <c r="C502" s="34" t="s">
        <v>481</v>
      </c>
      <c r="D502" s="34" t="s">
        <v>352</v>
      </c>
      <c r="E502" s="34" t="s">
        <v>482</v>
      </c>
      <c r="F502" s="34" t="s">
        <v>23</v>
      </c>
      <c r="G502" s="35" t="n">
        <v>-8000</v>
      </c>
      <c r="H502" s="36" t="n">
        <v>80.879375</v>
      </c>
      <c r="I502" s="36" t="n">
        <v>647035</v>
      </c>
      <c r="J502" s="36" t="n">
        <v>0</v>
      </c>
      <c r="K502" s="36" t="n">
        <v>-2588.14</v>
      </c>
      <c r="L502" s="36" t="n">
        <v>0</v>
      </c>
      <c r="M502" s="36"/>
      <c r="N502" s="6" t="s">
        <f>=I502+J502+K502+L502</f>
      </c>
      <c r="O502" s="34"/>
    </row>
    <row collapsed="false" customFormat="false" customHeight="false" hidden="false" ht="12.1" outlineLevel="0" r="503">
      <c r="A503" s="25" t="n">
        <v>45026.47724537</v>
      </c>
      <c r="B503" s="26" t="s">
        <v>414</v>
      </c>
      <c r="C503" s="26" t="s">
        <v>91</v>
      </c>
      <c r="D503" s="26" t="s">
        <v>414</v>
      </c>
      <c r="E503" s="26" t="s">
        <v>414</v>
      </c>
      <c r="F503" s="26" t="s">
        <v>23</v>
      </c>
      <c r="G503" s="27" t="n">
        <v>2</v>
      </c>
      <c r="H503" s="28" t="n">
        <v>127300.405</v>
      </c>
      <c r="I503" s="28" t="n">
        <v>-900158.21</v>
      </c>
      <c r="J503" s="28" t="n">
        <v>0</v>
      </c>
      <c r="K503" s="28" t="n">
        <v>0</v>
      </c>
      <c r="L503" s="28" t="n">
        <v>0</v>
      </c>
      <c r="M503" s="28"/>
      <c r="N503" s="6" t="s">
        <f>=I503+J503+K503+L503</f>
      </c>
      <c r="O503" s="26"/>
    </row>
    <row collapsed="false" customFormat="false" customHeight="false" hidden="false" ht="12.1" outlineLevel="0" r="504">
      <c r="A504" s="29" t="n">
        <v>45026.537928241</v>
      </c>
      <c r="B504" s="30" t="s">
        <v>473</v>
      </c>
      <c r="C504" s="30" t="s">
        <v>491</v>
      </c>
      <c r="D504" s="30" t="s">
        <v>473</v>
      </c>
      <c r="E504" s="30" t="s">
        <v>473</v>
      </c>
      <c r="F504" s="30" t="s">
        <v>23</v>
      </c>
      <c r="G504" s="31" t="n">
        <v>1</v>
      </c>
      <c r="H504" s="32" t="n">
        <v>-1</v>
      </c>
      <c r="I504" s="32" t="n">
        <v>-35801</v>
      </c>
      <c r="J504" s="32" t="n">
        <v>0</v>
      </c>
      <c r="K504" s="32" t="n">
        <v>0</v>
      </c>
      <c r="L504" s="32" t="n">
        <v>0</v>
      </c>
      <c r="M504" s="32"/>
      <c r="N504" s="6" t="s">
        <f>=I504+J504+K504+L504</f>
      </c>
      <c r="O504" s="30"/>
    </row>
    <row collapsed="false" customFormat="false" customHeight="false" hidden="false" ht="12.1" outlineLevel="0" r="505">
      <c r="A505" s="29" t="n">
        <v>45034</v>
      </c>
      <c r="B505" s="30" t="s">
        <v>473</v>
      </c>
      <c r="C505" s="30" t="s">
        <v>538</v>
      </c>
      <c r="D505" s="30" t="s">
        <v>473</v>
      </c>
      <c r="E505" s="30" t="s">
        <v>473</v>
      </c>
      <c r="F505" s="30" t="s">
        <v>23</v>
      </c>
      <c r="G505" s="31" t="n">
        <v>1</v>
      </c>
      <c r="H505" s="32" t="n">
        <v>-1</v>
      </c>
      <c r="I505" s="32" t="n">
        <v>-4413</v>
      </c>
      <c r="J505" s="32" t="n">
        <v>0</v>
      </c>
      <c r="K505" s="32" t="n">
        <v>0</v>
      </c>
      <c r="L505" s="32" t="n">
        <v>0</v>
      </c>
      <c r="M505" s="32"/>
      <c r="N505" s="6" t="s">
        <f>=I505+J505+K505+L505</f>
      </c>
      <c r="O505" s="30"/>
    </row>
    <row collapsed="false" customFormat="false" customHeight="false" hidden="false" ht="12.1" outlineLevel="0" r="506">
      <c r="A506" s="21" t="n">
        <v>45034</v>
      </c>
      <c r="B506" s="22" t="s">
        <v>421</v>
      </c>
      <c r="C506" s="22" t="s">
        <v>539</v>
      </c>
      <c r="D506" s="22" t="s">
        <v>421</v>
      </c>
      <c r="E506" s="22" t="s">
        <v>421</v>
      </c>
      <c r="F506" s="22" t="s">
        <v>23</v>
      </c>
      <c r="G506" s="23" t="n">
        <v>1</v>
      </c>
      <c r="H506" s="24" t="n">
        <v>1</v>
      </c>
      <c r="I506" s="24" t="n">
        <v>33945</v>
      </c>
      <c r="J506" s="24" t="n">
        <v>0</v>
      </c>
      <c r="K506" s="24" t="n">
        <v>0</v>
      </c>
      <c r="L506" s="24" t="n">
        <v>0</v>
      </c>
      <c r="M506" s="24"/>
      <c r="N506" s="6" t="s">
        <f>=I506+J506+K506+L506</f>
      </c>
      <c r="O506" s="22"/>
    </row>
    <row collapsed="false" customFormat="false" customHeight="false" hidden="false" ht="12.1" outlineLevel="0" r="507">
      <c r="A507" s="25" t="n">
        <v>45034.607974537</v>
      </c>
      <c r="B507" s="26" t="s">
        <v>414</v>
      </c>
      <c r="C507" s="26" t="s">
        <v>91</v>
      </c>
      <c r="D507" s="26" t="s">
        <v>414</v>
      </c>
      <c r="E507" s="26" t="s">
        <v>414</v>
      </c>
      <c r="F507" s="26" t="s">
        <v>23</v>
      </c>
      <c r="G507" s="27" t="n">
        <v>1</v>
      </c>
      <c r="H507" s="28" t="n">
        <v>-29532</v>
      </c>
      <c r="I507" s="28" t="n">
        <v>-29532</v>
      </c>
      <c r="J507" s="28" t="n">
        <v>0</v>
      </c>
      <c r="K507" s="28" t="n">
        <v>0</v>
      </c>
      <c r="L507" s="28" t="n">
        <v>0</v>
      </c>
      <c r="M507" s="28"/>
      <c r="N507" s="6" t="s">
        <f>=I507+J507+K507+L507</f>
      </c>
      <c r="O507" s="26"/>
    </row>
    <row collapsed="false" customFormat="false" customHeight="false" hidden="false" ht="12.1" outlineLevel="0" r="508">
      <c r="A508" s="33" t="n">
        <v>45036.774675926</v>
      </c>
      <c r="B508" s="34" t="s">
        <v>356</v>
      </c>
      <c r="C508" s="34" t="s">
        <v>417</v>
      </c>
      <c r="D508" s="34" t="s">
        <v>352</v>
      </c>
      <c r="E508" s="34" t="s">
        <v>17</v>
      </c>
      <c r="F508" s="34" t="s">
        <v>23</v>
      </c>
      <c r="G508" s="35" t="n">
        <v>-90</v>
      </c>
      <c r="H508" s="36" t="n">
        <v>2094.8</v>
      </c>
      <c r="I508" s="36" t="n">
        <v>188532</v>
      </c>
      <c r="J508" s="36" t="n">
        <v>0</v>
      </c>
      <c r="K508" s="36" t="n">
        <v>-75.41</v>
      </c>
      <c r="L508" s="36" t="n">
        <v>0</v>
      </c>
      <c r="M508" s="36"/>
      <c r="N508" s="6" t="s">
        <f>=I508+J508+K508+L508</f>
      </c>
      <c r="O508" s="34"/>
    </row>
    <row collapsed="false" customFormat="false" customHeight="false" hidden="false" ht="12.1" outlineLevel="0" r="509">
      <c r="A509" s="29" t="n">
        <v>45041.852118056</v>
      </c>
      <c r="B509" s="30" t="s">
        <v>473</v>
      </c>
      <c r="C509" s="30" t="s">
        <v>491</v>
      </c>
      <c r="D509" s="30" t="s">
        <v>473</v>
      </c>
      <c r="E509" s="30" t="s">
        <v>473</v>
      </c>
      <c r="F509" s="30" t="s">
        <v>23</v>
      </c>
      <c r="G509" s="31" t="n">
        <v>1</v>
      </c>
      <c r="H509" s="32" t="n">
        <v>-1</v>
      </c>
      <c r="I509" s="32" t="n">
        <v>-1414</v>
      </c>
      <c r="J509" s="32" t="n">
        <v>0</v>
      </c>
      <c r="K509" s="32" t="n">
        <v>0</v>
      </c>
      <c r="L509" s="32" t="n">
        <v>0</v>
      </c>
      <c r="M509" s="32"/>
      <c r="N509" s="6" t="s">
        <f>=I509+J509+K509+L509</f>
      </c>
      <c r="O509" s="30"/>
    </row>
    <row collapsed="false" customFormat="false" customHeight="false" hidden="false" ht="12.1" outlineLevel="0" r="510">
      <c r="A510" s="25" t="n">
        <v>45041.852118056</v>
      </c>
      <c r="B510" s="26" t="s">
        <v>414</v>
      </c>
      <c r="C510" s="26" t="s">
        <v>91</v>
      </c>
      <c r="D510" s="26" t="s">
        <v>414</v>
      </c>
      <c r="E510" s="26" t="s">
        <v>414</v>
      </c>
      <c r="F510" s="26" t="s">
        <v>23</v>
      </c>
      <c r="G510" s="27" t="n">
        <v>1</v>
      </c>
      <c r="H510" s="28" t="n">
        <v>-187042.59</v>
      </c>
      <c r="I510" s="28" t="n">
        <v>-187042.59</v>
      </c>
      <c r="J510" s="28" t="n">
        <v>0</v>
      </c>
      <c r="K510" s="28" t="n">
        <v>0</v>
      </c>
      <c r="L510" s="28" t="n">
        <v>0</v>
      </c>
      <c r="M510" s="28"/>
      <c r="N510" s="6" t="s">
        <f>=I510+J510+K510+L510</f>
      </c>
      <c r="O510" s="26"/>
    </row>
    <row collapsed="false" customFormat="false" customHeight="false" hidden="false" ht="12.1" outlineLevel="0" r="511">
      <c r="A511" s="29" t="n">
        <v>45056</v>
      </c>
      <c r="B511" s="30" t="s">
        <v>473</v>
      </c>
      <c r="C511" s="30" t="s">
        <v>548</v>
      </c>
      <c r="D511" s="30" t="s">
        <v>473</v>
      </c>
      <c r="E511" s="30" t="s">
        <v>473</v>
      </c>
      <c r="F511" s="30" t="s">
        <v>23</v>
      </c>
      <c r="G511" s="31" t="n">
        <v>1</v>
      </c>
      <c r="H511" s="32" t="n">
        <v>-1</v>
      </c>
      <c r="I511" s="32" t="n">
        <v>-3</v>
      </c>
      <c r="J511" s="32" t="n">
        <v>0</v>
      </c>
      <c r="K511" s="32" t="n">
        <v>0</v>
      </c>
      <c r="L511" s="32" t="n">
        <v>0</v>
      </c>
      <c r="M511" s="32"/>
      <c r="N511" s="6" t="s">
        <f>=I511+J511+K511+L511</f>
      </c>
      <c r="O511" s="30"/>
    </row>
    <row collapsed="false" customFormat="false" customHeight="false" hidden="false" ht="12.1" outlineLevel="0" r="512">
      <c r="A512" s="21" t="n">
        <v>45056</v>
      </c>
      <c r="B512" s="22" t="s">
        <v>421</v>
      </c>
      <c r="C512" s="22" t="s">
        <v>549</v>
      </c>
      <c r="D512" s="22" t="s">
        <v>421</v>
      </c>
      <c r="E512" s="22" t="s">
        <v>421</v>
      </c>
      <c r="F512" s="22" t="s">
        <v>23</v>
      </c>
      <c r="G512" s="23" t="n">
        <v>1</v>
      </c>
      <c r="H512" s="24" t="n">
        <v>1</v>
      </c>
      <c r="I512" s="24" t="n">
        <v>26.43</v>
      </c>
      <c r="J512" s="24" t="n">
        <v>0</v>
      </c>
      <c r="K512" s="24" t="n">
        <v>0</v>
      </c>
      <c r="L512" s="24" t="n">
        <v>0</v>
      </c>
      <c r="M512" s="24"/>
      <c r="N512" s="6" t="s">
        <f>=I512+J512+K512+L512</f>
      </c>
      <c r="O512" s="22"/>
    </row>
    <row collapsed="false" customFormat="false" customHeight="false" hidden="false" ht="12.1" outlineLevel="0" r="513">
      <c r="A513" s="21" t="n">
        <v>45064.695914352</v>
      </c>
      <c r="B513" s="22" t="s">
        <v>412</v>
      </c>
      <c r="C513" s="22" t="s">
        <v>90</v>
      </c>
      <c r="D513" s="22" t="s">
        <v>412</v>
      </c>
      <c r="E513" s="22" t="s">
        <v>412</v>
      </c>
      <c r="F513" s="22" t="s">
        <v>23</v>
      </c>
      <c r="G513" s="23" t="n">
        <v>1</v>
      </c>
      <c r="H513" s="24" t="n">
        <v>1</v>
      </c>
      <c r="I513" s="24" t="n">
        <v>96578.62</v>
      </c>
      <c r="J513" s="24" t="n">
        <v>0</v>
      </c>
      <c r="K513" s="24" t="n">
        <v>0</v>
      </c>
      <c r="L513" s="24" t="n">
        <v>0</v>
      </c>
      <c r="M513" s="24"/>
      <c r="N513" s="6" t="s">
        <f>=I513+J513+K513+L513</f>
      </c>
      <c r="O513" s="22"/>
    </row>
    <row collapsed="false" customFormat="false" customHeight="false" hidden="false" ht="12.1" outlineLevel="0" r="514">
      <c r="A514" s="20" t="n">
        <v>45064.704513889</v>
      </c>
      <c r="B514" s="16" t="s">
        <v>21</v>
      </c>
      <c r="C514" s="16" t="s">
        <v>419</v>
      </c>
      <c r="D514" s="16" t="s">
        <v>351</v>
      </c>
      <c r="E514" s="16" t="s">
        <v>17</v>
      </c>
      <c r="F514" s="16" t="s">
        <v>23</v>
      </c>
      <c r="G514" s="7" t="n">
        <v>3000</v>
      </c>
      <c r="H514" s="6" t="n">
        <v>32.18</v>
      </c>
      <c r="I514" s="6" t="n">
        <v>-96540</v>
      </c>
      <c r="J514" s="6" t="n">
        <v>0</v>
      </c>
      <c r="K514" s="6" t="n">
        <v>-38.62</v>
      </c>
      <c r="L514" s="6" t="n">
        <v>0</v>
      </c>
      <c r="M514" s="6"/>
      <c r="N514" s="6" t="s">
        <f>=I514+J514+K514+L514</f>
      </c>
      <c r="O514" s="16"/>
    </row>
    <row collapsed="false" customFormat="false" customHeight="false" hidden="false" ht="12.1" outlineLevel="0" r="515">
      <c r="A515" s="21" t="n">
        <v>45069</v>
      </c>
      <c r="B515" s="22" t="s">
        <v>421</v>
      </c>
      <c r="C515" s="22" t="s">
        <v>550</v>
      </c>
      <c r="D515" s="22" t="s">
        <v>421</v>
      </c>
      <c r="E515" s="22" t="s">
        <v>421</v>
      </c>
      <c r="F515" s="22" t="s">
        <v>19</v>
      </c>
      <c r="G515" s="23" t="n">
        <v>1</v>
      </c>
      <c r="H515" s="24" t="n">
        <v>1</v>
      </c>
      <c r="I515" s="24" t="n">
        <v>66.38</v>
      </c>
      <c r="J515" s="24" t="n">
        <v>0</v>
      </c>
      <c r="K515" s="24" t="n">
        <v>0</v>
      </c>
      <c r="L515" s="24" t="n">
        <v>0</v>
      </c>
      <c r="M515" s="6" t="s">
        <f>=I515+J515+K515+L515</f>
      </c>
      <c r="N515" s="24"/>
      <c r="O515" s="22"/>
    </row>
    <row collapsed="false" customFormat="false" customHeight="false" hidden="false" ht="12.1" outlineLevel="0" r="516">
      <c r="A516" s="29" t="n">
        <v>45071</v>
      </c>
      <c r="B516" s="30" t="s">
        <v>473</v>
      </c>
      <c r="C516" s="30" t="s">
        <v>551</v>
      </c>
      <c r="D516" s="30" t="s">
        <v>473</v>
      </c>
      <c r="E516" s="30" t="s">
        <v>473</v>
      </c>
      <c r="F516" s="30" t="s">
        <v>23</v>
      </c>
      <c r="G516" s="31" t="n">
        <v>1</v>
      </c>
      <c r="H516" s="32" t="n">
        <v>-1</v>
      </c>
      <c r="I516" s="32" t="n">
        <v>-3229</v>
      </c>
      <c r="J516" s="32" t="n">
        <v>0</v>
      </c>
      <c r="K516" s="32" t="n">
        <v>0</v>
      </c>
      <c r="L516" s="32" t="n">
        <v>0</v>
      </c>
      <c r="M516" s="32"/>
      <c r="N516" s="6" t="s">
        <f>=I516+J516+K516+L516</f>
      </c>
      <c r="O516" s="30"/>
    </row>
    <row collapsed="false" customFormat="false" customHeight="false" hidden="false" ht="12.1" outlineLevel="0" r="517">
      <c r="A517" s="21" t="n">
        <v>45071</v>
      </c>
      <c r="B517" s="22" t="s">
        <v>421</v>
      </c>
      <c r="C517" s="22" t="s">
        <v>552</v>
      </c>
      <c r="D517" s="22" t="s">
        <v>421</v>
      </c>
      <c r="E517" s="22" t="s">
        <v>421</v>
      </c>
      <c r="F517" s="22" t="s">
        <v>23</v>
      </c>
      <c r="G517" s="23" t="n">
        <v>1</v>
      </c>
      <c r="H517" s="24" t="n">
        <v>1</v>
      </c>
      <c r="I517" s="24" t="n">
        <v>25000</v>
      </c>
      <c r="J517" s="24" t="n">
        <v>0</v>
      </c>
      <c r="K517" s="24" t="n">
        <v>0</v>
      </c>
      <c r="L517" s="24" t="n">
        <v>0</v>
      </c>
      <c r="M517" s="24"/>
      <c r="N517" s="6" t="s">
        <f>=I517+J517+K517+L517</f>
      </c>
      <c r="O517" s="22"/>
    </row>
    <row collapsed="false" customFormat="false" customHeight="false" hidden="false" ht="12.1" outlineLevel="0" r="518">
      <c r="A518" s="25" t="n">
        <v>45072.679155093</v>
      </c>
      <c r="B518" s="26" t="s">
        <v>414</v>
      </c>
      <c r="C518" s="26" t="s">
        <v>91</v>
      </c>
      <c r="D518" s="26" t="s">
        <v>414</v>
      </c>
      <c r="E518" s="26" t="s">
        <v>414</v>
      </c>
      <c r="F518" s="26" t="s">
        <v>23</v>
      </c>
      <c r="G518" s="27" t="n">
        <v>1</v>
      </c>
      <c r="H518" s="28" t="n">
        <v>-21794.43</v>
      </c>
      <c r="I518" s="28" t="n">
        <v>-21794.43</v>
      </c>
      <c r="J518" s="28" t="n">
        <v>0</v>
      </c>
      <c r="K518" s="28" t="n">
        <v>0</v>
      </c>
      <c r="L518" s="28" t="n">
        <v>0</v>
      </c>
      <c r="M518" s="28"/>
      <c r="N518" s="6" t="s">
        <f>=I518+J518+K518+L518</f>
      </c>
      <c r="O518" s="26"/>
    </row>
    <row collapsed="false" customFormat="false" customHeight="false" hidden="false" ht="12.1" outlineLevel="0" r="519">
      <c r="A519" s="20" t="n">
        <v>45075.505219907</v>
      </c>
      <c r="B519" s="16" t="s">
        <v>54</v>
      </c>
      <c r="C519" s="16" t="s">
        <v>55</v>
      </c>
      <c r="D519" s="16" t="s">
        <v>351</v>
      </c>
      <c r="E519" s="16" t="s">
        <v>17</v>
      </c>
      <c r="F519" s="16" t="s">
        <v>19</v>
      </c>
      <c r="G519" s="7" t="n">
        <v>20</v>
      </c>
      <c r="H519" s="6" t="n">
        <v>14.845</v>
      </c>
      <c r="I519" s="6" t="n">
        <v>-296.9</v>
      </c>
      <c r="J519" s="6" t="n">
        <v>0</v>
      </c>
      <c r="K519" s="6" t="n">
        <v>-0.15</v>
      </c>
      <c r="L519" s="6" t="n">
        <v>0</v>
      </c>
      <c r="M519" s="6" t="s">
        <f>=I519+J519+K519+L519</f>
      </c>
      <c r="N519" s="6"/>
      <c r="O519" s="16"/>
    </row>
    <row collapsed="false" customFormat="false" customHeight="false" hidden="false" ht="12.1" outlineLevel="0" r="520">
      <c r="A520" s="21" t="n">
        <v>45075.565949074</v>
      </c>
      <c r="B520" s="22" t="s">
        <v>412</v>
      </c>
      <c r="C520" s="22" t="s">
        <v>90</v>
      </c>
      <c r="D520" s="22" t="s">
        <v>412</v>
      </c>
      <c r="E520" s="22" t="s">
        <v>412</v>
      </c>
      <c r="F520" s="22" t="s">
        <v>19</v>
      </c>
      <c r="G520" s="23" t="n">
        <v>1</v>
      </c>
      <c r="H520" s="24" t="n">
        <v>1</v>
      </c>
      <c r="I520" s="24" t="n">
        <v>500</v>
      </c>
      <c r="J520" s="24" t="n">
        <v>0</v>
      </c>
      <c r="K520" s="24" t="n">
        <v>0</v>
      </c>
      <c r="L520" s="24" t="n">
        <v>0</v>
      </c>
      <c r="M520" s="6" t="s">
        <f>=I520+J520+K520+L520</f>
      </c>
      <c r="N520" s="24"/>
      <c r="O520" s="22"/>
    </row>
    <row collapsed="false" customFormat="false" customHeight="false" hidden="false" ht="12.1" outlineLevel="0" r="521">
      <c r="A521" s="29" t="n">
        <v>45078</v>
      </c>
      <c r="B521" s="30" t="s">
        <v>473</v>
      </c>
      <c r="C521" s="30" t="s">
        <v>523</v>
      </c>
      <c r="D521" s="30" t="s">
        <v>473</v>
      </c>
      <c r="E521" s="30" t="s">
        <v>473</v>
      </c>
      <c r="F521" s="30" t="s">
        <v>23</v>
      </c>
      <c r="G521" s="31" t="n">
        <v>1</v>
      </c>
      <c r="H521" s="32" t="n">
        <v>-1</v>
      </c>
      <c r="I521" s="32" t="n">
        <v>-919</v>
      </c>
      <c r="J521" s="32" t="n">
        <v>0</v>
      </c>
      <c r="K521" s="32" t="n">
        <v>0</v>
      </c>
      <c r="L521" s="32" t="n">
        <v>0</v>
      </c>
      <c r="M521" s="32"/>
      <c r="N521" s="6" t="s">
        <f>=I521+J521+K521+L521</f>
      </c>
      <c r="O521" s="30"/>
    </row>
    <row collapsed="false" customFormat="false" customHeight="false" hidden="false" ht="12.1" outlineLevel="0" r="522">
      <c r="A522" s="21" t="n">
        <v>45078</v>
      </c>
      <c r="B522" s="22" t="s">
        <v>421</v>
      </c>
      <c r="C522" s="22" t="s">
        <v>524</v>
      </c>
      <c r="D522" s="22" t="s">
        <v>421</v>
      </c>
      <c r="E522" s="22" t="s">
        <v>421</v>
      </c>
      <c r="F522" s="22" t="s">
        <v>23</v>
      </c>
      <c r="G522" s="23" t="n">
        <v>1</v>
      </c>
      <c r="H522" s="24" t="n">
        <v>1</v>
      </c>
      <c r="I522" s="24" t="n">
        <v>7068</v>
      </c>
      <c r="J522" s="24" t="n">
        <v>0</v>
      </c>
      <c r="K522" s="24" t="n">
        <v>0</v>
      </c>
      <c r="L522" s="24" t="n">
        <v>0</v>
      </c>
      <c r="M522" s="24"/>
      <c r="N522" s="6" t="s">
        <f>=I522+J522+K522+L522</f>
      </c>
      <c r="O522" s="22"/>
    </row>
    <row collapsed="false" customFormat="false" customHeight="false" hidden="false" ht="12.1" outlineLevel="0" r="523">
      <c r="A523" s="25" t="n">
        <v>45078.589201389</v>
      </c>
      <c r="B523" s="26" t="s">
        <v>414</v>
      </c>
      <c r="C523" s="26" t="s">
        <v>91</v>
      </c>
      <c r="D523" s="26" t="s">
        <v>414</v>
      </c>
      <c r="E523" s="26" t="s">
        <v>414</v>
      </c>
      <c r="F523" s="26" t="s">
        <v>23</v>
      </c>
      <c r="G523" s="27" t="n">
        <v>1</v>
      </c>
      <c r="H523" s="28" t="n">
        <v>-6149</v>
      </c>
      <c r="I523" s="28" t="n">
        <v>-6149</v>
      </c>
      <c r="J523" s="28" t="n">
        <v>0</v>
      </c>
      <c r="K523" s="28" t="n">
        <v>0</v>
      </c>
      <c r="L523" s="28" t="n">
        <v>0</v>
      </c>
      <c r="M523" s="28"/>
      <c r="N523" s="6" t="s">
        <f>=I523+J523+K523+L523</f>
      </c>
      <c r="O523" s="26"/>
    </row>
    <row collapsed="false" customFormat="false" customHeight="false" hidden="false" ht="12.1" outlineLevel="0" r="524">
      <c r="A524" s="21" t="n">
        <v>45085.587627315</v>
      </c>
      <c r="B524" s="22" t="s">
        <v>412</v>
      </c>
      <c r="C524" s="22" t="s">
        <v>90</v>
      </c>
      <c r="D524" s="22" t="s">
        <v>412</v>
      </c>
      <c r="E524" s="22" t="s">
        <v>412</v>
      </c>
      <c r="F524" s="22" t="s">
        <v>23</v>
      </c>
      <c r="G524" s="23" t="n">
        <v>3</v>
      </c>
      <c r="H524" s="24" t="n">
        <v>1</v>
      </c>
      <c r="I524" s="24" t="n">
        <v>805000</v>
      </c>
      <c r="J524" s="24" t="n">
        <v>0</v>
      </c>
      <c r="K524" s="24" t="n">
        <v>0</v>
      </c>
      <c r="L524" s="24" t="n">
        <v>0</v>
      </c>
      <c r="M524" s="24"/>
      <c r="N524" s="6" t="s">
        <f>=I524+J524+K524+L524</f>
      </c>
      <c r="O524" s="22"/>
    </row>
    <row collapsed="false" customFormat="false" customHeight="false" hidden="false" ht="12.1" outlineLevel="0" r="525">
      <c r="A525" s="20" t="n">
        <v>45085.591851852</v>
      </c>
      <c r="B525" s="16" t="s">
        <v>358</v>
      </c>
      <c r="C525" s="16" t="s">
        <v>423</v>
      </c>
      <c r="D525" s="16" t="s">
        <v>351</v>
      </c>
      <c r="E525" s="16" t="s">
        <v>17</v>
      </c>
      <c r="F525" s="16" t="s">
        <v>23</v>
      </c>
      <c r="G525" s="7" t="n">
        <v>59000</v>
      </c>
      <c r="H525" s="6" t="n">
        <v>8.6234745762712</v>
      </c>
      <c r="I525" s="6" t="n">
        <v>-508785</v>
      </c>
      <c r="J525" s="6" t="n">
        <v>0</v>
      </c>
      <c r="K525" s="6" t="n">
        <v>-203.52</v>
      </c>
      <c r="L525" s="6" t="n">
        <v>0</v>
      </c>
      <c r="M525" s="6"/>
      <c r="N525" s="6" t="s">
        <f>=I525+J525+K525+L525</f>
      </c>
      <c r="O525" s="16"/>
    </row>
    <row collapsed="false" customFormat="false" customHeight="false" hidden="false" ht="12.1" outlineLevel="0" r="526">
      <c r="A526" s="33" t="n">
        <v>45085.758275463</v>
      </c>
      <c r="B526" s="34" t="s">
        <v>358</v>
      </c>
      <c r="C526" s="34" t="s">
        <v>423</v>
      </c>
      <c r="D526" s="34" t="s">
        <v>352</v>
      </c>
      <c r="E526" s="34" t="s">
        <v>17</v>
      </c>
      <c r="F526" s="34" t="s">
        <v>23</v>
      </c>
      <c r="G526" s="35" t="n">
        <v>-60000</v>
      </c>
      <c r="H526" s="36" t="n">
        <v>9.09</v>
      </c>
      <c r="I526" s="36" t="n">
        <v>545400</v>
      </c>
      <c r="J526" s="36" t="n">
        <v>0</v>
      </c>
      <c r="K526" s="36" t="n">
        <v>-218.16</v>
      </c>
      <c r="L526" s="36" t="n">
        <v>0</v>
      </c>
      <c r="M526" s="36"/>
      <c r="N526" s="6" t="s">
        <f>=I526+J526+K526+L526</f>
      </c>
      <c r="O526" s="34"/>
    </row>
    <row collapsed="false" customFormat="false" customHeight="false" hidden="false" ht="12.1" outlineLevel="0" r="527">
      <c r="A527" s="25" t="n">
        <v>45091.795393519</v>
      </c>
      <c r="B527" s="26" t="s">
        <v>414</v>
      </c>
      <c r="C527" s="26" t="s">
        <v>91</v>
      </c>
      <c r="D527" s="26" t="s">
        <v>414</v>
      </c>
      <c r="E527" s="26" t="s">
        <v>414</v>
      </c>
      <c r="F527" s="26" t="s">
        <v>23</v>
      </c>
      <c r="G527" s="27" t="n">
        <v>1</v>
      </c>
      <c r="H527" s="28" t="n">
        <v>-841193.32</v>
      </c>
      <c r="I527" s="28" t="n">
        <v>-841193.32</v>
      </c>
      <c r="J527" s="28" t="n">
        <v>0</v>
      </c>
      <c r="K527" s="28" t="n">
        <v>0</v>
      </c>
      <c r="L527" s="28" t="n">
        <v>0</v>
      </c>
      <c r="M527" s="28"/>
      <c r="N527" s="6" t="s">
        <f>=I527+J527+K527+L527</f>
      </c>
      <c r="O527" s="26"/>
    </row>
    <row collapsed="false" customFormat="false" customHeight="false" hidden="false" ht="12.1" outlineLevel="0" r="528">
      <c r="A528" s="29" t="n">
        <v>45092</v>
      </c>
      <c r="B528" s="30" t="s">
        <v>473</v>
      </c>
      <c r="C528" s="30" t="s">
        <v>545</v>
      </c>
      <c r="D528" s="30" t="s">
        <v>473</v>
      </c>
      <c r="E528" s="30" t="s">
        <v>473</v>
      </c>
      <c r="F528" s="30" t="s">
        <v>23</v>
      </c>
      <c r="G528" s="31" t="n">
        <v>1</v>
      </c>
      <c r="H528" s="32" t="n">
        <v>-1</v>
      </c>
      <c r="I528" s="32" t="n">
        <v>-1139</v>
      </c>
      <c r="J528" s="32" t="n">
        <v>0</v>
      </c>
      <c r="K528" s="32" t="n">
        <v>0</v>
      </c>
      <c r="L528" s="32" t="n">
        <v>0</v>
      </c>
      <c r="M528" s="32"/>
      <c r="N528" s="6" t="s">
        <f>=I528+J528+K528+L528</f>
      </c>
      <c r="O528" s="30"/>
    </row>
    <row collapsed="false" customFormat="false" customHeight="false" hidden="false" ht="12.1" outlineLevel="0" r="529">
      <c r="A529" s="21" t="n">
        <v>45092</v>
      </c>
      <c r="B529" s="22" t="s">
        <v>421</v>
      </c>
      <c r="C529" s="22" t="s">
        <v>546</v>
      </c>
      <c r="D529" s="22" t="s">
        <v>421</v>
      </c>
      <c r="E529" s="22" t="s">
        <v>421</v>
      </c>
      <c r="F529" s="22" t="s">
        <v>23</v>
      </c>
      <c r="G529" s="23" t="n">
        <v>1</v>
      </c>
      <c r="H529" s="24" t="n">
        <v>1</v>
      </c>
      <c r="I529" s="24" t="n">
        <v>8760</v>
      </c>
      <c r="J529" s="24" t="n">
        <v>0</v>
      </c>
      <c r="K529" s="24" t="n">
        <v>0</v>
      </c>
      <c r="L529" s="24" t="n">
        <v>0</v>
      </c>
      <c r="M529" s="24"/>
      <c r="N529" s="6" t="s">
        <f>=I529+J529+K529+L529</f>
      </c>
      <c r="O529" s="22"/>
    </row>
    <row collapsed="false" customFormat="false" customHeight="false" hidden="false" ht="12.1" outlineLevel="0" r="530">
      <c r="A530" s="25" t="n">
        <v>45092.712569444</v>
      </c>
      <c r="B530" s="26" t="s">
        <v>414</v>
      </c>
      <c r="C530" s="26" t="s">
        <v>91</v>
      </c>
      <c r="D530" s="26" t="s">
        <v>414</v>
      </c>
      <c r="E530" s="26" t="s">
        <v>414</v>
      </c>
      <c r="F530" s="26" t="s">
        <v>23</v>
      </c>
      <c r="G530" s="27" t="n">
        <v>1</v>
      </c>
      <c r="H530" s="28" t="n">
        <v>-7621</v>
      </c>
      <c r="I530" s="28" t="n">
        <v>-7621</v>
      </c>
      <c r="J530" s="28" t="n">
        <v>0</v>
      </c>
      <c r="K530" s="28" t="n">
        <v>0</v>
      </c>
      <c r="L530" s="28" t="n">
        <v>0</v>
      </c>
      <c r="M530" s="28"/>
      <c r="N530" s="6" t="s">
        <f>=I530+J530+K530+L530</f>
      </c>
      <c r="O530" s="26"/>
    </row>
    <row collapsed="false" customFormat="false" customHeight="false" hidden="false" ht="12.1" outlineLevel="0" r="531">
      <c r="A531" s="33" t="n">
        <v>45099.420127315</v>
      </c>
      <c r="B531" s="34" t="s">
        <v>358</v>
      </c>
      <c r="C531" s="34" t="s">
        <v>423</v>
      </c>
      <c r="D531" s="34" t="s">
        <v>352</v>
      </c>
      <c r="E531" s="34" t="s">
        <v>17</v>
      </c>
      <c r="F531" s="34" t="s">
        <v>23</v>
      </c>
      <c r="G531" s="35" t="n">
        <v>-93000</v>
      </c>
      <c r="H531" s="36" t="n">
        <v>9.4084408602151</v>
      </c>
      <c r="I531" s="36" t="n">
        <v>874985</v>
      </c>
      <c r="J531" s="36" t="n">
        <v>0</v>
      </c>
      <c r="K531" s="36" t="n">
        <v>-349.99</v>
      </c>
      <c r="L531" s="36" t="n">
        <v>0</v>
      </c>
      <c r="M531" s="36"/>
      <c r="N531" s="6" t="s">
        <f>=I531+J531+K531+L531</f>
      </c>
      <c r="O531" s="34"/>
    </row>
    <row collapsed="false" customFormat="false" customHeight="false" hidden="false" ht="12.1" outlineLevel="0" r="532">
      <c r="A532" s="33" t="n">
        <v>45104.555833333</v>
      </c>
      <c r="B532" s="34" t="s">
        <v>358</v>
      </c>
      <c r="C532" s="34" t="s">
        <v>423</v>
      </c>
      <c r="D532" s="34" t="s">
        <v>352</v>
      </c>
      <c r="E532" s="34" t="s">
        <v>17</v>
      </c>
      <c r="F532" s="34" t="s">
        <v>23</v>
      </c>
      <c r="G532" s="35" t="n">
        <v>-100000</v>
      </c>
      <c r="H532" s="36" t="n">
        <v>9.605</v>
      </c>
      <c r="I532" s="36" t="n">
        <v>960500</v>
      </c>
      <c r="J532" s="36" t="n">
        <v>0</v>
      </c>
      <c r="K532" s="36" t="n">
        <v>-384.18</v>
      </c>
      <c r="L532" s="36" t="n">
        <v>0</v>
      </c>
      <c r="M532" s="36"/>
      <c r="N532" s="6" t="s">
        <f>=I532+J532+K532+L532</f>
      </c>
      <c r="O532" s="34"/>
    </row>
    <row collapsed="false" customFormat="false" customHeight="false" hidden="false" ht="12.1" outlineLevel="0" r="533">
      <c r="A533" s="29" t="n">
        <v>45104.803287037</v>
      </c>
      <c r="B533" s="30" t="s">
        <v>473</v>
      </c>
      <c r="C533" s="30" t="s">
        <v>491</v>
      </c>
      <c r="D533" s="30" t="s">
        <v>473</v>
      </c>
      <c r="E533" s="30" t="s">
        <v>473</v>
      </c>
      <c r="F533" s="30" t="s">
        <v>23</v>
      </c>
      <c r="G533" s="31" t="n">
        <v>1</v>
      </c>
      <c r="H533" s="32" t="n">
        <v>-1</v>
      </c>
      <c r="I533" s="32" t="n">
        <v>-24761</v>
      </c>
      <c r="J533" s="32" t="n">
        <v>0</v>
      </c>
      <c r="K533" s="32" t="n">
        <v>0</v>
      </c>
      <c r="L533" s="32" t="n">
        <v>0</v>
      </c>
      <c r="M533" s="32"/>
      <c r="N533" s="6" t="s">
        <f>=I533+J533+K533+L533</f>
      </c>
      <c r="O533" s="30"/>
    </row>
    <row collapsed="false" customFormat="false" customHeight="false" hidden="false" ht="12.1" outlineLevel="0" r="534">
      <c r="A534" s="25" t="n">
        <v>45104.803287037</v>
      </c>
      <c r="B534" s="26" t="s">
        <v>414</v>
      </c>
      <c r="C534" s="26" t="s">
        <v>91</v>
      </c>
      <c r="D534" s="26" t="s">
        <v>414</v>
      </c>
      <c r="E534" s="26" t="s">
        <v>414</v>
      </c>
      <c r="F534" s="26" t="s">
        <v>23</v>
      </c>
      <c r="G534" s="27" t="n">
        <v>1</v>
      </c>
      <c r="H534" s="28" t="n">
        <v>-849874.01</v>
      </c>
      <c r="I534" s="28" t="n">
        <v>-849874.01</v>
      </c>
      <c r="J534" s="28" t="n">
        <v>0</v>
      </c>
      <c r="K534" s="28" t="n">
        <v>0</v>
      </c>
      <c r="L534" s="28" t="n">
        <v>0</v>
      </c>
      <c r="M534" s="28"/>
      <c r="N534" s="6" t="s">
        <f>=I534+J534+K534+L534</f>
      </c>
      <c r="O534" s="26"/>
    </row>
    <row collapsed="false" customFormat="false" customHeight="false" hidden="false" ht="12.1" outlineLevel="0" r="535">
      <c r="A535" s="21" t="n">
        <v>45107.000011574</v>
      </c>
      <c r="B535" s="22" t="s">
        <v>526</v>
      </c>
      <c r="C535" s="22" t="s">
        <v>491</v>
      </c>
      <c r="D535" s="22" t="s">
        <v>526</v>
      </c>
      <c r="E535" s="22" t="s">
        <v>526</v>
      </c>
      <c r="F535" s="22" t="s">
        <v>23</v>
      </c>
      <c r="G535" s="23" t="n">
        <v>1</v>
      </c>
      <c r="H535" s="24" t="n">
        <v>1</v>
      </c>
      <c r="I535" s="24" t="n">
        <v>21409</v>
      </c>
      <c r="J535" s="24" t="n">
        <v>0</v>
      </c>
      <c r="K535" s="24" t="n">
        <v>0</v>
      </c>
      <c r="L535" s="24" t="n">
        <v>0</v>
      </c>
      <c r="M535" s="24"/>
      <c r="N535" s="6" t="s">
        <f>=I535+J535+K535+L535</f>
      </c>
      <c r="O535" s="22"/>
    </row>
    <row collapsed="false" customFormat="false" customHeight="false" hidden="false" ht="12.1" outlineLevel="0" r="536">
      <c r="A536" s="33" t="n">
        <v>45107.562569444</v>
      </c>
      <c r="B536" s="34" t="s">
        <v>355</v>
      </c>
      <c r="C536" s="34" t="s">
        <v>413</v>
      </c>
      <c r="D536" s="34" t="s">
        <v>352</v>
      </c>
      <c r="E536" s="34" t="s">
        <v>17</v>
      </c>
      <c r="F536" s="34" t="s">
        <v>23</v>
      </c>
      <c r="G536" s="35" t="n">
        <v>-2000</v>
      </c>
      <c r="H536" s="36" t="n">
        <v>70.12</v>
      </c>
      <c r="I536" s="36" t="n">
        <v>140240</v>
      </c>
      <c r="J536" s="36" t="n">
        <v>0</v>
      </c>
      <c r="K536" s="36" t="n">
        <v>-56.09</v>
      </c>
      <c r="L536" s="36" t="n">
        <v>0</v>
      </c>
      <c r="M536" s="36"/>
      <c r="N536" s="6" t="s">
        <f>=I536+J536+K536+L536</f>
      </c>
      <c r="O536" s="34"/>
    </row>
    <row collapsed="false" customFormat="false" customHeight="false" hidden="false" ht="12.1" outlineLevel="0" r="537">
      <c r="A537" s="29" t="n">
        <v>45107.574166667</v>
      </c>
      <c r="B537" s="30" t="s">
        <v>473</v>
      </c>
      <c r="C537" s="30" t="s">
        <v>491</v>
      </c>
      <c r="D537" s="30" t="s">
        <v>473</v>
      </c>
      <c r="E537" s="30" t="s">
        <v>473</v>
      </c>
      <c r="F537" s="30" t="s">
        <v>23</v>
      </c>
      <c r="G537" s="31" t="n">
        <v>2</v>
      </c>
      <c r="H537" s="32" t="n">
        <v>0</v>
      </c>
      <c r="I537" s="32" t="n">
        <v>-56768</v>
      </c>
      <c r="J537" s="32" t="n">
        <v>0</v>
      </c>
      <c r="K537" s="32" t="n">
        <v>0</v>
      </c>
      <c r="L537" s="32" t="n">
        <v>0</v>
      </c>
      <c r="M537" s="32"/>
      <c r="N537" s="6" t="s">
        <f>=I537+J537+K537+L537</f>
      </c>
      <c r="O537" s="30"/>
    </row>
    <row collapsed="false" customFormat="false" customHeight="false" hidden="false" ht="12.1" outlineLevel="0" r="538">
      <c r="A538" s="25" t="n">
        <v>45107.574166667</v>
      </c>
      <c r="B538" s="26" t="s">
        <v>414</v>
      </c>
      <c r="C538" s="26" t="s">
        <v>91</v>
      </c>
      <c r="D538" s="26" t="s">
        <v>414</v>
      </c>
      <c r="E538" s="26" t="s">
        <v>414</v>
      </c>
      <c r="F538" s="26" t="s">
        <v>23</v>
      </c>
      <c r="G538" s="27" t="n">
        <v>2</v>
      </c>
      <c r="H538" s="28" t="n">
        <v>4248.29</v>
      </c>
      <c r="I538" s="28" t="n">
        <v>-903347.82</v>
      </c>
      <c r="J538" s="28" t="n">
        <v>0</v>
      </c>
      <c r="K538" s="28" t="n">
        <v>0</v>
      </c>
      <c r="L538" s="28" t="n">
        <v>0</v>
      </c>
      <c r="M538" s="28"/>
      <c r="N538" s="6" t="s">
        <f>=I538+J538+K538+L538</f>
      </c>
      <c r="O538" s="26"/>
    </row>
    <row collapsed="false" customFormat="false" customHeight="false" hidden="false" ht="12.1" outlineLevel="0" r="539">
      <c r="A539" s="25" t="n">
        <v>45112.56380787</v>
      </c>
      <c r="B539" s="26" t="s">
        <v>414</v>
      </c>
      <c r="C539" s="26" t="s">
        <v>91</v>
      </c>
      <c r="D539" s="26" t="s">
        <v>414</v>
      </c>
      <c r="E539" s="26" t="s">
        <v>414</v>
      </c>
      <c r="F539" s="26" t="s">
        <v>23</v>
      </c>
      <c r="G539" s="27" t="n">
        <v>1</v>
      </c>
      <c r="H539" s="28" t="n">
        <v>-161592.91</v>
      </c>
      <c r="I539" s="28" t="n">
        <v>-161592.91</v>
      </c>
      <c r="J539" s="28" t="n">
        <v>0</v>
      </c>
      <c r="K539" s="28" t="n">
        <v>0</v>
      </c>
      <c r="L539" s="28" t="n">
        <v>0</v>
      </c>
      <c r="M539" s="28"/>
      <c r="N539" s="6" t="s">
        <f>=I539+J539+K539+L539</f>
      </c>
      <c r="O539" s="26"/>
    </row>
    <row collapsed="false" customFormat="false" customHeight="false" hidden="false" ht="12.1" outlineLevel="0" r="540">
      <c r="A540" s="21" t="n">
        <v>45113.541400463</v>
      </c>
      <c r="B540" s="22" t="s">
        <v>412</v>
      </c>
      <c r="C540" s="22" t="s">
        <v>90</v>
      </c>
      <c r="D540" s="22" t="s">
        <v>412</v>
      </c>
      <c r="E540" s="22" t="s">
        <v>412</v>
      </c>
      <c r="F540" s="22" t="s">
        <v>23</v>
      </c>
      <c r="G540" s="23" t="n">
        <v>1</v>
      </c>
      <c r="H540" s="24" t="n">
        <v>1</v>
      </c>
      <c r="I540" s="24" t="n">
        <v>95638.24</v>
      </c>
      <c r="J540" s="24" t="n">
        <v>0</v>
      </c>
      <c r="K540" s="24" t="n">
        <v>0</v>
      </c>
      <c r="L540" s="24" t="n">
        <v>0</v>
      </c>
      <c r="M540" s="24"/>
      <c r="N540" s="6" t="s">
        <f>=I540+J540+K540+L540</f>
      </c>
      <c r="O540" s="22"/>
    </row>
    <row collapsed="false" customFormat="false" customHeight="false" hidden="false" ht="12.1" outlineLevel="0" r="541">
      <c r="A541" s="29" t="n">
        <v>45113.598599537</v>
      </c>
      <c r="B541" s="30" t="s">
        <v>473</v>
      </c>
      <c r="C541" s="30" t="s">
        <v>491</v>
      </c>
      <c r="D541" s="30" t="s">
        <v>473</v>
      </c>
      <c r="E541" s="30" t="s">
        <v>473</v>
      </c>
      <c r="F541" s="30" t="s">
        <v>23</v>
      </c>
      <c r="G541" s="31" t="n">
        <v>1</v>
      </c>
      <c r="H541" s="32" t="n">
        <v>-1</v>
      </c>
      <c r="I541" s="32" t="n">
        <v>-1009</v>
      </c>
      <c r="J541" s="32" t="n">
        <v>0</v>
      </c>
      <c r="K541" s="32" t="n">
        <v>0</v>
      </c>
      <c r="L541" s="32" t="n">
        <v>0</v>
      </c>
      <c r="M541" s="32"/>
      <c r="N541" s="6" t="s">
        <f>=I541+J541+K541+L541</f>
      </c>
      <c r="O541" s="30"/>
    </row>
    <row collapsed="false" customFormat="false" customHeight="false" hidden="false" ht="12.1" outlineLevel="0" r="542">
      <c r="A542" s="25" t="n">
        <v>45113.598599537</v>
      </c>
      <c r="B542" s="26" t="s">
        <v>414</v>
      </c>
      <c r="C542" s="26" t="s">
        <v>91</v>
      </c>
      <c r="D542" s="26" t="s">
        <v>414</v>
      </c>
      <c r="E542" s="26" t="s">
        <v>414</v>
      </c>
      <c r="F542" s="26" t="s">
        <v>23</v>
      </c>
      <c r="G542" s="27" t="n">
        <v>1</v>
      </c>
      <c r="H542" s="28" t="n">
        <v>-94629.24</v>
      </c>
      <c r="I542" s="28" t="n">
        <v>-94629.24</v>
      </c>
      <c r="J542" s="28" t="n">
        <v>0</v>
      </c>
      <c r="K542" s="28" t="n">
        <v>0</v>
      </c>
      <c r="L542" s="28" t="n">
        <v>0</v>
      </c>
      <c r="M542" s="28"/>
      <c r="N542" s="6" t="s">
        <f>=I542+J542+K542+L542</f>
      </c>
      <c r="O542" s="26"/>
    </row>
    <row collapsed="false" customFormat="false" customHeight="false" hidden="false" ht="12.1" outlineLevel="0" r="543">
      <c r="A543" s="21" t="n">
        <v>45121</v>
      </c>
      <c r="B543" s="22" t="s">
        <v>421</v>
      </c>
      <c r="C543" s="22" t="s">
        <v>550</v>
      </c>
      <c r="D543" s="22" t="s">
        <v>421</v>
      </c>
      <c r="E543" s="22" t="s">
        <v>421</v>
      </c>
      <c r="F543" s="22" t="s">
        <v>19</v>
      </c>
      <c r="G543" s="23" t="n">
        <v>1</v>
      </c>
      <c r="H543" s="24" t="n">
        <v>1</v>
      </c>
      <c r="I543" s="24" t="n">
        <v>144</v>
      </c>
      <c r="J543" s="24" t="n">
        <v>0</v>
      </c>
      <c r="K543" s="24" t="n">
        <v>0</v>
      </c>
      <c r="L543" s="24" t="n">
        <v>0</v>
      </c>
      <c r="M543" s="6" t="s">
        <f>=I543+J543+K543+L543</f>
      </c>
      <c r="N543" s="24"/>
      <c r="O543" s="22"/>
    </row>
    <row collapsed="false" customFormat="false" customHeight="false" hidden="false" ht="12.1" outlineLevel="0" r="544">
      <c r="A544" s="21" t="n">
        <v>45126</v>
      </c>
      <c r="B544" s="22" t="s">
        <v>421</v>
      </c>
      <c r="C544" s="22" t="s">
        <v>543</v>
      </c>
      <c r="D544" s="22" t="s">
        <v>421</v>
      </c>
      <c r="E544" s="22" t="s">
        <v>421</v>
      </c>
      <c r="F544" s="22" t="s">
        <v>19</v>
      </c>
      <c r="G544" s="23" t="n">
        <v>1</v>
      </c>
      <c r="H544" s="24" t="n">
        <v>1</v>
      </c>
      <c r="I544" s="24" t="n">
        <v>0.43</v>
      </c>
      <c r="J544" s="24" t="n">
        <v>0</v>
      </c>
      <c r="K544" s="24" t="n">
        <v>0</v>
      </c>
      <c r="L544" s="24" t="n">
        <v>0</v>
      </c>
      <c r="M544" s="6" t="s">
        <f>=I544+J544+K544+L544</f>
      </c>
      <c r="N544" s="24"/>
      <c r="O544" s="22"/>
    </row>
    <row collapsed="false" customFormat="false" customHeight="false" hidden="false" ht="12.1" outlineLevel="0" r="545">
      <c r="A545" s="33" t="n">
        <v>45126.487094907</v>
      </c>
      <c r="B545" s="34" t="s">
        <v>373</v>
      </c>
      <c r="C545" s="34" t="s">
        <v>476</v>
      </c>
      <c r="D545" s="34" t="s">
        <v>352</v>
      </c>
      <c r="E545" s="34" t="s">
        <v>17</v>
      </c>
      <c r="F545" s="34" t="s">
        <v>23</v>
      </c>
      <c r="G545" s="35" t="n">
        <v>-1385</v>
      </c>
      <c r="H545" s="36" t="n">
        <v>559.5</v>
      </c>
      <c r="I545" s="36" t="n">
        <v>774907.5</v>
      </c>
      <c r="J545" s="36" t="n">
        <v>0</v>
      </c>
      <c r="K545" s="36" t="n">
        <v>-309.96</v>
      </c>
      <c r="L545" s="36" t="n">
        <v>0</v>
      </c>
      <c r="M545" s="36"/>
      <c r="N545" s="6" t="s">
        <f>=I545+J545+K545+L545</f>
      </c>
      <c r="O545" s="34"/>
    </row>
    <row collapsed="false" customFormat="false" customHeight="false" hidden="false" ht="12.1" outlineLevel="0" r="546">
      <c r="A546" s="21" t="n">
        <v>45127.74025463</v>
      </c>
      <c r="B546" s="22" t="s">
        <v>412</v>
      </c>
      <c r="C546" s="22" t="s">
        <v>90</v>
      </c>
      <c r="D546" s="22" t="s">
        <v>412</v>
      </c>
      <c r="E546" s="22" t="s">
        <v>412</v>
      </c>
      <c r="F546" s="22" t="s">
        <v>19</v>
      </c>
      <c r="G546" s="23" t="n">
        <v>3</v>
      </c>
      <c r="H546" s="24" t="n">
        <v>1</v>
      </c>
      <c r="I546" s="24" t="n">
        <v>9300</v>
      </c>
      <c r="J546" s="24" t="n">
        <v>0</v>
      </c>
      <c r="K546" s="24" t="n">
        <v>0</v>
      </c>
      <c r="L546" s="24" t="n">
        <v>0</v>
      </c>
      <c r="M546" s="6" t="s">
        <f>=I546+J546+K546+L546</f>
      </c>
      <c r="N546" s="24"/>
      <c r="O546" s="22"/>
    </row>
    <row collapsed="false" customFormat="false" customHeight="false" hidden="false" ht="12.1" outlineLevel="0" r="547">
      <c r="A547" s="33" t="n">
        <v>45127.748136574</v>
      </c>
      <c r="B547" s="34" t="s">
        <v>480</v>
      </c>
      <c r="C547" s="34" t="s">
        <v>481</v>
      </c>
      <c r="D547" s="34" t="s">
        <v>352</v>
      </c>
      <c r="E547" s="34" t="s">
        <v>482</v>
      </c>
      <c r="F547" s="34" t="s">
        <v>23</v>
      </c>
      <c r="G547" s="35" t="n">
        <v>-7000</v>
      </c>
      <c r="H547" s="36" t="n">
        <v>90.478571428571</v>
      </c>
      <c r="I547" s="36" t="n">
        <v>633350</v>
      </c>
      <c r="J547" s="36" t="n">
        <v>0</v>
      </c>
      <c r="K547" s="36" t="n">
        <v>-2533.4</v>
      </c>
      <c r="L547" s="36" t="n">
        <v>0</v>
      </c>
      <c r="M547" s="36"/>
      <c r="N547" s="6" t="s">
        <f>=I547+J547+K547+L547</f>
      </c>
      <c r="O547" s="34"/>
    </row>
    <row collapsed="false" customFormat="false" customHeight="false" hidden="false" ht="12.1" outlineLevel="0" r="548">
      <c r="A548" s="33" t="n">
        <v>45127.760601852</v>
      </c>
      <c r="B548" s="34" t="s">
        <v>65</v>
      </c>
      <c r="C548" s="34" t="s">
        <v>26</v>
      </c>
      <c r="D548" s="34" t="s">
        <v>352</v>
      </c>
      <c r="E548" s="34" t="s">
        <v>17</v>
      </c>
      <c r="F548" s="34" t="s">
        <v>19</v>
      </c>
      <c r="G548" s="35" t="n">
        <v>-150</v>
      </c>
      <c r="H548" s="36" t="n">
        <v>34.05</v>
      </c>
      <c r="I548" s="36" t="n">
        <v>5107.5</v>
      </c>
      <c r="J548" s="36" t="n">
        <v>0</v>
      </c>
      <c r="K548" s="36" t="n">
        <v>-2.04</v>
      </c>
      <c r="L548" s="36" t="n">
        <v>0</v>
      </c>
      <c r="M548" s="6" t="s">
        <f>=I548+J548+K548+L548</f>
      </c>
      <c r="N548" s="36"/>
      <c r="O548" s="34"/>
    </row>
    <row collapsed="false" customFormat="false" customHeight="false" hidden="false" ht="12.1" outlineLevel="0" r="549">
      <c r="A549" s="33" t="n">
        <v>45127.762106481</v>
      </c>
      <c r="B549" s="34" t="s">
        <v>63</v>
      </c>
      <c r="C549" s="34" t="s">
        <v>58</v>
      </c>
      <c r="D549" s="34" t="s">
        <v>352</v>
      </c>
      <c r="E549" s="34" t="s">
        <v>17</v>
      </c>
      <c r="F549" s="34" t="s">
        <v>19</v>
      </c>
      <c r="G549" s="35" t="n">
        <v>-7</v>
      </c>
      <c r="H549" s="36" t="n">
        <v>7.95</v>
      </c>
      <c r="I549" s="36" t="n">
        <v>55.65</v>
      </c>
      <c r="J549" s="36" t="n">
        <v>0</v>
      </c>
      <c r="K549" s="36" t="n">
        <v>-0.02</v>
      </c>
      <c r="L549" s="36" t="n">
        <v>0</v>
      </c>
      <c r="M549" s="6" t="s">
        <f>=I549+J549+K549+L549</f>
      </c>
      <c r="N549" s="36"/>
      <c r="O549" s="34"/>
    </row>
    <row collapsed="false" customFormat="false" customHeight="false" hidden="false" ht="12.1" outlineLevel="0" r="550">
      <c r="A550" s="33" t="n">
        <v>45127.765578704</v>
      </c>
      <c r="B550" s="34" t="s">
        <v>67</v>
      </c>
      <c r="C550" s="34" t="s">
        <v>18</v>
      </c>
      <c r="D550" s="34" t="s">
        <v>352</v>
      </c>
      <c r="E550" s="34" t="s">
        <v>17</v>
      </c>
      <c r="F550" s="34" t="s">
        <v>19</v>
      </c>
      <c r="G550" s="35" t="n">
        <v>-124</v>
      </c>
      <c r="H550" s="36" t="n">
        <v>65.07</v>
      </c>
      <c r="I550" s="36" t="n">
        <v>8068.68</v>
      </c>
      <c r="J550" s="36" t="n">
        <v>0</v>
      </c>
      <c r="K550" s="36" t="n">
        <v>-3.23</v>
      </c>
      <c r="L550" s="36" t="n">
        <v>0</v>
      </c>
      <c r="M550" s="6" t="s">
        <f>=I550+J550+K550+L550</f>
      </c>
      <c r="N550" s="36"/>
      <c r="O550" s="34"/>
    </row>
    <row collapsed="false" customFormat="false" customHeight="false" hidden="false" ht="12.1" outlineLevel="0" r="551">
      <c r="A551" s="29" t="n">
        <v>45128</v>
      </c>
      <c r="B551" s="30" t="s">
        <v>473</v>
      </c>
      <c r="C551" s="30" t="s">
        <v>519</v>
      </c>
      <c r="D551" s="30" t="s">
        <v>473</v>
      </c>
      <c r="E551" s="30" t="s">
        <v>473</v>
      </c>
      <c r="F551" s="30" t="s">
        <v>23</v>
      </c>
      <c r="G551" s="31" t="n">
        <v>1</v>
      </c>
      <c r="H551" s="32" t="n">
        <v>-1</v>
      </c>
      <c r="I551" s="32" t="n">
        <v>-316</v>
      </c>
      <c r="J551" s="32" t="n">
        <v>0</v>
      </c>
      <c r="K551" s="32" t="n">
        <v>0</v>
      </c>
      <c r="L551" s="32" t="n">
        <v>0</v>
      </c>
      <c r="M551" s="32"/>
      <c r="N551" s="6" t="s">
        <f>=I551+J551+K551+L551</f>
      </c>
      <c r="O551" s="30"/>
    </row>
    <row collapsed="false" customFormat="false" customHeight="false" hidden="false" ht="12.1" outlineLevel="0" r="552">
      <c r="A552" s="21" t="n">
        <v>45128</v>
      </c>
      <c r="B552" s="22" t="s">
        <v>421</v>
      </c>
      <c r="C552" s="22" t="s">
        <v>520</v>
      </c>
      <c r="D552" s="22" t="s">
        <v>421</v>
      </c>
      <c r="E552" s="22" t="s">
        <v>421</v>
      </c>
      <c r="F552" s="22" t="s">
        <v>23</v>
      </c>
      <c r="G552" s="23" t="n">
        <v>1</v>
      </c>
      <c r="H552" s="24" t="n">
        <v>1</v>
      </c>
      <c r="I552" s="24" t="n">
        <v>2432</v>
      </c>
      <c r="J552" s="24" t="n">
        <v>0</v>
      </c>
      <c r="K552" s="24" t="n">
        <v>0</v>
      </c>
      <c r="L552" s="24" t="n">
        <v>0</v>
      </c>
      <c r="M552" s="24"/>
      <c r="N552" s="6" t="s">
        <f>=I552+J552+K552+L552</f>
      </c>
      <c r="O552" s="22"/>
    </row>
    <row collapsed="false" customFormat="false" customHeight="false" hidden="false" ht="12.1" outlineLevel="0" r="553">
      <c r="A553" s="33" t="n">
        <v>45128.472581019</v>
      </c>
      <c r="B553" s="34" t="s">
        <v>480</v>
      </c>
      <c r="C553" s="34" t="s">
        <v>481</v>
      </c>
      <c r="D553" s="34" t="s">
        <v>352</v>
      </c>
      <c r="E553" s="34" t="s">
        <v>482</v>
      </c>
      <c r="F553" s="34" t="s">
        <v>23</v>
      </c>
      <c r="G553" s="35" t="n">
        <v>-16000</v>
      </c>
      <c r="H553" s="36" t="n">
        <v>90.75203125</v>
      </c>
      <c r="I553" s="36" t="n">
        <v>1452032.5</v>
      </c>
      <c r="J553" s="36" t="n">
        <v>0</v>
      </c>
      <c r="K553" s="36" t="n">
        <v>-5808.13</v>
      </c>
      <c r="L553" s="36" t="n">
        <v>0</v>
      </c>
      <c r="M553" s="36"/>
      <c r="N553" s="6" t="s">
        <f>=I553+J553+K553+L553</f>
      </c>
      <c r="O553" s="34"/>
    </row>
    <row collapsed="false" customFormat="false" customHeight="false" hidden="false" ht="12.1" outlineLevel="0" r="554">
      <c r="A554" s="25" t="n">
        <v>45128.61724537</v>
      </c>
      <c r="B554" s="26" t="s">
        <v>414</v>
      </c>
      <c r="C554" s="26" t="s">
        <v>91</v>
      </c>
      <c r="D554" s="26" t="s">
        <v>414</v>
      </c>
      <c r="E554" s="26" t="s">
        <v>414</v>
      </c>
      <c r="F554" s="26" t="s">
        <v>23</v>
      </c>
      <c r="G554" s="27" t="n">
        <v>1</v>
      </c>
      <c r="H554" s="28" t="n">
        <v>-1080325.62</v>
      </c>
      <c r="I554" s="28" t="n">
        <v>-1080325.62</v>
      </c>
      <c r="J554" s="28" t="n">
        <v>0</v>
      </c>
      <c r="K554" s="28" t="n">
        <v>0</v>
      </c>
      <c r="L554" s="28" t="n">
        <v>0</v>
      </c>
      <c r="M554" s="28"/>
      <c r="N554" s="6" t="s">
        <f>=I554+J554+K554+L554</f>
      </c>
      <c r="O554" s="26"/>
    </row>
    <row collapsed="false" customFormat="false" customHeight="false" hidden="false" ht="12.1" outlineLevel="0" r="555">
      <c r="A555" s="29" t="n">
        <v>45131</v>
      </c>
      <c r="B555" s="30" t="s">
        <v>473</v>
      </c>
      <c r="C555" s="30" t="s">
        <v>538</v>
      </c>
      <c r="D555" s="30" t="s">
        <v>473</v>
      </c>
      <c r="E555" s="30" t="s">
        <v>473</v>
      </c>
      <c r="F555" s="30" t="s">
        <v>23</v>
      </c>
      <c r="G555" s="31" t="n">
        <v>4</v>
      </c>
      <c r="H555" s="32" t="n">
        <v>0.5</v>
      </c>
      <c r="I555" s="32" t="n">
        <v>-4684</v>
      </c>
      <c r="J555" s="32" t="n">
        <v>0</v>
      </c>
      <c r="K555" s="32" t="n">
        <v>0</v>
      </c>
      <c r="L555" s="32" t="n">
        <v>0</v>
      </c>
      <c r="M555" s="32"/>
      <c r="N555" s="6" t="s">
        <f>=I555+J555+K555+L555</f>
      </c>
      <c r="O555" s="30"/>
    </row>
    <row collapsed="false" customFormat="false" customHeight="false" hidden="false" ht="12.1" outlineLevel="0" r="556">
      <c r="A556" s="21" t="n">
        <v>45131</v>
      </c>
      <c r="B556" s="22" t="s">
        <v>421</v>
      </c>
      <c r="C556" s="22" t="s">
        <v>539</v>
      </c>
      <c r="D556" s="22" t="s">
        <v>421</v>
      </c>
      <c r="E556" s="22" t="s">
        <v>421</v>
      </c>
      <c r="F556" s="22" t="s">
        <v>23</v>
      </c>
      <c r="G556" s="23" t="n">
        <v>1</v>
      </c>
      <c r="H556" s="24" t="n">
        <v>1</v>
      </c>
      <c r="I556" s="24" t="n">
        <v>3504</v>
      </c>
      <c r="J556" s="24" t="n">
        <v>0</v>
      </c>
      <c r="K556" s="24" t="n">
        <v>0</v>
      </c>
      <c r="L556" s="24" t="n">
        <v>0</v>
      </c>
      <c r="M556" s="24"/>
      <c r="N556" s="6" t="s">
        <f>=I556+J556+K556+L556</f>
      </c>
      <c r="O556" s="22"/>
    </row>
    <row collapsed="false" customFormat="false" customHeight="false" hidden="false" ht="12.1" outlineLevel="0" r="557">
      <c r="A557" s="21" t="n">
        <v>45131</v>
      </c>
      <c r="B557" s="22" t="s">
        <v>421</v>
      </c>
      <c r="C557" s="22" t="s">
        <v>539</v>
      </c>
      <c r="D557" s="22" t="s">
        <v>421</v>
      </c>
      <c r="E557" s="22" t="s">
        <v>421</v>
      </c>
      <c r="F557" s="22" t="s">
        <v>23</v>
      </c>
      <c r="G557" s="23" t="n">
        <v>1</v>
      </c>
      <c r="H557" s="24" t="n">
        <v>1</v>
      </c>
      <c r="I557" s="24" t="n">
        <v>15768</v>
      </c>
      <c r="J557" s="24" t="n">
        <v>0</v>
      </c>
      <c r="K557" s="24" t="n">
        <v>0</v>
      </c>
      <c r="L557" s="24" t="n">
        <v>0</v>
      </c>
      <c r="M557" s="24"/>
      <c r="N557" s="6" t="s">
        <f>=I557+J557+K557+L557</f>
      </c>
      <c r="O557" s="22"/>
    </row>
    <row collapsed="false" customFormat="false" customHeight="false" hidden="false" ht="12.1" outlineLevel="0" r="558">
      <c r="A558" s="25" t="n">
        <v>45131.530104167</v>
      </c>
      <c r="B558" s="26" t="s">
        <v>414</v>
      </c>
      <c r="C558" s="26" t="s">
        <v>91</v>
      </c>
      <c r="D558" s="26" t="s">
        <v>414</v>
      </c>
      <c r="E558" s="26" t="s">
        <v>414</v>
      </c>
      <c r="F558" s="26" t="s">
        <v>23</v>
      </c>
      <c r="G558" s="27" t="n">
        <v>3</v>
      </c>
      <c r="H558" s="28" t="n">
        <v>-253336.51333333</v>
      </c>
      <c r="I558" s="28" t="n">
        <v>-789185.54</v>
      </c>
      <c r="J558" s="28" t="n">
        <v>0</v>
      </c>
      <c r="K558" s="28" t="n">
        <v>0</v>
      </c>
      <c r="L558" s="28" t="n">
        <v>0</v>
      </c>
      <c r="M558" s="28"/>
      <c r="N558" s="6" t="s">
        <f>=I558+J558+K558+L558</f>
      </c>
      <c r="O558" s="26"/>
    </row>
    <row collapsed="false" customFormat="false" customHeight="false" hidden="false" ht="12.1" outlineLevel="0" r="559">
      <c r="A559" s="21" t="n">
        <v>45132.000011574</v>
      </c>
      <c r="B559" s="22" t="s">
        <v>526</v>
      </c>
      <c r="C559" s="22" t="s">
        <v>491</v>
      </c>
      <c r="D559" s="22" t="s">
        <v>526</v>
      </c>
      <c r="E559" s="22" t="s">
        <v>526</v>
      </c>
      <c r="F559" s="22" t="s">
        <v>23</v>
      </c>
      <c r="G559" s="23" t="n">
        <v>1</v>
      </c>
      <c r="H559" s="24" t="n">
        <v>1</v>
      </c>
      <c r="I559" s="24" t="n">
        <v>8515</v>
      </c>
      <c r="J559" s="24" t="n">
        <v>0</v>
      </c>
      <c r="K559" s="24" t="n">
        <v>0</v>
      </c>
      <c r="L559" s="24" t="n">
        <v>0</v>
      </c>
      <c r="M559" s="24"/>
      <c r="N559" s="6" t="s">
        <f>=I559+J559+K559+L559</f>
      </c>
      <c r="O559" s="22"/>
    </row>
    <row collapsed="false" customFormat="false" customHeight="false" hidden="false" ht="12.1" outlineLevel="0" r="560">
      <c r="A560" s="29" t="n">
        <v>45132.882291667</v>
      </c>
      <c r="B560" s="30" t="s">
        <v>473</v>
      </c>
      <c r="C560" s="30" t="s">
        <v>491</v>
      </c>
      <c r="D560" s="30" t="s">
        <v>473</v>
      </c>
      <c r="E560" s="30" t="s">
        <v>473</v>
      </c>
      <c r="F560" s="30" t="s">
        <v>23</v>
      </c>
      <c r="G560" s="31" t="n">
        <v>1</v>
      </c>
      <c r="H560" s="32" t="n">
        <v>-1</v>
      </c>
      <c r="I560" s="32" t="n">
        <v>-61107</v>
      </c>
      <c r="J560" s="32" t="n">
        <v>0</v>
      </c>
      <c r="K560" s="32" t="n">
        <v>0</v>
      </c>
      <c r="L560" s="32" t="n">
        <v>0</v>
      </c>
      <c r="M560" s="32"/>
      <c r="N560" s="6" t="s">
        <f>=I560+J560+K560+L560</f>
      </c>
      <c r="O560" s="30"/>
    </row>
    <row collapsed="false" customFormat="false" customHeight="false" hidden="false" ht="12.1" outlineLevel="0" r="561">
      <c r="A561" s="25" t="n">
        <v>45132.882291667</v>
      </c>
      <c r="B561" s="26" t="s">
        <v>414</v>
      </c>
      <c r="C561" s="26" t="s">
        <v>91</v>
      </c>
      <c r="D561" s="26" t="s">
        <v>414</v>
      </c>
      <c r="E561" s="26" t="s">
        <v>414</v>
      </c>
      <c r="F561" s="26" t="s">
        <v>23</v>
      </c>
      <c r="G561" s="27" t="n">
        <v>1</v>
      </c>
      <c r="H561" s="28" t="n">
        <v>-937724.35</v>
      </c>
      <c r="I561" s="28" t="n">
        <v>-937724.35</v>
      </c>
      <c r="J561" s="28" t="n">
        <v>0</v>
      </c>
      <c r="K561" s="28" t="n">
        <v>0</v>
      </c>
      <c r="L561" s="28" t="n">
        <v>0</v>
      </c>
      <c r="M561" s="28"/>
      <c r="N561" s="6" t="s">
        <f>=I561+J561+K561+L561</f>
      </c>
      <c r="O561" s="26"/>
    </row>
    <row collapsed="false" customFormat="false" customHeight="false" hidden="false" ht="12.1" outlineLevel="0" r="562">
      <c r="A562" s="20" t="n">
        <v>46123.39275463</v>
      </c>
      <c r="B562" s="16" t="s">
        <v>480</v>
      </c>
      <c r="C562" s="16" t="s">
        <v>553</v>
      </c>
      <c r="D562" s="16" t="s">
        <v>406</v>
      </c>
      <c r="E562" s="16" t="s">
        <v>482</v>
      </c>
      <c r="F562" s="16" t="s">
        <v>19</v>
      </c>
      <c r="G562" s="7" t="n">
        <v>-17000</v>
      </c>
      <c r="H562" s="6" t="n">
        <v>1</v>
      </c>
      <c r="I562" s="2"/>
      <c r="J562" s="2"/>
      <c r="K562" s="2"/>
      <c r="L562" s="2"/>
      <c r="M562" s="6" t="n">
        <v>-17000</v>
      </c>
      <c r="N562" s="2"/>
      <c r="O562" s="2"/>
    </row>
    <row collapsed="false" customFormat="false" customHeight="false" hidden="false" ht="12.1" outlineLevel="0"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 t="s">
        <v>554</v>
      </c>
      <c r="M563" s="5" t="s">
        <f>=SUM(M2:M562)</f>
      </c>
      <c r="N563" s="5" t="s">
        <f>=SUM(N2:N562)</f>
      </c>
      <c r="O563" s="4"/>
    </row>
  </sheetData>
  <autoFilter ref="A1:O56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9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83</v>
      </c>
      <c r="B1" s="38" t="s">
        <v>555</v>
      </c>
      <c r="C1" s="38" t="s">
        <v>0</v>
      </c>
      <c r="D1" s="38" t="s">
        <v>2</v>
      </c>
      <c r="E1" s="38" t="s">
        <v>556</v>
      </c>
      <c r="F1" s="38" t="s">
        <v>3</v>
      </c>
      <c r="G1" s="38" t="s">
        <v>557</v>
      </c>
      <c r="H1" s="38" t="s">
        <v>558</v>
      </c>
      <c r="I1" s="38" t="s">
        <v>559</v>
      </c>
      <c r="J1" s="38" t="s">
        <v>491</v>
      </c>
      <c r="K1" s="38" t="s">
        <v>560</v>
      </c>
      <c r="L1" s="38" t="s">
        <v>561</v>
      </c>
      <c r="M1" s="38" t="s">
        <v>562</v>
      </c>
      <c r="N1" s="38" t="s">
        <v>563</v>
      </c>
    </row>
    <row collapsed="false" customFormat="false" customHeight="false" hidden="false" ht="12.1" outlineLevel="0" r="2">
      <c r="A2" s="37" t="n">
        <v>43661</v>
      </c>
      <c r="B2" s="16" t="s">
        <v>564</v>
      </c>
      <c r="C2" s="16" t="s">
        <v>355</v>
      </c>
      <c r="D2" s="16" t="s">
        <v>565</v>
      </c>
      <c r="E2" s="7" t="n">
        <v>1000</v>
      </c>
      <c r="F2" s="16" t="s">
        <v>23</v>
      </c>
      <c r="G2" s="6" t="n">
        <v>4.11</v>
      </c>
      <c r="H2" s="6" t="n">
        <v>80.12</v>
      </c>
      <c r="I2" s="6" t="n">
        <v>86.24</v>
      </c>
      <c r="J2" s="6" t="n">
        <v>534</v>
      </c>
      <c r="K2" s="6" t="n">
        <v>4110</v>
      </c>
      <c r="L2" s="6" t="n">
        <v>3576</v>
      </c>
      <c r="M2" s="6" t="n">
        <v>4.15</v>
      </c>
      <c r="N2" s="6" t="n">
        <v>4.46</v>
      </c>
    </row>
    <row collapsed="false" customFormat="false" customHeight="false" hidden="false" ht="12.1" outlineLevel="0" r="3">
      <c r="A3" s="37" t="n">
        <v>43752</v>
      </c>
      <c r="B3" s="16" t="s">
        <v>564</v>
      </c>
      <c r="C3" s="16" t="s">
        <v>355</v>
      </c>
      <c r="D3" s="16" t="s">
        <v>565</v>
      </c>
      <c r="E3" s="7" t="n">
        <v>2000</v>
      </c>
      <c r="F3" s="16" t="s">
        <v>23</v>
      </c>
      <c r="G3" s="6" t="n">
        <v>3.84</v>
      </c>
      <c r="H3" s="6" t="n">
        <v>68.88</v>
      </c>
      <c r="I3" s="6" t="n">
        <v>80.95</v>
      </c>
      <c r="J3" s="6" t="n">
        <v>998</v>
      </c>
      <c r="K3" s="6" t="n">
        <v>7680</v>
      </c>
      <c r="L3" s="6" t="n">
        <v>6682</v>
      </c>
      <c r="M3" s="6" t="n">
        <v>4.13</v>
      </c>
      <c r="N3" s="6" t="n">
        <v>4.85</v>
      </c>
    </row>
    <row collapsed="false" customFormat="false" customHeight="false" hidden="false" ht="12.1" outlineLevel="0" r="4">
      <c r="A4" s="37" t="n">
        <v>43802</v>
      </c>
      <c r="B4" s="16" t="s">
        <v>564</v>
      </c>
      <c r="C4" s="16" t="s">
        <v>359</v>
      </c>
      <c r="D4" s="16" t="s">
        <v>566</v>
      </c>
      <c r="E4" s="7" t="n">
        <v>50</v>
      </c>
      <c r="F4" s="16" t="s">
        <v>23</v>
      </c>
      <c r="G4" s="6" t="n">
        <v>27.47</v>
      </c>
      <c r="H4" s="6" t="n">
        <v>874.6</v>
      </c>
      <c r="I4" s="6" t="n">
        <v>955.44</v>
      </c>
      <c r="J4" s="6" t="n">
        <v>179</v>
      </c>
      <c r="K4" s="6" t="n">
        <v>1373.5</v>
      </c>
      <c r="L4" s="6" t="n">
        <v>1194.5</v>
      </c>
      <c r="M4" s="6" t="n">
        <v>2.5</v>
      </c>
      <c r="N4" s="6" t="n">
        <v>2.73</v>
      </c>
    </row>
    <row collapsed="false" customFormat="false" customHeight="false" hidden="false" ht="12.1" outlineLevel="0" r="5">
      <c r="A5" s="37" t="n">
        <v>43966</v>
      </c>
      <c r="B5" s="16" t="s">
        <v>564</v>
      </c>
      <c r="C5" s="16" t="s">
        <v>360</v>
      </c>
      <c r="D5" s="16" t="s">
        <v>567</v>
      </c>
      <c r="E5" s="7" t="n">
        <v>1500</v>
      </c>
      <c r="F5" s="16" t="s">
        <v>23</v>
      </c>
      <c r="G5" s="6" t="n">
        <v>7.93</v>
      </c>
      <c r="H5" s="6" t="n">
        <v>113.57</v>
      </c>
      <c r="I5" s="6" t="n">
        <v>89.98</v>
      </c>
      <c r="J5" s="6" t="n">
        <v>1546</v>
      </c>
      <c r="K5" s="6" t="n">
        <v>11895</v>
      </c>
      <c r="L5" s="6" t="n">
        <v>10349</v>
      </c>
      <c r="M5" s="6" t="n">
        <v>7.67</v>
      </c>
      <c r="N5" s="6" t="n">
        <v>6.07</v>
      </c>
    </row>
    <row collapsed="false" customFormat="false" customHeight="false" hidden="false" ht="12.1" outlineLevel="0" r="6">
      <c r="A6" s="37" t="n">
        <v>43980</v>
      </c>
      <c r="B6" s="16" t="s">
        <v>564</v>
      </c>
      <c r="C6" s="16" t="s">
        <v>361</v>
      </c>
      <c r="D6" s="16" t="s">
        <v>568</v>
      </c>
      <c r="E6" s="7" t="n">
        <v>300000</v>
      </c>
      <c r="F6" s="16" t="s">
        <v>23</v>
      </c>
      <c r="G6" s="6" t="n">
        <v>0.0095</v>
      </c>
      <c r="H6" s="6" t="n">
        <v>0.18354</v>
      </c>
      <c r="I6" s="6" t="n">
        <v>0.19</v>
      </c>
      <c r="J6" s="6" t="n">
        <v>370</v>
      </c>
      <c r="K6" s="6" t="n">
        <v>2848.3015</v>
      </c>
      <c r="L6" s="6" t="n">
        <v>2478.3</v>
      </c>
      <c r="M6" s="6" t="n">
        <v>4.37</v>
      </c>
      <c r="N6" s="6" t="n">
        <v>4.5</v>
      </c>
    </row>
    <row collapsed="false" customFormat="false" customHeight="false" hidden="false" ht="12.1" outlineLevel="0" r="7">
      <c r="A7" s="37" t="n">
        <v>43984</v>
      </c>
      <c r="B7" s="16" t="s">
        <v>564</v>
      </c>
      <c r="C7" s="16" t="s">
        <v>31</v>
      </c>
      <c r="D7" s="16" t="s">
        <v>32</v>
      </c>
      <c r="E7" s="7" t="n">
        <v>40</v>
      </c>
      <c r="F7" s="16" t="s">
        <v>23</v>
      </c>
      <c r="G7" s="6" t="n">
        <v>18</v>
      </c>
      <c r="H7" s="6" t="n">
        <v>2819</v>
      </c>
      <c r="I7" s="6" t="n">
        <v>2307.15</v>
      </c>
      <c r="J7" s="6" t="n">
        <v>94</v>
      </c>
      <c r="K7" s="6" t="n">
        <v>720</v>
      </c>
      <c r="L7" s="6" t="n">
        <v>626</v>
      </c>
      <c r="M7" s="6" t="n">
        <v>0.68</v>
      </c>
      <c r="N7" s="6" t="n">
        <v>0.56</v>
      </c>
    </row>
    <row collapsed="false" customFormat="false" customHeight="false" hidden="false" ht="12.1" outlineLevel="0" r="8">
      <c r="A8" s="37" t="n">
        <v>43998</v>
      </c>
      <c r="B8" s="16" t="s">
        <v>564</v>
      </c>
      <c r="C8" s="16" t="s">
        <v>359</v>
      </c>
      <c r="D8" s="16" t="s">
        <v>566</v>
      </c>
      <c r="E8" s="7" t="n">
        <v>69</v>
      </c>
      <c r="F8" s="16" t="s">
        <v>23</v>
      </c>
      <c r="G8" s="6" t="n">
        <v>26.26</v>
      </c>
      <c r="H8" s="6" t="n">
        <v>880</v>
      </c>
      <c r="I8" s="6" t="n">
        <v>939.31</v>
      </c>
      <c r="J8" s="6" t="n">
        <v>236</v>
      </c>
      <c r="K8" s="6" t="n">
        <v>1811.94</v>
      </c>
      <c r="L8" s="6" t="n">
        <v>1575.94</v>
      </c>
      <c r="M8" s="6" t="n">
        <v>2.43</v>
      </c>
      <c r="N8" s="6" t="n">
        <v>2.6</v>
      </c>
    </row>
    <row collapsed="false" customFormat="false" customHeight="false" hidden="false" ht="12.1" outlineLevel="0" r="9">
      <c r="A9" s="37" t="n">
        <v>43998</v>
      </c>
      <c r="B9" s="16" t="s">
        <v>564</v>
      </c>
      <c r="C9" s="16" t="s">
        <v>359</v>
      </c>
      <c r="D9" s="16" t="s">
        <v>566</v>
      </c>
      <c r="E9" s="7" t="n">
        <v>69</v>
      </c>
      <c r="F9" s="16" t="s">
        <v>23</v>
      </c>
      <c r="G9" s="6" t="n">
        <v>27.35</v>
      </c>
      <c r="H9" s="6" t="n">
        <v>880</v>
      </c>
      <c r="I9" s="6" t="n">
        <v>939.31</v>
      </c>
      <c r="J9" s="6" t="n">
        <v>245</v>
      </c>
      <c r="K9" s="6" t="n">
        <v>1887.15</v>
      </c>
      <c r="L9" s="6" t="n">
        <v>1642.15</v>
      </c>
      <c r="M9" s="6" t="n">
        <v>2.53</v>
      </c>
      <c r="N9" s="6" t="n">
        <v>2.7</v>
      </c>
    </row>
    <row collapsed="false" customFormat="false" customHeight="false" hidden="false" ht="12.1" outlineLevel="0" r="10">
      <c r="A10" s="37" t="n">
        <v>44004</v>
      </c>
      <c r="B10" s="16" t="s">
        <v>564</v>
      </c>
      <c r="C10" s="16" t="s">
        <v>46</v>
      </c>
      <c r="D10" s="16" t="s">
        <v>47</v>
      </c>
      <c r="E10" s="7" t="n">
        <v>40000</v>
      </c>
      <c r="F10" s="16" t="s">
        <v>23</v>
      </c>
      <c r="G10" s="6" t="n">
        <v>0.111</v>
      </c>
      <c r="H10" s="6" t="n">
        <v>2.74</v>
      </c>
      <c r="I10" s="6" t="n">
        <v>2.61</v>
      </c>
      <c r="J10" s="6" t="n">
        <v>577</v>
      </c>
      <c r="K10" s="6" t="n">
        <v>4441.011</v>
      </c>
      <c r="L10" s="6" t="n">
        <v>3864.01</v>
      </c>
      <c r="M10" s="6" t="n">
        <v>3.69</v>
      </c>
      <c r="N10" s="6" t="n">
        <v>3.53</v>
      </c>
    </row>
    <row collapsed="false" customFormat="false" customHeight="false" hidden="false" ht="12.1" outlineLevel="0" r="11">
      <c r="A11" s="37" t="n">
        <v>44008</v>
      </c>
      <c r="B11" s="16" t="s">
        <v>564</v>
      </c>
      <c r="C11" s="16" t="s">
        <v>40</v>
      </c>
      <c r="D11" s="16" t="s">
        <v>41</v>
      </c>
      <c r="E11" s="7" t="n">
        <v>200</v>
      </c>
      <c r="F11" s="16" t="s">
        <v>23</v>
      </c>
      <c r="G11" s="6" t="n">
        <v>19.82</v>
      </c>
      <c r="H11" s="6" t="n">
        <v>337</v>
      </c>
      <c r="I11" s="6" t="n">
        <v>379.79</v>
      </c>
      <c r="J11" s="6" t="n">
        <v>515</v>
      </c>
      <c r="K11" s="6" t="n">
        <v>3964</v>
      </c>
      <c r="L11" s="6" t="n">
        <v>3449</v>
      </c>
      <c r="M11" s="6" t="n">
        <v>4.54</v>
      </c>
      <c r="N11" s="6" t="n">
        <v>5.12</v>
      </c>
    </row>
    <row collapsed="false" customFormat="false" customHeight="false" hidden="false" ht="12.1" outlineLevel="0" r="12">
      <c r="A12" s="37" t="n">
        <v>44018</v>
      </c>
      <c r="B12" s="16" t="s">
        <v>564</v>
      </c>
      <c r="C12" s="16" t="s">
        <v>357</v>
      </c>
      <c r="D12" s="16" t="s">
        <v>569</v>
      </c>
      <c r="E12" s="7" t="n">
        <v>110</v>
      </c>
      <c r="F12" s="16" t="s">
        <v>23</v>
      </c>
      <c r="G12" s="6" t="n">
        <v>107.81</v>
      </c>
      <c r="H12" s="6" t="n">
        <v>1385.5</v>
      </c>
      <c r="I12" s="6" t="n">
        <v>1501.94</v>
      </c>
      <c r="J12" s="6" t="n">
        <v>1542</v>
      </c>
      <c r="K12" s="6" t="n">
        <v>11859.1</v>
      </c>
      <c r="L12" s="6" t="n">
        <v>10317.1</v>
      </c>
      <c r="M12" s="6" t="n">
        <v>6.24</v>
      </c>
      <c r="N12" s="6" t="n">
        <v>6.77</v>
      </c>
    </row>
    <row collapsed="false" customFormat="false" customHeight="false" hidden="false" ht="12.1" outlineLevel="0" r="13">
      <c r="A13" s="37" t="n">
        <v>44018</v>
      </c>
      <c r="B13" s="16" t="s">
        <v>564</v>
      </c>
      <c r="C13" s="16" t="s">
        <v>31</v>
      </c>
      <c r="D13" s="16" t="s">
        <v>32</v>
      </c>
      <c r="E13" s="7" t="n">
        <v>40</v>
      </c>
      <c r="F13" s="16" t="s">
        <v>23</v>
      </c>
      <c r="G13" s="6" t="n">
        <v>78</v>
      </c>
      <c r="H13" s="6" t="n">
        <v>2621</v>
      </c>
      <c r="I13" s="6" t="n">
        <v>2307.15</v>
      </c>
      <c r="J13" s="6" t="n">
        <v>406</v>
      </c>
      <c r="K13" s="6" t="n">
        <v>3120</v>
      </c>
      <c r="L13" s="6" t="n">
        <v>2714</v>
      </c>
      <c r="M13" s="6" t="n">
        <v>2.94</v>
      </c>
      <c r="N13" s="6" t="n">
        <v>2.59</v>
      </c>
    </row>
    <row collapsed="false" customFormat="false" customHeight="false" hidden="false" ht="12.1" outlineLevel="0" r="14">
      <c r="A14" s="37" t="n">
        <v>44021</v>
      </c>
      <c r="B14" s="16" t="s">
        <v>564</v>
      </c>
      <c r="C14" s="16" t="s">
        <v>366</v>
      </c>
      <c r="D14" s="16" t="s">
        <v>570</v>
      </c>
      <c r="E14" s="7" t="n">
        <v>15</v>
      </c>
      <c r="F14" s="16" t="s">
        <v>19</v>
      </c>
      <c r="G14" s="6" t="n">
        <v>48.2281</v>
      </c>
      <c r="H14" s="6" t="n">
        <v>38.81</v>
      </c>
      <c r="I14" s="6" t="n">
        <v>2782.42</v>
      </c>
      <c r="J14" s="6" t="n">
        <v>3.05</v>
      </c>
      <c r="K14" s="6" t="n">
        <v>723.4209</v>
      </c>
      <c r="L14" s="6" t="n">
        <v>506.15</v>
      </c>
      <c r="M14" s="6" t="n">
        <v>1.21</v>
      </c>
      <c r="N14" s="6" t="n">
        <v>1.22</v>
      </c>
    </row>
    <row collapsed="false" customFormat="false" customHeight="false" hidden="false" ht="12.1" outlineLevel="0" r="15">
      <c r="A15" s="37" t="n">
        <v>44025</v>
      </c>
      <c r="B15" s="16" t="s">
        <v>564</v>
      </c>
      <c r="C15" s="16" t="s">
        <v>355</v>
      </c>
      <c r="D15" s="16" t="s">
        <v>565</v>
      </c>
      <c r="E15" s="7" t="n">
        <v>2000</v>
      </c>
      <c r="F15" s="16" t="s">
        <v>23</v>
      </c>
      <c r="G15" s="6" t="n">
        <v>2.63</v>
      </c>
      <c r="H15" s="6" t="n">
        <v>63.55</v>
      </c>
      <c r="I15" s="6" t="n">
        <v>80.95</v>
      </c>
      <c r="J15" s="6" t="n">
        <v>684</v>
      </c>
      <c r="K15" s="6" t="n">
        <v>5260</v>
      </c>
      <c r="L15" s="6" t="n">
        <v>4576</v>
      </c>
      <c r="M15" s="6" t="n">
        <v>2.83</v>
      </c>
      <c r="N15" s="6" t="n">
        <v>3.6</v>
      </c>
    </row>
    <row collapsed="false" customFormat="false" customHeight="false" hidden="false" ht="12.1" outlineLevel="0" r="16">
      <c r="A16" s="37" t="n">
        <v>44032</v>
      </c>
      <c r="B16" s="16" t="s">
        <v>564</v>
      </c>
      <c r="C16" s="16" t="s">
        <v>21</v>
      </c>
      <c r="D16" s="16" t="s">
        <v>22</v>
      </c>
      <c r="E16" s="7" t="n">
        <v>8000</v>
      </c>
      <c r="F16" s="16" t="s">
        <v>23</v>
      </c>
      <c r="G16" s="6" t="n">
        <v>0.97</v>
      </c>
      <c r="H16" s="6" t="n">
        <v>36.28</v>
      </c>
      <c r="I16" s="6" t="n">
        <v>32.44</v>
      </c>
      <c r="J16" s="6" t="n">
        <v>1009</v>
      </c>
      <c r="K16" s="6" t="n">
        <v>7760</v>
      </c>
      <c r="L16" s="6" t="n">
        <v>6751</v>
      </c>
      <c r="M16" s="6" t="n">
        <v>2.6</v>
      </c>
      <c r="N16" s="6" t="n">
        <v>2.33</v>
      </c>
    </row>
    <row collapsed="false" customFormat="false" customHeight="false" hidden="false" ht="12.1" outlineLevel="0" r="17">
      <c r="A17" s="37" t="n">
        <v>44040</v>
      </c>
      <c r="B17" s="16" t="s">
        <v>564</v>
      </c>
      <c r="C17" s="16" t="s">
        <v>358</v>
      </c>
      <c r="D17" s="16" t="s">
        <v>571</v>
      </c>
      <c r="E17" s="7" t="n">
        <v>56500</v>
      </c>
      <c r="F17" s="16" t="s">
        <v>23</v>
      </c>
      <c r="G17" s="6" t="n">
        <v>1.35</v>
      </c>
      <c r="H17" s="6" t="n">
        <v>9.51</v>
      </c>
      <c r="I17" s="6" t="n">
        <v>9.43</v>
      </c>
      <c r="J17" s="6" t="n">
        <v>9916</v>
      </c>
      <c r="K17" s="6" t="n">
        <v>76275</v>
      </c>
      <c r="L17" s="6" t="n">
        <v>66359</v>
      </c>
      <c r="M17" s="6" t="n">
        <v>12.46</v>
      </c>
      <c r="N17" s="6" t="n">
        <v>12.35</v>
      </c>
    </row>
    <row collapsed="false" customFormat="false" customHeight="false" hidden="false" ht="12.1" outlineLevel="0" r="18">
      <c r="A18" s="37" t="n">
        <v>44049</v>
      </c>
      <c r="B18" s="16" t="s">
        <v>564</v>
      </c>
      <c r="C18" s="16" t="s">
        <v>25</v>
      </c>
      <c r="D18" s="16" t="s">
        <v>26</v>
      </c>
      <c r="E18" s="7" t="n">
        <v>30</v>
      </c>
      <c r="F18" s="16" t="s">
        <v>19</v>
      </c>
      <c r="G18" s="6" t="n">
        <v>24.1826</v>
      </c>
      <c r="H18" s="6" t="n">
        <v>48.92</v>
      </c>
      <c r="I18" s="6" t="n">
        <v>3539.98</v>
      </c>
      <c r="J18" s="6" t="n">
        <v>0.99</v>
      </c>
      <c r="K18" s="6" t="n">
        <v>725.4779</v>
      </c>
      <c r="L18" s="6" t="n">
        <v>652.93</v>
      </c>
      <c r="M18" s="6" t="n">
        <v>0.61</v>
      </c>
      <c r="N18" s="6" t="n">
        <v>0.61</v>
      </c>
    </row>
    <row collapsed="false" customFormat="false" customHeight="false" hidden="false" ht="12.1" outlineLevel="0" r="19">
      <c r="A19" s="37" t="n">
        <v>44061</v>
      </c>
      <c r="B19" s="16" t="s">
        <v>564</v>
      </c>
      <c r="C19" s="16" t="s">
        <v>365</v>
      </c>
      <c r="D19" s="16" t="s">
        <v>458</v>
      </c>
      <c r="E19" s="7" t="n">
        <v>15</v>
      </c>
      <c r="F19" s="16" t="s">
        <v>19</v>
      </c>
      <c r="G19" s="6" t="n">
        <v>42.3212</v>
      </c>
      <c r="H19" s="6" t="n">
        <v>38.65</v>
      </c>
      <c r="I19" s="6" t="n">
        <v>2604.12</v>
      </c>
      <c r="J19" s="6" t="n">
        <v>0.87</v>
      </c>
      <c r="K19" s="6" t="n">
        <v>634.8181</v>
      </c>
      <c r="L19" s="6" t="n">
        <v>571.34</v>
      </c>
      <c r="M19" s="6" t="n">
        <v>1.46</v>
      </c>
      <c r="N19" s="6" t="n">
        <v>1.35</v>
      </c>
    </row>
    <row collapsed="false" customFormat="false" customHeight="false" hidden="false" ht="12.1" outlineLevel="0" r="20">
      <c r="A20" s="37" t="n">
        <v>44082</v>
      </c>
      <c r="B20" s="16" t="s">
        <v>564</v>
      </c>
      <c r="C20" s="16" t="s">
        <v>359</v>
      </c>
      <c r="D20" s="16" t="s">
        <v>566</v>
      </c>
      <c r="E20" s="7" t="n">
        <v>69</v>
      </c>
      <c r="F20" s="16" t="s">
        <v>23</v>
      </c>
      <c r="G20" s="6" t="n">
        <v>15.44</v>
      </c>
      <c r="H20" s="6" t="n">
        <v>928.6</v>
      </c>
      <c r="I20" s="6" t="n">
        <v>939.31</v>
      </c>
      <c r="J20" s="6" t="n">
        <v>138</v>
      </c>
      <c r="K20" s="6" t="n">
        <v>1065.36</v>
      </c>
      <c r="L20" s="6" t="n">
        <v>927.36</v>
      </c>
      <c r="M20" s="6" t="n">
        <v>1.43</v>
      </c>
      <c r="N20" s="6" t="n">
        <v>1.45</v>
      </c>
    </row>
    <row collapsed="false" customFormat="false" customHeight="false" hidden="false" ht="12.1" outlineLevel="0" r="21">
      <c r="A21" s="37" t="n">
        <v>44109</v>
      </c>
      <c r="B21" s="16" t="s">
        <v>564</v>
      </c>
      <c r="C21" s="16" t="s">
        <v>28</v>
      </c>
      <c r="D21" s="16" t="s">
        <v>29</v>
      </c>
      <c r="E21" s="7" t="n">
        <v>1000</v>
      </c>
      <c r="F21" s="16" t="s">
        <v>23</v>
      </c>
      <c r="G21" s="6" t="n">
        <v>18.7</v>
      </c>
      <c r="H21" s="6" t="n">
        <v>202.62</v>
      </c>
      <c r="I21" s="6" t="n">
        <v>198.1</v>
      </c>
      <c r="J21" s="6" t="n">
        <v>2431</v>
      </c>
      <c r="K21" s="6" t="n">
        <v>18700</v>
      </c>
      <c r="L21" s="6" t="n">
        <v>16269</v>
      </c>
      <c r="M21" s="6" t="n">
        <v>8.21</v>
      </c>
      <c r="N21" s="6" t="n">
        <v>8.03</v>
      </c>
    </row>
    <row collapsed="false" customFormat="false" customHeight="false" hidden="false" ht="12.1" outlineLevel="0" r="22">
      <c r="A22" s="37" t="n">
        <v>44105</v>
      </c>
      <c r="B22" s="16" t="s">
        <v>564</v>
      </c>
      <c r="C22" s="16" t="s">
        <v>366</v>
      </c>
      <c r="D22" s="16" t="s">
        <v>570</v>
      </c>
      <c r="E22" s="7" t="n">
        <v>40</v>
      </c>
      <c r="F22" s="16" t="s">
        <v>19</v>
      </c>
      <c r="G22" s="6" t="n">
        <v>53.3425</v>
      </c>
      <c r="H22" s="6" t="n">
        <v>36.15</v>
      </c>
      <c r="I22" s="6" t="n">
        <v>2612.66</v>
      </c>
      <c r="J22" s="6" t="n">
        <v>8.12</v>
      </c>
      <c r="K22" s="6" t="n">
        <v>2133.7008</v>
      </c>
      <c r="L22" s="6" t="n">
        <v>1493.97</v>
      </c>
      <c r="M22" s="6" t="n">
        <v>1.43</v>
      </c>
      <c r="N22" s="6" t="n">
        <v>1.31</v>
      </c>
    </row>
    <row collapsed="false" customFormat="false" customHeight="false" hidden="false" ht="12.1" outlineLevel="0" r="23">
      <c r="A23" s="37" t="n">
        <v>44119</v>
      </c>
      <c r="B23" s="16" t="s">
        <v>564</v>
      </c>
      <c r="C23" s="16" t="s">
        <v>31</v>
      </c>
      <c r="D23" s="16" t="s">
        <v>32</v>
      </c>
      <c r="E23" s="7" t="n">
        <v>40</v>
      </c>
      <c r="F23" s="16" t="s">
        <v>23</v>
      </c>
      <c r="G23" s="6" t="n">
        <v>33</v>
      </c>
      <c r="H23" s="6" t="n">
        <v>2790</v>
      </c>
      <c r="I23" s="6" t="n">
        <v>2307.15</v>
      </c>
      <c r="J23" s="6" t="n">
        <v>172</v>
      </c>
      <c r="K23" s="6" t="n">
        <v>1320</v>
      </c>
      <c r="L23" s="6" t="n">
        <v>1148</v>
      </c>
      <c r="M23" s="6" t="n">
        <v>1.24</v>
      </c>
      <c r="N23" s="6" t="n">
        <v>1.03</v>
      </c>
    </row>
    <row collapsed="false" customFormat="false" customHeight="false" hidden="false" ht="12.1" outlineLevel="0" r="24">
      <c r="A24" s="37" t="n">
        <v>44124</v>
      </c>
      <c r="B24" s="16" t="s">
        <v>564</v>
      </c>
      <c r="C24" s="16" t="s">
        <v>362</v>
      </c>
      <c r="D24" s="16" t="s">
        <v>572</v>
      </c>
      <c r="E24" s="7" t="n">
        <v>1</v>
      </c>
      <c r="F24" s="16" t="s">
        <v>23</v>
      </c>
      <c r="G24" s="6" t="n">
        <v>11612.2</v>
      </c>
      <c r="H24" s="6" t="n">
        <v>137000</v>
      </c>
      <c r="I24" s="6" t="n">
        <v>145636.4</v>
      </c>
      <c r="J24" s="6" t="n">
        <v>1510</v>
      </c>
      <c r="K24" s="6" t="n">
        <v>11612.2</v>
      </c>
      <c r="L24" s="6" t="n">
        <v>10102.2</v>
      </c>
      <c r="M24" s="6" t="n">
        <v>6.94</v>
      </c>
      <c r="N24" s="6" t="n">
        <v>7.37</v>
      </c>
    </row>
    <row collapsed="false" customFormat="false" customHeight="false" hidden="false" ht="12.1" outlineLevel="0" r="25">
      <c r="A25" s="37" t="n">
        <v>44140</v>
      </c>
      <c r="B25" s="16" t="s">
        <v>564</v>
      </c>
      <c r="C25" s="16" t="s">
        <v>25</v>
      </c>
      <c r="D25" s="16" t="s">
        <v>26</v>
      </c>
      <c r="E25" s="7" t="n">
        <v>40</v>
      </c>
      <c r="F25" s="16" t="s">
        <v>19</v>
      </c>
      <c r="G25" s="6" t="n">
        <v>26.4002</v>
      </c>
      <c r="H25" s="6" t="n">
        <v>45.7</v>
      </c>
      <c r="I25" s="6" t="n">
        <v>3511.76</v>
      </c>
      <c r="J25" s="6" t="n">
        <v>1.32</v>
      </c>
      <c r="K25" s="6" t="n">
        <v>1056.0079</v>
      </c>
      <c r="L25" s="6" t="n">
        <v>950.41</v>
      </c>
      <c r="M25" s="6" t="n">
        <v>0.68</v>
      </c>
      <c r="N25" s="6" t="n">
        <v>0.65</v>
      </c>
    </row>
    <row collapsed="false" customFormat="false" customHeight="false" hidden="false" ht="12.1" outlineLevel="0" r="26">
      <c r="A26" s="37" t="n">
        <v>44146</v>
      </c>
      <c r="B26" s="16" t="s">
        <v>564</v>
      </c>
      <c r="C26" s="16" t="s">
        <v>367</v>
      </c>
      <c r="D26" s="16" t="s">
        <v>573</v>
      </c>
      <c r="E26" s="7" t="n">
        <v>20</v>
      </c>
      <c r="F26" s="16" t="s">
        <v>19</v>
      </c>
      <c r="G26" s="6" t="n">
        <v>25.4405</v>
      </c>
      <c r="H26" s="6" t="n">
        <v>31.76</v>
      </c>
      <c r="I26" s="6" t="n">
        <v>2013.36</v>
      </c>
      <c r="J26" s="6" t="n">
        <v>1</v>
      </c>
      <c r="K26" s="6" t="n">
        <v>508.8093</v>
      </c>
      <c r="L26" s="6" t="n">
        <v>432.41</v>
      </c>
      <c r="M26" s="6" t="n">
        <v>1.07</v>
      </c>
      <c r="N26" s="6" t="n">
        <v>0.89</v>
      </c>
    </row>
    <row collapsed="false" customFormat="false" customHeight="false" hidden="false" ht="12.1" outlineLevel="0" r="27">
      <c r="A27" s="37" t="n">
        <v>44146</v>
      </c>
      <c r="B27" s="16" t="s">
        <v>564</v>
      </c>
      <c r="C27" s="16" t="s">
        <v>368</v>
      </c>
      <c r="D27" s="16" t="s">
        <v>464</v>
      </c>
      <c r="E27" s="7" t="n">
        <v>10</v>
      </c>
      <c r="F27" s="16" t="s">
        <v>19</v>
      </c>
      <c r="G27" s="6" t="n">
        <v>13.7516</v>
      </c>
      <c r="H27" s="6" t="n">
        <v>31.92</v>
      </c>
      <c r="I27" s="6" t="n">
        <v>2457.73</v>
      </c>
      <c r="J27" s="6" t="n">
        <v>0.18</v>
      </c>
      <c r="K27" s="6" t="n">
        <v>137.516</v>
      </c>
      <c r="L27" s="6" t="n">
        <v>123.76</v>
      </c>
      <c r="M27" s="6" t="n">
        <v>0.5</v>
      </c>
      <c r="N27" s="6" t="n">
        <v>0.51</v>
      </c>
    </row>
    <row collapsed="false" customFormat="false" customHeight="false" hidden="false" ht="12.1" outlineLevel="0" r="28">
      <c r="A28" s="37" t="n">
        <v>44147</v>
      </c>
      <c r="B28" s="16" t="s">
        <v>564</v>
      </c>
      <c r="C28" s="16" t="s">
        <v>368</v>
      </c>
      <c r="D28" s="16" t="s">
        <v>464</v>
      </c>
      <c r="E28" s="7" t="n">
        <v>10</v>
      </c>
      <c r="F28" s="16" t="s">
        <v>19</v>
      </c>
      <c r="G28" s="6" t="n">
        <v>13.7174</v>
      </c>
      <c r="H28" s="6" t="n">
        <v>31.91</v>
      </c>
      <c r="I28" s="6" t="n">
        <v>2457.73</v>
      </c>
      <c r="J28" s="6" t="n">
        <v>0.18</v>
      </c>
      <c r="K28" s="6" t="n">
        <v>137.1735</v>
      </c>
      <c r="L28" s="6" t="n">
        <v>123.46</v>
      </c>
      <c r="M28" s="6" t="n">
        <v>0.5</v>
      </c>
      <c r="N28" s="6" t="n">
        <v>0.51</v>
      </c>
    </row>
    <row collapsed="false" customFormat="false" customHeight="false" hidden="false" ht="12.1" outlineLevel="0" r="29">
      <c r="A29" s="37" t="n">
        <v>44152</v>
      </c>
      <c r="B29" s="16" t="s">
        <v>564</v>
      </c>
      <c r="C29" s="16" t="s">
        <v>365</v>
      </c>
      <c r="D29" s="16" t="s">
        <v>458</v>
      </c>
      <c r="E29" s="7" t="n">
        <v>105</v>
      </c>
      <c r="F29" s="16" t="s">
        <v>19</v>
      </c>
      <c r="G29" s="6" t="n">
        <v>44.6134</v>
      </c>
      <c r="H29" s="6" t="n">
        <v>40.15</v>
      </c>
      <c r="I29" s="6" t="n">
        <v>2438.72</v>
      </c>
      <c r="J29" s="6" t="n">
        <v>6.09</v>
      </c>
      <c r="K29" s="6" t="n">
        <v>4684.4097</v>
      </c>
      <c r="L29" s="6" t="n">
        <v>4215.97</v>
      </c>
      <c r="M29" s="6" t="n">
        <v>1.65</v>
      </c>
      <c r="N29" s="6" t="n">
        <v>1.3</v>
      </c>
    </row>
    <row collapsed="false" customFormat="false" customHeight="false" hidden="false" ht="12.1" outlineLevel="0" r="30">
      <c r="A30" s="37" t="n">
        <v>44165</v>
      </c>
      <c r="B30" s="16" t="s">
        <v>564</v>
      </c>
      <c r="C30" s="16" t="s">
        <v>369</v>
      </c>
      <c r="D30" s="16" t="s">
        <v>466</v>
      </c>
      <c r="E30" s="7" t="n">
        <v>10</v>
      </c>
      <c r="F30" s="16" t="s">
        <v>19</v>
      </c>
      <c r="G30" s="6" t="n">
        <v>33.7577</v>
      </c>
      <c r="H30" s="6" t="n">
        <v>65</v>
      </c>
      <c r="I30" s="6" t="n">
        <v>4338</v>
      </c>
      <c r="J30" s="6" t="n">
        <v>0.45</v>
      </c>
      <c r="K30" s="6" t="n">
        <v>337.5766</v>
      </c>
      <c r="L30" s="6" t="n">
        <v>303.44</v>
      </c>
      <c r="M30" s="6" t="n">
        <v>0.7</v>
      </c>
      <c r="N30" s="6" t="n">
        <v>0.62</v>
      </c>
    </row>
    <row collapsed="false" customFormat="false" customHeight="false" hidden="false" ht="12.1" outlineLevel="0" r="31">
      <c r="A31" s="37" t="n">
        <v>44183</v>
      </c>
      <c r="B31" s="16" t="s">
        <v>564</v>
      </c>
      <c r="C31" s="16" t="s">
        <v>37</v>
      </c>
      <c r="D31" s="16" t="s">
        <v>38</v>
      </c>
      <c r="E31" s="7" t="n">
        <v>20</v>
      </c>
      <c r="F31" s="16" t="s">
        <v>23</v>
      </c>
      <c r="G31" s="6" t="n">
        <v>46</v>
      </c>
      <c r="H31" s="6" t="n">
        <v>5140</v>
      </c>
      <c r="I31" s="6" t="n">
        <v>4010.5</v>
      </c>
      <c r="J31" s="6" t="n">
        <v>120</v>
      </c>
      <c r="K31" s="6" t="n">
        <v>920</v>
      </c>
      <c r="L31" s="6" t="n">
        <v>800</v>
      </c>
      <c r="M31" s="6" t="n">
        <v>1</v>
      </c>
      <c r="N31" s="6" t="n">
        <v>0.78</v>
      </c>
    </row>
    <row collapsed="false" customFormat="false" customHeight="false" hidden="false" ht="12.1" outlineLevel="0" r="32">
      <c r="A32" s="37" t="n">
        <v>44185</v>
      </c>
      <c r="B32" s="16" t="s">
        <v>564</v>
      </c>
      <c r="C32" s="16" t="s">
        <v>46</v>
      </c>
      <c r="D32" s="16" t="s">
        <v>47</v>
      </c>
      <c r="E32" s="7" t="n">
        <v>162000</v>
      </c>
      <c r="F32" s="16" t="s">
        <v>23</v>
      </c>
      <c r="G32" s="6" t="n">
        <v>0.111</v>
      </c>
      <c r="H32" s="6" t="n">
        <v>2.775</v>
      </c>
      <c r="I32" s="6" t="n">
        <v>2.71</v>
      </c>
      <c r="J32" s="6" t="n">
        <v>2338</v>
      </c>
      <c r="K32" s="6" t="n">
        <v>17986.0947</v>
      </c>
      <c r="L32" s="6" t="n">
        <v>15648.09</v>
      </c>
      <c r="M32" s="6" t="n">
        <v>3.57</v>
      </c>
      <c r="N32" s="6" t="n">
        <v>3.48</v>
      </c>
    </row>
    <row collapsed="false" customFormat="false" customHeight="false" hidden="false" ht="12.1" outlineLevel="0" r="33">
      <c r="A33" s="37" t="n">
        <v>44182</v>
      </c>
      <c r="B33" s="16" t="s">
        <v>564</v>
      </c>
      <c r="C33" s="16" t="s">
        <v>366</v>
      </c>
      <c r="D33" s="16" t="s">
        <v>570</v>
      </c>
      <c r="E33" s="7" t="n">
        <v>40</v>
      </c>
      <c r="F33" s="16" t="s">
        <v>19</v>
      </c>
      <c r="G33" s="6" t="n">
        <v>49.7054</v>
      </c>
      <c r="H33" s="6" t="n">
        <v>38.233</v>
      </c>
      <c r="I33" s="6" t="n">
        <v>2612.66</v>
      </c>
      <c r="J33" s="6" t="n">
        <v>8.12</v>
      </c>
      <c r="K33" s="6" t="n">
        <v>1988.2163</v>
      </c>
      <c r="L33" s="6" t="n">
        <v>1392.05</v>
      </c>
      <c r="M33" s="6" t="n">
        <v>1.33</v>
      </c>
      <c r="N33" s="6" t="n">
        <v>1.24</v>
      </c>
    </row>
    <row collapsed="false" customFormat="false" customHeight="false" hidden="false" ht="12.1" outlineLevel="0" r="34">
      <c r="A34" s="37" t="n">
        <v>44190</v>
      </c>
      <c r="B34" s="16" t="s">
        <v>564</v>
      </c>
      <c r="C34" s="16" t="s">
        <v>31</v>
      </c>
      <c r="D34" s="16" t="s">
        <v>32</v>
      </c>
      <c r="E34" s="7" t="n">
        <v>40</v>
      </c>
      <c r="F34" s="16" t="s">
        <v>23</v>
      </c>
      <c r="G34" s="6" t="n">
        <v>123</v>
      </c>
      <c r="H34" s="6" t="n">
        <v>3111</v>
      </c>
      <c r="I34" s="6" t="n">
        <v>2307.15</v>
      </c>
      <c r="J34" s="6" t="n">
        <v>640</v>
      </c>
      <c r="K34" s="6" t="n">
        <v>4920</v>
      </c>
      <c r="L34" s="6" t="n">
        <v>4280</v>
      </c>
      <c r="M34" s="6" t="n">
        <v>4.64</v>
      </c>
      <c r="N34" s="6" t="n">
        <v>3.44</v>
      </c>
    </row>
    <row collapsed="false" customFormat="false" customHeight="false" hidden="false" ht="12.1" outlineLevel="0" r="35">
      <c r="A35" s="37" t="n">
        <v>44194</v>
      </c>
      <c r="B35" s="16" t="s">
        <v>564</v>
      </c>
      <c r="C35" s="16" t="s">
        <v>40</v>
      </c>
      <c r="D35" s="16" t="s">
        <v>41</v>
      </c>
      <c r="E35" s="7" t="n">
        <v>200</v>
      </c>
      <c r="F35" s="16" t="s">
        <v>23</v>
      </c>
      <c r="G35" s="6" t="n">
        <v>5</v>
      </c>
      <c r="H35" s="6" t="n">
        <v>317.15</v>
      </c>
      <c r="I35" s="6" t="n">
        <v>379.79</v>
      </c>
      <c r="J35" s="6" t="n">
        <v>130</v>
      </c>
      <c r="K35" s="6" t="n">
        <v>1000</v>
      </c>
      <c r="L35" s="6" t="n">
        <v>870</v>
      </c>
      <c r="M35" s="6" t="n">
        <v>1.15</v>
      </c>
      <c r="N35" s="6" t="n">
        <v>1.37</v>
      </c>
    </row>
    <row collapsed="false" customFormat="false" customHeight="false" hidden="false" ht="12.1" outlineLevel="0" r="36">
      <c r="A36" s="37" t="n">
        <v>44223</v>
      </c>
      <c r="B36" s="16" t="s">
        <v>564</v>
      </c>
      <c r="C36" s="16" t="s">
        <v>374</v>
      </c>
      <c r="D36" s="16" t="s">
        <v>492</v>
      </c>
      <c r="E36" s="7" t="n">
        <v>10</v>
      </c>
      <c r="F36" s="16" t="s">
        <v>19</v>
      </c>
      <c r="G36" s="6" t="n">
        <v>29.4978</v>
      </c>
      <c r="H36" s="6" t="n">
        <v>36.9085</v>
      </c>
      <c r="I36" s="6" t="n">
        <v>2663.45</v>
      </c>
      <c r="J36" s="6" t="n">
        <v>0.39</v>
      </c>
      <c r="K36" s="6" t="n">
        <v>294.9781</v>
      </c>
      <c r="L36" s="6" t="n">
        <v>265.48</v>
      </c>
      <c r="M36" s="6" t="n">
        <v>1</v>
      </c>
      <c r="N36" s="6" t="n">
        <v>0.95</v>
      </c>
    </row>
    <row collapsed="false" customFormat="false" customHeight="false" hidden="false" ht="12.1" outlineLevel="0" r="37">
      <c r="A37" s="37" t="n">
        <v>44231</v>
      </c>
      <c r="B37" s="16" t="s">
        <v>564</v>
      </c>
      <c r="C37" s="16" t="s">
        <v>25</v>
      </c>
      <c r="D37" s="16" t="s">
        <v>26</v>
      </c>
      <c r="E37" s="7" t="n">
        <v>40</v>
      </c>
      <c r="F37" s="16" t="s">
        <v>19</v>
      </c>
      <c r="G37" s="6" t="n">
        <v>26.4759</v>
      </c>
      <c r="H37" s="6" t="n">
        <v>57.332</v>
      </c>
      <c r="I37" s="6" t="n">
        <v>3511.76</v>
      </c>
      <c r="J37" s="6" t="n">
        <v>1.39</v>
      </c>
      <c r="K37" s="6" t="n">
        <v>1059.035</v>
      </c>
      <c r="L37" s="6" t="n">
        <v>953.28</v>
      </c>
      <c r="M37" s="6" t="n">
        <v>0.68</v>
      </c>
      <c r="N37" s="6" t="n">
        <v>0.55</v>
      </c>
    </row>
    <row collapsed="false" customFormat="false" customHeight="false" hidden="false" ht="12.1" outlineLevel="0" r="38">
      <c r="A38" s="37" t="n">
        <v>44238</v>
      </c>
      <c r="B38" s="16" t="s">
        <v>564</v>
      </c>
      <c r="C38" s="16" t="s">
        <v>368</v>
      </c>
      <c r="D38" s="16" t="s">
        <v>464</v>
      </c>
      <c r="E38" s="7" t="n">
        <v>10</v>
      </c>
      <c r="F38" s="16" t="s">
        <v>19</v>
      </c>
      <c r="G38" s="6" t="n">
        <v>13.2935</v>
      </c>
      <c r="H38" s="6" t="n">
        <v>33.43</v>
      </c>
      <c r="I38" s="6" t="n">
        <v>2457.73</v>
      </c>
      <c r="J38" s="6" t="n">
        <v>0.18</v>
      </c>
      <c r="K38" s="6" t="n">
        <v>132.9347</v>
      </c>
      <c r="L38" s="6" t="n">
        <v>119.64</v>
      </c>
      <c r="M38" s="6" t="n">
        <v>0.49</v>
      </c>
      <c r="N38" s="6" t="n">
        <v>0.48</v>
      </c>
    </row>
    <row collapsed="false" customFormat="false" customHeight="false" hidden="false" ht="12.1" outlineLevel="0" r="39">
      <c r="A39" s="37" t="n">
        <v>44243</v>
      </c>
      <c r="B39" s="16" t="s">
        <v>564</v>
      </c>
      <c r="C39" s="16" t="s">
        <v>365</v>
      </c>
      <c r="D39" s="16" t="s">
        <v>458</v>
      </c>
      <c r="E39" s="7" t="n">
        <v>105</v>
      </c>
      <c r="F39" s="16" t="s">
        <v>19</v>
      </c>
      <c r="G39" s="6" t="n">
        <v>42.5193</v>
      </c>
      <c r="H39" s="6" t="n">
        <v>50.46</v>
      </c>
      <c r="I39" s="6" t="n">
        <v>2438.72</v>
      </c>
      <c r="J39" s="6" t="n">
        <v>6.09</v>
      </c>
      <c r="K39" s="6" t="n">
        <v>4464.5303</v>
      </c>
      <c r="L39" s="6" t="n">
        <v>4018.08</v>
      </c>
      <c r="M39" s="6" t="n">
        <v>1.57</v>
      </c>
      <c r="N39" s="6" t="n">
        <v>1.03</v>
      </c>
    </row>
    <row collapsed="false" customFormat="false" customHeight="false" hidden="false" ht="12.1" outlineLevel="0" r="40">
      <c r="A40" s="37" t="n">
        <v>44245</v>
      </c>
      <c r="B40" s="16" t="s">
        <v>564</v>
      </c>
      <c r="C40" s="16" t="s">
        <v>367</v>
      </c>
      <c r="D40" s="16" t="s">
        <v>573</v>
      </c>
      <c r="E40" s="7" t="n">
        <v>20</v>
      </c>
      <c r="F40" s="16" t="s">
        <v>19</v>
      </c>
      <c r="G40" s="6" t="n">
        <v>24.5644</v>
      </c>
      <c r="H40" s="6" t="n">
        <v>40.227</v>
      </c>
      <c r="I40" s="6" t="n">
        <v>2013.36</v>
      </c>
      <c r="J40" s="6" t="n">
        <v>1</v>
      </c>
      <c r="K40" s="6" t="n">
        <v>491.2876</v>
      </c>
      <c r="L40" s="6" t="n">
        <v>417.52</v>
      </c>
      <c r="M40" s="6" t="n">
        <v>1.04</v>
      </c>
      <c r="N40" s="6" t="n">
        <v>0.7</v>
      </c>
    </row>
    <row collapsed="false" customFormat="false" customHeight="false" hidden="false" ht="12.1" outlineLevel="0" r="41">
      <c r="A41" s="37" t="n">
        <v>44253</v>
      </c>
      <c r="B41" s="16" t="s">
        <v>564</v>
      </c>
      <c r="C41" s="16" t="s">
        <v>369</v>
      </c>
      <c r="D41" s="16" t="s">
        <v>466</v>
      </c>
      <c r="E41" s="7" t="n">
        <v>10</v>
      </c>
      <c r="F41" s="16" t="s">
        <v>19</v>
      </c>
      <c r="G41" s="6" t="n">
        <v>32.6962</v>
      </c>
      <c r="H41" s="6" t="n">
        <v>67.865</v>
      </c>
      <c r="I41" s="6" t="n">
        <v>4338</v>
      </c>
      <c r="J41" s="6" t="n">
        <v>0.45</v>
      </c>
      <c r="K41" s="6" t="n">
        <v>326.9624</v>
      </c>
      <c r="L41" s="6" t="n">
        <v>293.9</v>
      </c>
      <c r="M41" s="6" t="n">
        <v>0.68</v>
      </c>
      <c r="N41" s="6" t="n">
        <v>0.59</v>
      </c>
    </row>
    <row collapsed="false" customFormat="false" customHeight="false" hidden="false" ht="12.1" outlineLevel="0" r="42">
      <c r="A42" s="37" t="n">
        <v>44253</v>
      </c>
      <c r="B42" s="16" t="s">
        <v>564</v>
      </c>
      <c r="C42" s="16" t="s">
        <v>376</v>
      </c>
      <c r="D42" s="16" t="s">
        <v>494</v>
      </c>
      <c r="E42" s="7" t="n">
        <v>4</v>
      </c>
      <c r="F42" s="16" t="s">
        <v>19</v>
      </c>
      <c r="G42" s="6" t="n">
        <v>191.0342</v>
      </c>
      <c r="H42" s="6" t="n">
        <v>339.09</v>
      </c>
      <c r="I42" s="6" t="n">
        <v>24947.75</v>
      </c>
      <c r="J42" s="6" t="n">
        <v>1.04</v>
      </c>
      <c r="K42" s="6" t="n">
        <v>764.1369</v>
      </c>
      <c r="L42" s="6" t="n">
        <v>687.72</v>
      </c>
      <c r="M42" s="6" t="n">
        <v>0.69</v>
      </c>
      <c r="N42" s="6" t="n">
        <v>0.69</v>
      </c>
    </row>
    <row collapsed="false" customFormat="false" customHeight="false" hidden="false" ht="12.1" outlineLevel="0" r="43">
      <c r="A43" s="37" t="n">
        <v>44267</v>
      </c>
      <c r="B43" s="16" t="s">
        <v>564</v>
      </c>
      <c r="C43" s="16" t="s">
        <v>375</v>
      </c>
      <c r="D43" s="16" t="s">
        <v>493</v>
      </c>
      <c r="E43" s="7" t="n">
        <v>10</v>
      </c>
      <c r="F43" s="16" t="s">
        <v>19</v>
      </c>
      <c r="G43" s="6" t="n">
        <v>30.8698</v>
      </c>
      <c r="H43" s="6" t="n">
        <v>50.46</v>
      </c>
      <c r="I43" s="6" t="n">
        <v>3608.17</v>
      </c>
      <c r="J43" s="6" t="n">
        <v>0.42</v>
      </c>
      <c r="K43" s="6" t="n">
        <v>308.6983</v>
      </c>
      <c r="L43" s="6" t="n">
        <v>277.83</v>
      </c>
      <c r="M43" s="6" t="n">
        <v>0.77</v>
      </c>
      <c r="N43" s="6" t="n">
        <v>0.75</v>
      </c>
    </row>
    <row collapsed="false" customFormat="false" customHeight="false" hidden="false" ht="12.1" outlineLevel="0" r="44">
      <c r="A44" s="37" t="n">
        <v>44280</v>
      </c>
      <c r="B44" s="16" t="s">
        <v>564</v>
      </c>
      <c r="C44" s="16" t="s">
        <v>366</v>
      </c>
      <c r="D44" s="16" t="s">
        <v>570</v>
      </c>
      <c r="E44" s="7" t="n">
        <v>57</v>
      </c>
      <c r="F44" s="16" t="s">
        <v>19</v>
      </c>
      <c r="G44" s="6" t="n">
        <v>56.8105</v>
      </c>
      <c r="H44" s="6" t="n">
        <v>39.55</v>
      </c>
      <c r="I44" s="6" t="n">
        <v>2608.24</v>
      </c>
      <c r="J44" s="6" t="n">
        <v>12.76</v>
      </c>
      <c r="K44" s="6" t="n">
        <v>3238.1991</v>
      </c>
      <c r="L44" s="6" t="n">
        <v>2266.48</v>
      </c>
      <c r="M44" s="6" t="n">
        <v>1.52</v>
      </c>
      <c r="N44" s="6" t="n">
        <v>1.32</v>
      </c>
    </row>
    <row collapsed="false" customFormat="false" customHeight="false" hidden="false" ht="12.1" outlineLevel="0" r="45">
      <c r="A45" s="37" t="n">
        <v>44315</v>
      </c>
      <c r="B45" s="16" t="s">
        <v>564</v>
      </c>
      <c r="C45" s="16" t="s">
        <v>373</v>
      </c>
      <c r="D45" s="16" t="s">
        <v>574</v>
      </c>
      <c r="E45" s="7" t="n">
        <v>400</v>
      </c>
      <c r="F45" s="16" t="s">
        <v>23</v>
      </c>
      <c r="G45" s="6" t="n">
        <v>28</v>
      </c>
      <c r="H45" s="6" t="n">
        <v>464</v>
      </c>
      <c r="I45" s="6" t="n">
        <v>444.94</v>
      </c>
      <c r="J45" s="6" t="n">
        <v>1456</v>
      </c>
      <c r="K45" s="6" t="n">
        <v>11200</v>
      </c>
      <c r="L45" s="6" t="n">
        <v>9744</v>
      </c>
      <c r="M45" s="6" t="n">
        <v>5.47</v>
      </c>
      <c r="N45" s="6" t="n">
        <v>5.25</v>
      </c>
    </row>
    <row collapsed="false" customFormat="false" customHeight="false" hidden="false" ht="12.1" outlineLevel="0" r="46">
      <c r="A46" s="37" t="n">
        <v>44322</v>
      </c>
      <c r="B46" s="16" t="s">
        <v>564</v>
      </c>
      <c r="C46" s="16" t="s">
        <v>25</v>
      </c>
      <c r="D46" s="16" t="s">
        <v>26</v>
      </c>
      <c r="E46" s="7" t="n">
        <v>40</v>
      </c>
      <c r="F46" s="16" t="s">
        <v>19</v>
      </c>
      <c r="G46" s="6" t="n">
        <v>26.0519</v>
      </c>
      <c r="H46" s="6" t="n">
        <v>56.85</v>
      </c>
      <c r="I46" s="6" t="n">
        <v>3511.76</v>
      </c>
      <c r="J46" s="6" t="n">
        <v>1.39</v>
      </c>
      <c r="K46" s="6" t="n">
        <v>1042.0749</v>
      </c>
      <c r="L46" s="6" t="n">
        <v>938.02</v>
      </c>
      <c r="M46" s="6" t="n">
        <v>0.67</v>
      </c>
      <c r="N46" s="6" t="n">
        <v>0.55</v>
      </c>
    </row>
    <row collapsed="false" customFormat="false" customHeight="false" hidden="false" ht="12.1" outlineLevel="0" r="47">
      <c r="A47" s="37" t="n">
        <v>44322</v>
      </c>
      <c r="B47" s="16" t="s">
        <v>564</v>
      </c>
      <c r="C47" s="16" t="s">
        <v>374</v>
      </c>
      <c r="D47" s="16" t="s">
        <v>492</v>
      </c>
      <c r="E47" s="7" t="n">
        <v>10</v>
      </c>
      <c r="F47" s="16" t="s">
        <v>19</v>
      </c>
      <c r="G47" s="6" t="n">
        <v>29.1961</v>
      </c>
      <c r="H47" s="6" t="n">
        <v>39.97</v>
      </c>
      <c r="I47" s="6" t="n">
        <v>2663.45</v>
      </c>
      <c r="J47" s="6" t="n">
        <v>0.39</v>
      </c>
      <c r="K47" s="6" t="n">
        <v>291.9606</v>
      </c>
      <c r="L47" s="6" t="n">
        <v>262.76</v>
      </c>
      <c r="M47" s="6" t="n">
        <v>0.99</v>
      </c>
      <c r="N47" s="6" t="n">
        <v>0.88</v>
      </c>
    </row>
    <row collapsed="false" customFormat="false" customHeight="false" hidden="false" ht="12.1" outlineLevel="0" r="48">
      <c r="A48" s="37" t="n">
        <v>44328</v>
      </c>
      <c r="B48" s="16" t="s">
        <v>564</v>
      </c>
      <c r="C48" s="16" t="s">
        <v>28</v>
      </c>
      <c r="D48" s="16" t="s">
        <v>29</v>
      </c>
      <c r="E48" s="7" t="n">
        <v>1000</v>
      </c>
      <c r="F48" s="16" t="s">
        <v>23</v>
      </c>
      <c r="G48" s="6" t="n">
        <v>18.7</v>
      </c>
      <c r="H48" s="6" t="n">
        <v>280.59</v>
      </c>
      <c r="I48" s="6" t="n">
        <v>198.1</v>
      </c>
      <c r="J48" s="6" t="n">
        <v>2431</v>
      </c>
      <c r="K48" s="6" t="n">
        <v>18700</v>
      </c>
      <c r="L48" s="6" t="n">
        <v>16269</v>
      </c>
      <c r="M48" s="6" t="n">
        <v>8.21</v>
      </c>
      <c r="N48" s="6" t="n">
        <v>5.8</v>
      </c>
    </row>
    <row collapsed="false" customFormat="false" customHeight="false" hidden="false" ht="12.1" outlineLevel="0" r="49">
      <c r="A49" s="37" t="n">
        <v>44330</v>
      </c>
      <c r="B49" s="16" t="s">
        <v>564</v>
      </c>
      <c r="C49" s="16" t="s">
        <v>360</v>
      </c>
      <c r="D49" s="16" t="s">
        <v>567</v>
      </c>
      <c r="E49" s="7" t="n">
        <v>1500</v>
      </c>
      <c r="F49" s="16" t="s">
        <v>23</v>
      </c>
      <c r="G49" s="6" t="n">
        <v>9.45</v>
      </c>
      <c r="H49" s="6" t="n">
        <v>175.35</v>
      </c>
      <c r="I49" s="6" t="n">
        <v>89.98</v>
      </c>
      <c r="J49" s="6" t="n">
        <v>1843</v>
      </c>
      <c r="K49" s="6" t="n">
        <v>14175</v>
      </c>
      <c r="L49" s="6" t="n">
        <v>12332</v>
      </c>
      <c r="M49" s="6" t="n">
        <v>9.14</v>
      </c>
      <c r="N49" s="6" t="n">
        <v>4.69</v>
      </c>
    </row>
    <row collapsed="false" customFormat="false" customHeight="false" hidden="false" ht="12.1" outlineLevel="0" r="50">
      <c r="A50" s="37" t="n">
        <v>44329</v>
      </c>
      <c r="B50" s="16" t="s">
        <v>564</v>
      </c>
      <c r="C50" s="16" t="s">
        <v>368</v>
      </c>
      <c r="D50" s="16" t="s">
        <v>464</v>
      </c>
      <c r="E50" s="7" t="n">
        <v>10</v>
      </c>
      <c r="F50" s="16" t="s">
        <v>19</v>
      </c>
      <c r="G50" s="6" t="n">
        <v>13.3272</v>
      </c>
      <c r="H50" s="6" t="n">
        <v>36.63</v>
      </c>
      <c r="I50" s="6" t="n">
        <v>2457.73</v>
      </c>
      <c r="J50" s="6" t="n">
        <v>0.18</v>
      </c>
      <c r="K50" s="6" t="n">
        <v>133.272</v>
      </c>
      <c r="L50" s="6" t="n">
        <v>119.94</v>
      </c>
      <c r="M50" s="6" t="n">
        <v>0.49</v>
      </c>
      <c r="N50" s="6" t="n">
        <v>0.44</v>
      </c>
    </row>
    <row collapsed="false" customFormat="false" customHeight="false" hidden="false" ht="12.1" outlineLevel="0" r="51">
      <c r="A51" s="37" t="n">
        <v>44329</v>
      </c>
      <c r="B51" s="16" t="s">
        <v>564</v>
      </c>
      <c r="C51" s="16" t="s">
        <v>367</v>
      </c>
      <c r="D51" s="16" t="s">
        <v>573</v>
      </c>
      <c r="E51" s="7" t="n">
        <v>20</v>
      </c>
      <c r="F51" s="16" t="s">
        <v>19</v>
      </c>
      <c r="G51" s="6" t="n">
        <v>25.6919</v>
      </c>
      <c r="H51" s="6" t="n">
        <v>39.6</v>
      </c>
      <c r="I51" s="6" t="n">
        <v>2013.36</v>
      </c>
      <c r="J51" s="6" t="n">
        <v>1.04</v>
      </c>
      <c r="K51" s="6" t="n">
        <v>513.8376</v>
      </c>
      <c r="L51" s="6" t="n">
        <v>436.84</v>
      </c>
      <c r="M51" s="6" t="n">
        <v>1.08</v>
      </c>
      <c r="N51" s="6" t="n">
        <v>0.74</v>
      </c>
    </row>
    <row collapsed="false" customFormat="false" customHeight="false" hidden="false" ht="12.1" outlineLevel="0" r="52">
      <c r="A52" s="37" t="n">
        <v>44334</v>
      </c>
      <c r="B52" s="16" t="s">
        <v>564</v>
      </c>
      <c r="C52" s="16" t="s">
        <v>365</v>
      </c>
      <c r="D52" s="16" t="s">
        <v>458</v>
      </c>
      <c r="E52" s="7" t="n">
        <v>105</v>
      </c>
      <c r="F52" s="16" t="s">
        <v>19</v>
      </c>
      <c r="G52" s="6" t="n">
        <v>42.8351</v>
      </c>
      <c r="H52" s="6" t="n">
        <v>60.94</v>
      </c>
      <c r="I52" s="6" t="n">
        <v>2438.72</v>
      </c>
      <c r="J52" s="6" t="n">
        <v>6.09</v>
      </c>
      <c r="K52" s="6" t="n">
        <v>4497.6903</v>
      </c>
      <c r="L52" s="6" t="n">
        <v>4047.92</v>
      </c>
      <c r="M52" s="6" t="n">
        <v>1.58</v>
      </c>
      <c r="N52" s="6" t="n">
        <v>0.86</v>
      </c>
    </row>
    <row collapsed="false" customFormat="false" customHeight="false" hidden="false" ht="12.1" outlineLevel="0" r="53">
      <c r="A53" s="37" t="n">
        <v>44344</v>
      </c>
      <c r="B53" s="16" t="s">
        <v>564</v>
      </c>
      <c r="C53" s="16" t="s">
        <v>377</v>
      </c>
      <c r="D53" s="16" t="s">
        <v>575</v>
      </c>
      <c r="E53" s="7" t="n">
        <v>2</v>
      </c>
      <c r="F53" s="16" t="s">
        <v>23</v>
      </c>
      <c r="G53" s="6" t="n">
        <v>110.49</v>
      </c>
      <c r="H53" s="6" t="n">
        <v>2204</v>
      </c>
      <c r="I53" s="6" t="n">
        <v>2217.05</v>
      </c>
      <c r="J53" s="6" t="n">
        <v>29</v>
      </c>
      <c r="K53" s="6" t="n">
        <v>220.98</v>
      </c>
      <c r="L53" s="6" t="n">
        <v>191.98</v>
      </c>
      <c r="M53" s="6" t="n">
        <v>4.33</v>
      </c>
      <c r="N53" s="6" t="n">
        <v>4.36</v>
      </c>
    </row>
    <row collapsed="false" customFormat="false" customHeight="false" hidden="false" ht="12.1" outlineLevel="0" r="54">
      <c r="A54" s="37" t="n">
        <v>44344</v>
      </c>
      <c r="B54" s="16" t="s">
        <v>564</v>
      </c>
      <c r="C54" s="16" t="s">
        <v>369</v>
      </c>
      <c r="D54" s="16" t="s">
        <v>466</v>
      </c>
      <c r="E54" s="7" t="n">
        <v>10</v>
      </c>
      <c r="F54" s="16" t="s">
        <v>19</v>
      </c>
      <c r="G54" s="6" t="n">
        <v>32.6888</v>
      </c>
      <c r="H54" s="6" t="n">
        <v>79.51</v>
      </c>
      <c r="I54" s="6" t="n">
        <v>4338</v>
      </c>
      <c r="J54" s="6" t="n">
        <v>0.45</v>
      </c>
      <c r="K54" s="6" t="n">
        <v>326.8881</v>
      </c>
      <c r="L54" s="6" t="n">
        <v>293.83</v>
      </c>
      <c r="M54" s="6" t="n">
        <v>0.68</v>
      </c>
      <c r="N54" s="6" t="n">
        <v>0.5</v>
      </c>
    </row>
    <row collapsed="false" customFormat="false" customHeight="false" hidden="false" ht="12.1" outlineLevel="0" r="55">
      <c r="A55" s="37" t="n">
        <v>44344</v>
      </c>
      <c r="B55" s="16" t="s">
        <v>564</v>
      </c>
      <c r="C55" s="16" t="s">
        <v>376</v>
      </c>
      <c r="D55" s="16" t="s">
        <v>494</v>
      </c>
      <c r="E55" s="7" t="n">
        <v>4</v>
      </c>
      <c r="F55" s="16" t="s">
        <v>19</v>
      </c>
      <c r="G55" s="6" t="n">
        <v>190.9908</v>
      </c>
      <c r="H55" s="6" t="n">
        <v>387.39</v>
      </c>
      <c r="I55" s="6" t="n">
        <v>24947.75</v>
      </c>
      <c r="J55" s="6" t="n">
        <v>1.04</v>
      </c>
      <c r="K55" s="6" t="n">
        <v>763.9632</v>
      </c>
      <c r="L55" s="6" t="n">
        <v>687.57</v>
      </c>
      <c r="M55" s="6" t="n">
        <v>0.69</v>
      </c>
      <c r="N55" s="6" t="n">
        <v>0.6</v>
      </c>
    </row>
    <row collapsed="false" customFormat="false" customHeight="false" hidden="false" ht="12.1" outlineLevel="0" r="56">
      <c r="A56" s="37" t="n">
        <v>44354</v>
      </c>
      <c r="B56" s="16" t="s">
        <v>564</v>
      </c>
      <c r="C56" s="16" t="s">
        <v>31</v>
      </c>
      <c r="D56" s="16" t="s">
        <v>32</v>
      </c>
      <c r="E56" s="7" t="n">
        <v>40</v>
      </c>
      <c r="F56" s="16" t="s">
        <v>23</v>
      </c>
      <c r="G56" s="6" t="n">
        <v>63</v>
      </c>
      <c r="H56" s="6" t="n">
        <v>4764</v>
      </c>
      <c r="I56" s="6" t="n">
        <v>2307.15</v>
      </c>
      <c r="J56" s="6" t="n">
        <v>328</v>
      </c>
      <c r="K56" s="6" t="n">
        <v>2520</v>
      </c>
      <c r="L56" s="6" t="n">
        <v>2192</v>
      </c>
      <c r="M56" s="6" t="n">
        <v>2.38</v>
      </c>
      <c r="N56" s="6" t="n">
        <v>1.15</v>
      </c>
    </row>
    <row collapsed="false" customFormat="false" customHeight="false" hidden="false" ht="12.1" outlineLevel="0" r="57">
      <c r="A57" s="37" t="n">
        <v>44361</v>
      </c>
      <c r="B57" s="16" t="s">
        <v>564</v>
      </c>
      <c r="C57" s="16" t="s">
        <v>375</v>
      </c>
      <c r="D57" s="16" t="s">
        <v>493</v>
      </c>
      <c r="E57" s="7" t="n">
        <v>10</v>
      </c>
      <c r="F57" s="16" t="s">
        <v>19</v>
      </c>
      <c r="G57" s="6" t="n">
        <v>30.1055</v>
      </c>
      <c r="H57" s="6" t="n">
        <v>56.16</v>
      </c>
      <c r="I57" s="6" t="n">
        <v>3608.17</v>
      </c>
      <c r="J57" s="6" t="n">
        <v>0.42</v>
      </c>
      <c r="K57" s="6" t="n">
        <v>301.0547</v>
      </c>
      <c r="L57" s="6" t="n">
        <v>270.95</v>
      </c>
      <c r="M57" s="6" t="n">
        <v>0.75</v>
      </c>
      <c r="N57" s="6" t="n">
        <v>0.67</v>
      </c>
    </row>
    <row collapsed="false" customFormat="false" customHeight="false" hidden="false" ht="12.1" outlineLevel="0" r="58">
      <c r="A58" s="37" t="n">
        <v>44369</v>
      </c>
      <c r="B58" s="16" t="s">
        <v>564</v>
      </c>
      <c r="C58" s="16" t="s">
        <v>46</v>
      </c>
      <c r="D58" s="16" t="s">
        <v>47</v>
      </c>
      <c r="E58" s="7" t="n">
        <v>162000</v>
      </c>
      <c r="F58" s="16" t="s">
        <v>23</v>
      </c>
      <c r="G58" s="6" t="n">
        <v>0.1269</v>
      </c>
      <c r="H58" s="6" t="n">
        <v>2.833</v>
      </c>
      <c r="I58" s="6" t="n">
        <v>2.71</v>
      </c>
      <c r="J58" s="6" t="n">
        <v>2672</v>
      </c>
      <c r="K58" s="6" t="n">
        <v>20555.5368</v>
      </c>
      <c r="L58" s="6" t="n">
        <v>17883.54</v>
      </c>
      <c r="M58" s="6" t="n">
        <v>4.08</v>
      </c>
      <c r="N58" s="6" t="n">
        <v>3.9</v>
      </c>
    </row>
    <row collapsed="false" customFormat="false" customHeight="false" hidden="false" ht="12.1" outlineLevel="0" r="59">
      <c r="A59" s="37" t="n">
        <v>44372</v>
      </c>
      <c r="B59" s="16" t="s">
        <v>564</v>
      </c>
      <c r="C59" s="16" t="s">
        <v>40</v>
      </c>
      <c r="D59" s="16" t="s">
        <v>41</v>
      </c>
      <c r="E59" s="7" t="n">
        <v>200</v>
      </c>
      <c r="F59" s="16" t="s">
        <v>23</v>
      </c>
      <c r="G59" s="6" t="n">
        <v>10</v>
      </c>
      <c r="H59" s="6" t="n">
        <v>430.05</v>
      </c>
      <c r="I59" s="6" t="n">
        <v>379.79</v>
      </c>
      <c r="J59" s="6" t="n">
        <v>260</v>
      </c>
      <c r="K59" s="6" t="n">
        <v>2000</v>
      </c>
      <c r="L59" s="6" t="n">
        <v>1740</v>
      </c>
      <c r="M59" s="6" t="n">
        <v>2.29</v>
      </c>
      <c r="N59" s="6" t="n">
        <v>2.02</v>
      </c>
    </row>
    <row collapsed="false" customFormat="false" customHeight="false" hidden="false" ht="12.1" outlineLevel="0" r="60">
      <c r="A60" s="37" t="n">
        <v>44382</v>
      </c>
      <c r="B60" s="16" t="s">
        <v>564</v>
      </c>
      <c r="C60" s="16" t="s">
        <v>31</v>
      </c>
      <c r="D60" s="16" t="s">
        <v>32</v>
      </c>
      <c r="E60" s="7" t="n">
        <v>40</v>
      </c>
      <c r="F60" s="16" t="s">
        <v>23</v>
      </c>
      <c r="G60" s="6" t="n">
        <v>105</v>
      </c>
      <c r="H60" s="6" t="n">
        <v>4819</v>
      </c>
      <c r="I60" s="6" t="n">
        <v>2307.15</v>
      </c>
      <c r="J60" s="6" t="n">
        <v>546</v>
      </c>
      <c r="K60" s="6" t="n">
        <v>4200</v>
      </c>
      <c r="L60" s="6" t="n">
        <v>3654</v>
      </c>
      <c r="M60" s="6" t="n">
        <v>3.96</v>
      </c>
      <c r="N60" s="6" t="n">
        <v>1.9</v>
      </c>
    </row>
    <row collapsed="false" customFormat="false" customHeight="false" hidden="false" ht="12.1" outlineLevel="0" r="61">
      <c r="A61" s="37" t="n">
        <v>44382</v>
      </c>
      <c r="B61" s="16" t="s">
        <v>564</v>
      </c>
      <c r="C61" s="16" t="s">
        <v>37</v>
      </c>
      <c r="D61" s="16" t="s">
        <v>38</v>
      </c>
      <c r="E61" s="7" t="n">
        <v>20</v>
      </c>
      <c r="F61" s="16" t="s">
        <v>23</v>
      </c>
      <c r="G61" s="6" t="n">
        <v>213</v>
      </c>
      <c r="H61" s="6" t="n">
        <v>6845</v>
      </c>
      <c r="I61" s="6" t="n">
        <v>4010.5</v>
      </c>
      <c r="J61" s="6" t="n">
        <v>554</v>
      </c>
      <c r="K61" s="6" t="n">
        <v>4260</v>
      </c>
      <c r="L61" s="6" t="n">
        <v>3706</v>
      </c>
      <c r="M61" s="6" t="n">
        <v>4.62</v>
      </c>
      <c r="N61" s="6" t="n">
        <v>2.71</v>
      </c>
    </row>
    <row collapsed="false" customFormat="false" customHeight="false" hidden="false" ht="12.1" outlineLevel="0" r="62">
      <c r="A62" s="37" t="n">
        <v>44385</v>
      </c>
      <c r="B62" s="16" t="s">
        <v>564</v>
      </c>
      <c r="C62" s="16" t="s">
        <v>366</v>
      </c>
      <c r="D62" s="16" t="s">
        <v>570</v>
      </c>
      <c r="E62" s="7" t="n">
        <v>57</v>
      </c>
      <c r="F62" s="16" t="s">
        <v>19</v>
      </c>
      <c r="G62" s="6" t="n">
        <v>55.2473</v>
      </c>
      <c r="H62" s="6" t="n">
        <v>38.374</v>
      </c>
      <c r="I62" s="6" t="n">
        <v>2608.24</v>
      </c>
      <c r="J62" s="6" t="n">
        <v>12.76</v>
      </c>
      <c r="K62" s="6" t="n">
        <v>3149.0943</v>
      </c>
      <c r="L62" s="6" t="n">
        <v>2204.11</v>
      </c>
      <c r="M62" s="6" t="n">
        <v>1.48</v>
      </c>
      <c r="N62" s="6" t="n">
        <v>1.36</v>
      </c>
    </row>
    <row collapsed="false" customFormat="false" customHeight="false" hidden="false" ht="12.1" outlineLevel="0" r="63">
      <c r="A63" s="37" t="n">
        <v>44389</v>
      </c>
      <c r="B63" s="16" t="s">
        <v>564</v>
      </c>
      <c r="C63" s="16" t="s">
        <v>358</v>
      </c>
      <c r="D63" s="16" t="s">
        <v>571</v>
      </c>
      <c r="E63" s="7" t="n">
        <v>111800</v>
      </c>
      <c r="F63" s="16" t="s">
        <v>23</v>
      </c>
      <c r="G63" s="6" t="n">
        <v>0.06</v>
      </c>
      <c r="H63" s="6" t="n">
        <v>6.97</v>
      </c>
      <c r="I63" s="6" t="n">
        <v>8.58</v>
      </c>
      <c r="J63" s="6" t="n">
        <v>872</v>
      </c>
      <c r="K63" s="6" t="n">
        <v>6708</v>
      </c>
      <c r="L63" s="6" t="n">
        <v>5836</v>
      </c>
      <c r="M63" s="6" t="n">
        <v>0.61</v>
      </c>
      <c r="N63" s="6" t="n">
        <v>0.75</v>
      </c>
    </row>
    <row collapsed="false" customFormat="false" customHeight="false" hidden="false" ht="12.1" outlineLevel="0" r="64">
      <c r="A64" s="37" t="n">
        <v>44393</v>
      </c>
      <c r="B64" s="16" t="s">
        <v>564</v>
      </c>
      <c r="C64" s="16" t="s">
        <v>361</v>
      </c>
      <c r="D64" s="16" t="s">
        <v>568</v>
      </c>
      <c r="E64" s="7" t="n">
        <v>300000</v>
      </c>
      <c r="F64" s="16" t="s">
        <v>23</v>
      </c>
      <c r="G64" s="6" t="n">
        <v>0.0161</v>
      </c>
      <c r="H64" s="6" t="n">
        <v>0.20736</v>
      </c>
      <c r="I64" s="6" t="n">
        <v>0.19</v>
      </c>
      <c r="J64" s="6" t="n">
        <v>628</v>
      </c>
      <c r="K64" s="6" t="n">
        <v>4830</v>
      </c>
      <c r="L64" s="6" t="n">
        <v>4202</v>
      </c>
      <c r="M64" s="6" t="n">
        <v>7.41</v>
      </c>
      <c r="N64" s="6" t="n">
        <v>6.75</v>
      </c>
    </row>
    <row collapsed="false" customFormat="false" customHeight="false" hidden="false" ht="12.1" outlineLevel="0" r="65">
      <c r="A65" s="37" t="n">
        <v>44397</v>
      </c>
      <c r="B65" s="16" t="s">
        <v>564</v>
      </c>
      <c r="C65" s="16" t="s">
        <v>362</v>
      </c>
      <c r="D65" s="16" t="s">
        <v>572</v>
      </c>
      <c r="E65" s="7" t="n">
        <v>1</v>
      </c>
      <c r="F65" s="16" t="s">
        <v>23</v>
      </c>
      <c r="G65" s="6" t="n">
        <v>9224.28</v>
      </c>
      <c r="H65" s="6" t="n">
        <v>157450</v>
      </c>
      <c r="I65" s="6" t="n">
        <v>145636.4</v>
      </c>
      <c r="J65" s="6" t="n">
        <v>1199</v>
      </c>
      <c r="K65" s="6" t="n">
        <v>9224.28</v>
      </c>
      <c r="L65" s="6" t="n">
        <v>8025.28</v>
      </c>
      <c r="M65" s="6" t="n">
        <v>5.51</v>
      </c>
      <c r="N65" s="6" t="n">
        <v>5.1</v>
      </c>
    </row>
    <row collapsed="false" customFormat="false" customHeight="false" hidden="false" ht="12.1" outlineLevel="0" r="66">
      <c r="A66" s="37" t="n">
        <v>44397</v>
      </c>
      <c r="B66" s="16" t="s">
        <v>564</v>
      </c>
      <c r="C66" s="16" t="s">
        <v>21</v>
      </c>
      <c r="D66" s="16" t="s">
        <v>22</v>
      </c>
      <c r="E66" s="7" t="n">
        <v>20400</v>
      </c>
      <c r="F66" s="16" t="s">
        <v>23</v>
      </c>
      <c r="G66" s="6" t="n">
        <v>6.72</v>
      </c>
      <c r="H66" s="6" t="n">
        <v>38.46</v>
      </c>
      <c r="I66" s="6" t="n">
        <v>34.9</v>
      </c>
      <c r="J66" s="6" t="n">
        <v>17821</v>
      </c>
      <c r="K66" s="6" t="n">
        <v>137088</v>
      </c>
      <c r="L66" s="6" t="n">
        <v>119267</v>
      </c>
      <c r="M66" s="6" t="n">
        <v>16.75</v>
      </c>
      <c r="N66" s="6" t="n">
        <v>15.2</v>
      </c>
    </row>
    <row collapsed="false" customFormat="false" customHeight="false" hidden="false" ht="12.1" outlineLevel="0" r="67">
      <c r="A67" s="37" t="n">
        <v>44406</v>
      </c>
      <c r="B67" s="16" t="s">
        <v>564</v>
      </c>
      <c r="C67" s="16" t="s">
        <v>374</v>
      </c>
      <c r="D67" s="16" t="s">
        <v>492</v>
      </c>
      <c r="E67" s="7" t="n">
        <v>10</v>
      </c>
      <c r="F67" s="16" t="s">
        <v>19</v>
      </c>
      <c r="G67" s="6" t="n">
        <v>28.7074</v>
      </c>
      <c r="H67" s="6" t="n">
        <v>43.45</v>
      </c>
      <c r="I67" s="6" t="n">
        <v>2663.45</v>
      </c>
      <c r="J67" s="6" t="n">
        <v>0.39</v>
      </c>
      <c r="K67" s="6" t="n">
        <v>287.0743</v>
      </c>
      <c r="L67" s="6" t="n">
        <v>258.37</v>
      </c>
      <c r="M67" s="6" t="n">
        <v>0.97</v>
      </c>
      <c r="N67" s="6" t="n">
        <v>0.81</v>
      </c>
    </row>
    <row collapsed="false" customFormat="false" customHeight="false" hidden="false" ht="12.1" outlineLevel="0" r="68">
      <c r="A68" s="37" t="n">
        <v>44413</v>
      </c>
      <c r="B68" s="16" t="s">
        <v>564</v>
      </c>
      <c r="C68" s="16" t="s">
        <v>25</v>
      </c>
      <c r="D68" s="16" t="s">
        <v>26</v>
      </c>
      <c r="E68" s="7" t="n">
        <v>40</v>
      </c>
      <c r="F68" s="16" t="s">
        <v>19</v>
      </c>
      <c r="G68" s="6" t="n">
        <v>25.3294</v>
      </c>
      <c r="H68" s="6" t="n">
        <v>54.06</v>
      </c>
      <c r="I68" s="6" t="n">
        <v>3511.76</v>
      </c>
      <c r="J68" s="6" t="n">
        <v>1.39</v>
      </c>
      <c r="K68" s="6" t="n">
        <v>1013.1769</v>
      </c>
      <c r="L68" s="6" t="n">
        <v>912</v>
      </c>
      <c r="M68" s="6" t="n">
        <v>0.65</v>
      </c>
      <c r="N68" s="6" t="n">
        <v>0.58</v>
      </c>
    </row>
    <row collapsed="false" customFormat="false" customHeight="false" hidden="false" ht="12.1" outlineLevel="0" r="69">
      <c r="A69" s="37" t="n">
        <v>44419</v>
      </c>
      <c r="B69" s="16" t="s">
        <v>564</v>
      </c>
      <c r="C69" s="16" t="s">
        <v>367</v>
      </c>
      <c r="D69" s="16" t="s">
        <v>573</v>
      </c>
      <c r="E69" s="7" t="n">
        <v>20</v>
      </c>
      <c r="F69" s="16" t="s">
        <v>19</v>
      </c>
      <c r="G69" s="6" t="n">
        <v>35.3262</v>
      </c>
      <c r="H69" s="6" t="n">
        <v>41.5</v>
      </c>
      <c r="I69" s="6" t="n">
        <v>2013.36</v>
      </c>
      <c r="J69" s="6" t="n">
        <v>1.44</v>
      </c>
      <c r="K69" s="6" t="n">
        <v>706.5235</v>
      </c>
      <c r="L69" s="6" t="n">
        <v>600.54</v>
      </c>
      <c r="M69" s="6" t="n">
        <v>1.49</v>
      </c>
      <c r="N69" s="6" t="n">
        <v>0.98</v>
      </c>
    </row>
    <row collapsed="false" customFormat="false" customHeight="false" hidden="false" ht="12.1" outlineLevel="0" r="70">
      <c r="A70" s="37" t="n">
        <v>44425</v>
      </c>
      <c r="B70" s="16" t="s">
        <v>564</v>
      </c>
      <c r="C70" s="16" t="s">
        <v>365</v>
      </c>
      <c r="D70" s="16" t="s">
        <v>458</v>
      </c>
      <c r="E70" s="7" t="n">
        <v>105</v>
      </c>
      <c r="F70" s="16" t="s">
        <v>19</v>
      </c>
      <c r="G70" s="6" t="n">
        <v>42.5674</v>
      </c>
      <c r="H70" s="6" t="n">
        <v>58.38</v>
      </c>
      <c r="I70" s="6" t="n">
        <v>2438.72</v>
      </c>
      <c r="J70" s="6" t="n">
        <v>6.09</v>
      </c>
      <c r="K70" s="6" t="n">
        <v>4469.5728</v>
      </c>
      <c r="L70" s="6" t="n">
        <v>4022.62</v>
      </c>
      <c r="M70" s="6" t="n">
        <v>1.57</v>
      </c>
      <c r="N70" s="6" t="n">
        <v>0.89</v>
      </c>
    </row>
    <row collapsed="false" customFormat="false" customHeight="false" hidden="false" ht="12.1" outlineLevel="0" r="71">
      <c r="A71" s="37" t="n">
        <v>44439</v>
      </c>
      <c r="B71" s="16" t="s">
        <v>564</v>
      </c>
      <c r="C71" s="16" t="s">
        <v>376</v>
      </c>
      <c r="D71" s="16" t="s">
        <v>494</v>
      </c>
      <c r="E71" s="7" t="n">
        <v>4</v>
      </c>
      <c r="F71" s="16" t="s">
        <v>19</v>
      </c>
      <c r="G71" s="6" t="n">
        <v>191.2934</v>
      </c>
      <c r="H71" s="6" t="n">
        <v>361.99</v>
      </c>
      <c r="I71" s="6" t="n">
        <v>24947.75</v>
      </c>
      <c r="J71" s="6" t="n">
        <v>1.04</v>
      </c>
      <c r="K71" s="6" t="n">
        <v>765.1738</v>
      </c>
      <c r="L71" s="6" t="n">
        <v>688.66</v>
      </c>
      <c r="M71" s="6" t="n">
        <v>0.69</v>
      </c>
      <c r="N71" s="6" t="n">
        <v>0.65</v>
      </c>
    </row>
    <row collapsed="false" customFormat="false" customHeight="false" hidden="false" ht="12.1" outlineLevel="0" r="72">
      <c r="A72" s="37" t="n">
        <v>44439</v>
      </c>
      <c r="B72" s="16" t="s">
        <v>564</v>
      </c>
      <c r="C72" s="16" t="s">
        <v>369</v>
      </c>
      <c r="D72" s="16" t="s">
        <v>466</v>
      </c>
      <c r="E72" s="7" t="n">
        <v>10</v>
      </c>
      <c r="F72" s="16" t="s">
        <v>19</v>
      </c>
      <c r="G72" s="6" t="n">
        <v>32.7406</v>
      </c>
      <c r="H72" s="6" t="n">
        <v>78.51</v>
      </c>
      <c r="I72" s="6" t="n">
        <v>4338</v>
      </c>
      <c r="J72" s="6" t="n">
        <v>0.45</v>
      </c>
      <c r="K72" s="6" t="n">
        <v>327.4061</v>
      </c>
      <c r="L72" s="6" t="n">
        <v>294.3</v>
      </c>
      <c r="M72" s="6" t="n">
        <v>0.68</v>
      </c>
      <c r="N72" s="6" t="n">
        <v>0.51</v>
      </c>
    </row>
    <row collapsed="false" customFormat="false" customHeight="false" hidden="false" ht="12.1" outlineLevel="0" r="73">
      <c r="A73" s="37" t="n">
        <v>44442</v>
      </c>
      <c r="B73" s="16" t="s">
        <v>564</v>
      </c>
      <c r="C73" s="16" t="s">
        <v>373</v>
      </c>
      <c r="D73" s="16" t="s">
        <v>574</v>
      </c>
      <c r="E73" s="7" t="n">
        <v>400</v>
      </c>
      <c r="F73" s="16" t="s">
        <v>23</v>
      </c>
      <c r="G73" s="6" t="n">
        <v>22.5</v>
      </c>
      <c r="H73" s="6" t="n">
        <v>599.95</v>
      </c>
      <c r="I73" s="6" t="n">
        <v>444.94</v>
      </c>
      <c r="J73" s="6" t="n">
        <v>1170</v>
      </c>
      <c r="K73" s="6" t="n">
        <v>9000</v>
      </c>
      <c r="L73" s="6" t="n">
        <v>7830</v>
      </c>
      <c r="M73" s="6" t="n">
        <v>4.4</v>
      </c>
      <c r="N73" s="6" t="n">
        <v>3.26</v>
      </c>
    </row>
    <row collapsed="false" customFormat="false" customHeight="false" hidden="false" ht="12.1" outlineLevel="0" r="74">
      <c r="A74" s="37" t="n">
        <v>44454</v>
      </c>
      <c r="B74" s="16" t="s">
        <v>564</v>
      </c>
      <c r="C74" s="16" t="s">
        <v>375</v>
      </c>
      <c r="D74" s="16" t="s">
        <v>493</v>
      </c>
      <c r="E74" s="7" t="n">
        <v>10</v>
      </c>
      <c r="F74" s="16" t="s">
        <v>19</v>
      </c>
      <c r="G74" s="6" t="n">
        <v>30.5412</v>
      </c>
      <c r="H74" s="6" t="n">
        <v>56.07</v>
      </c>
      <c r="I74" s="6" t="n">
        <v>3608.17</v>
      </c>
      <c r="J74" s="6" t="n">
        <v>0.42</v>
      </c>
      <c r="K74" s="6" t="n">
        <v>305.4118</v>
      </c>
      <c r="L74" s="6" t="n">
        <v>274.87</v>
      </c>
      <c r="M74" s="6" t="n">
        <v>0.76</v>
      </c>
      <c r="N74" s="6" t="n">
        <v>0.67</v>
      </c>
    </row>
    <row collapsed="false" customFormat="false" customHeight="false" hidden="false" ht="12.1" outlineLevel="0" r="75">
      <c r="A75" s="37" t="n">
        <v>44463</v>
      </c>
      <c r="B75" s="16" t="s">
        <v>564</v>
      </c>
      <c r="C75" s="16" t="s">
        <v>31</v>
      </c>
      <c r="D75" s="16" t="s">
        <v>32</v>
      </c>
      <c r="E75" s="7" t="n">
        <v>40</v>
      </c>
      <c r="F75" s="16" t="s">
        <v>23</v>
      </c>
      <c r="G75" s="6" t="n">
        <v>156</v>
      </c>
      <c r="H75" s="6" t="n">
        <v>5048</v>
      </c>
      <c r="I75" s="6" t="n">
        <v>2307.15</v>
      </c>
      <c r="J75" s="6" t="n">
        <v>811</v>
      </c>
      <c r="K75" s="6" t="n">
        <v>6240</v>
      </c>
      <c r="L75" s="6" t="n">
        <v>5429</v>
      </c>
      <c r="M75" s="6" t="n">
        <v>5.88</v>
      </c>
      <c r="N75" s="6" t="n">
        <v>2.69</v>
      </c>
    </row>
    <row collapsed="false" customFormat="false" customHeight="false" hidden="false" ht="12.1" outlineLevel="0" r="76">
      <c r="A76" s="37" t="n">
        <v>44470</v>
      </c>
      <c r="B76" s="16" t="s">
        <v>564</v>
      </c>
      <c r="C76" s="16" t="s">
        <v>16</v>
      </c>
      <c r="D76" s="16" t="s">
        <v>18</v>
      </c>
      <c r="E76" s="7" t="n">
        <v>80</v>
      </c>
      <c r="F76" s="16" t="s">
        <v>19</v>
      </c>
      <c r="G76" s="6" t="n">
        <v>7.2664</v>
      </c>
      <c r="H76" s="6" t="n">
        <v>70.98</v>
      </c>
      <c r="I76" s="6" t="n">
        <v>5517.13</v>
      </c>
      <c r="J76" s="6" t="n">
        <v>0.8</v>
      </c>
      <c r="K76" s="6" t="n">
        <v>581.3136</v>
      </c>
      <c r="L76" s="6" t="n">
        <v>523.18</v>
      </c>
      <c r="M76" s="6" t="n">
        <v>0.12</v>
      </c>
      <c r="N76" s="6" t="n">
        <v>0.13</v>
      </c>
    </row>
    <row collapsed="false" customFormat="false" customHeight="false" hidden="false" ht="12.1" outlineLevel="0" r="77">
      <c r="A77" s="37" t="n">
        <v>44469</v>
      </c>
      <c r="B77" s="16" t="s">
        <v>564</v>
      </c>
      <c r="C77" s="16" t="s">
        <v>366</v>
      </c>
      <c r="D77" s="16" t="s">
        <v>570</v>
      </c>
      <c r="E77" s="7" t="n">
        <v>67</v>
      </c>
      <c r="F77" s="16" t="s">
        <v>19</v>
      </c>
      <c r="G77" s="6" t="n">
        <v>54.2935</v>
      </c>
      <c r="H77" s="6" t="n">
        <v>36.89</v>
      </c>
      <c r="I77" s="6" t="n">
        <v>2623.88</v>
      </c>
      <c r="J77" s="6" t="n">
        <v>15</v>
      </c>
      <c r="K77" s="6" t="n">
        <v>3637.6614</v>
      </c>
      <c r="L77" s="6" t="n">
        <v>2546.25</v>
      </c>
      <c r="M77" s="6" t="n">
        <v>1.45</v>
      </c>
      <c r="N77" s="6" t="n">
        <v>1.42</v>
      </c>
    </row>
    <row collapsed="false" customFormat="false" customHeight="false" hidden="false" ht="12.1" outlineLevel="0" r="78">
      <c r="A78" s="37" t="n">
        <v>44507</v>
      </c>
      <c r="B78" s="16" t="s">
        <v>564</v>
      </c>
      <c r="C78" s="16" t="s">
        <v>25</v>
      </c>
      <c r="D78" s="16" t="s">
        <v>26</v>
      </c>
      <c r="E78" s="7" t="n">
        <v>60</v>
      </c>
      <c r="F78" s="16" t="s">
        <v>19</v>
      </c>
      <c r="G78" s="6" t="n">
        <v>24.8419</v>
      </c>
      <c r="H78" s="6" t="n">
        <v>50.92</v>
      </c>
      <c r="I78" s="6" t="n">
        <v>3568.24</v>
      </c>
      <c r="J78" s="6" t="n">
        <v>2.09</v>
      </c>
      <c r="K78" s="6" t="n">
        <v>1490.5165</v>
      </c>
      <c r="L78" s="6" t="n">
        <v>1341.11</v>
      </c>
      <c r="M78" s="6" t="n">
        <v>0.63</v>
      </c>
      <c r="N78" s="6" t="n">
        <v>0.61</v>
      </c>
    </row>
    <row collapsed="false" customFormat="false" customHeight="false" hidden="false" ht="12.1" outlineLevel="0" r="79">
      <c r="A79" s="37" t="n">
        <v>44504</v>
      </c>
      <c r="B79" s="16" t="s">
        <v>564</v>
      </c>
      <c r="C79" s="16" t="s">
        <v>374</v>
      </c>
      <c r="D79" s="16" t="s">
        <v>492</v>
      </c>
      <c r="E79" s="7" t="n">
        <v>10</v>
      </c>
      <c r="F79" s="16" t="s">
        <v>19</v>
      </c>
      <c r="G79" s="6" t="n">
        <v>27.8802</v>
      </c>
      <c r="H79" s="6" t="n">
        <v>44.82</v>
      </c>
      <c r="I79" s="6" t="n">
        <v>2663.45</v>
      </c>
      <c r="J79" s="6" t="n">
        <v>0.39</v>
      </c>
      <c r="K79" s="6" t="n">
        <v>278.8016</v>
      </c>
      <c r="L79" s="6" t="n">
        <v>250.92</v>
      </c>
      <c r="M79" s="6" t="n">
        <v>0.94</v>
      </c>
      <c r="N79" s="6" t="n">
        <v>0.78</v>
      </c>
    </row>
    <row collapsed="false" customFormat="false" customHeight="false" hidden="false" ht="12.1" outlineLevel="0" r="80">
      <c r="A80" s="37" t="n">
        <v>44510</v>
      </c>
      <c r="B80" s="16" t="s">
        <v>564</v>
      </c>
      <c r="C80" s="16" t="s">
        <v>367</v>
      </c>
      <c r="D80" s="16" t="s">
        <v>573</v>
      </c>
      <c r="E80" s="7" t="n">
        <v>20</v>
      </c>
      <c r="F80" s="16" t="s">
        <v>19</v>
      </c>
      <c r="G80" s="6" t="n">
        <v>34.2176</v>
      </c>
      <c r="H80" s="6" t="n">
        <v>45.56</v>
      </c>
      <c r="I80" s="6" t="n">
        <v>2013.36</v>
      </c>
      <c r="J80" s="6" t="n">
        <v>1.44</v>
      </c>
      <c r="K80" s="6" t="n">
        <v>684.3514</v>
      </c>
      <c r="L80" s="6" t="n">
        <v>581.7</v>
      </c>
      <c r="M80" s="6" t="n">
        <v>1.44</v>
      </c>
      <c r="N80" s="6" t="n">
        <v>0.9</v>
      </c>
    </row>
    <row collapsed="false" customFormat="false" customHeight="false" hidden="false" ht="12.1" outlineLevel="0" r="81">
      <c r="A81" s="37" t="n">
        <v>44516</v>
      </c>
      <c r="B81" s="16" t="s">
        <v>564</v>
      </c>
      <c r="C81" s="16" t="s">
        <v>365</v>
      </c>
      <c r="D81" s="16" t="s">
        <v>458</v>
      </c>
      <c r="E81" s="7" t="n">
        <v>55</v>
      </c>
      <c r="F81" s="16" t="s">
        <v>19</v>
      </c>
      <c r="G81" s="6" t="n">
        <v>41.918</v>
      </c>
      <c r="H81" s="6" t="n">
        <v>65.54</v>
      </c>
      <c r="I81" s="6" t="n">
        <v>2300.56</v>
      </c>
      <c r="J81" s="6" t="n">
        <v>3.19</v>
      </c>
      <c r="K81" s="6" t="n">
        <v>2305.4896</v>
      </c>
      <c r="L81" s="6" t="n">
        <v>2074.94</v>
      </c>
      <c r="M81" s="6" t="n">
        <v>1.64</v>
      </c>
      <c r="N81" s="6" t="n">
        <v>0.8</v>
      </c>
    </row>
    <row collapsed="false" customFormat="false" customHeight="false" hidden="false" ht="12.1" outlineLevel="0" r="82">
      <c r="A82" s="37" t="n">
        <v>44529</v>
      </c>
      <c r="B82" s="16" t="s">
        <v>564</v>
      </c>
      <c r="C82" s="16" t="s">
        <v>369</v>
      </c>
      <c r="D82" s="16" t="s">
        <v>466</v>
      </c>
      <c r="E82" s="7" t="n">
        <v>10</v>
      </c>
      <c r="F82" s="16" t="s">
        <v>19</v>
      </c>
      <c r="G82" s="6" t="n">
        <v>34.7702</v>
      </c>
      <c r="H82" s="6" t="n">
        <v>81.34</v>
      </c>
      <c r="I82" s="6" t="n">
        <v>4338</v>
      </c>
      <c r="J82" s="6" t="n">
        <v>0.46</v>
      </c>
      <c r="K82" s="6" t="n">
        <v>347.7016</v>
      </c>
      <c r="L82" s="6" t="n">
        <v>312.93</v>
      </c>
      <c r="M82" s="6" t="n">
        <v>0.72</v>
      </c>
      <c r="N82" s="6" t="n">
        <v>0.51</v>
      </c>
    </row>
    <row collapsed="false" customFormat="false" customHeight="false" hidden="false" ht="12.1" outlineLevel="0" r="83">
      <c r="A83" s="37" t="n">
        <v>44529</v>
      </c>
      <c r="B83" s="16" t="s">
        <v>564</v>
      </c>
      <c r="C83" s="16" t="s">
        <v>375</v>
      </c>
      <c r="D83" s="16" t="s">
        <v>493</v>
      </c>
      <c r="E83" s="7" t="n">
        <v>10</v>
      </c>
      <c r="F83" s="16" t="s">
        <v>19</v>
      </c>
      <c r="G83" s="6" t="n">
        <v>31.7467</v>
      </c>
      <c r="H83" s="6" t="n">
        <v>53.73</v>
      </c>
      <c r="I83" s="6" t="n">
        <v>3608.17</v>
      </c>
      <c r="J83" s="6" t="n">
        <v>0.42</v>
      </c>
      <c r="K83" s="6" t="n">
        <v>317.4667</v>
      </c>
      <c r="L83" s="6" t="n">
        <v>285.72</v>
      </c>
      <c r="M83" s="6" t="n">
        <v>0.79</v>
      </c>
      <c r="N83" s="6" t="n">
        <v>0.7</v>
      </c>
    </row>
    <row collapsed="false" customFormat="false" customHeight="false" hidden="false" ht="12.1" outlineLevel="0" r="84">
      <c r="A84" s="37" t="n">
        <v>44529</v>
      </c>
      <c r="B84" s="16" t="s">
        <v>564</v>
      </c>
      <c r="C84" s="16" t="s">
        <v>376</v>
      </c>
      <c r="D84" s="16" t="s">
        <v>494</v>
      </c>
      <c r="E84" s="7" t="n">
        <v>5</v>
      </c>
      <c r="F84" s="16" t="s">
        <v>19</v>
      </c>
      <c r="G84" s="6" t="n">
        <v>211.6444</v>
      </c>
      <c r="H84" s="6" t="n">
        <v>342.72</v>
      </c>
      <c r="I84" s="6" t="n">
        <v>24560.14</v>
      </c>
      <c r="J84" s="6" t="n">
        <v>1.4</v>
      </c>
      <c r="K84" s="6" t="n">
        <v>1058.2222</v>
      </c>
      <c r="L84" s="6" t="n">
        <v>952.4</v>
      </c>
      <c r="M84" s="6" t="n">
        <v>0.78</v>
      </c>
      <c r="N84" s="6" t="n">
        <v>0.74</v>
      </c>
    </row>
    <row collapsed="false" customFormat="false" customHeight="false" hidden="false" ht="12.1" outlineLevel="0" r="85">
      <c r="A85" s="37" t="n">
        <v>44547</v>
      </c>
      <c r="B85" s="16" t="s">
        <v>564</v>
      </c>
      <c r="C85" s="16" t="s">
        <v>46</v>
      </c>
      <c r="D85" s="16" t="s">
        <v>47</v>
      </c>
      <c r="E85" s="7" t="n">
        <v>162000</v>
      </c>
      <c r="F85" s="16" t="s">
        <v>23</v>
      </c>
      <c r="G85" s="6" t="n">
        <v>0.1903</v>
      </c>
      <c r="H85" s="6" t="n">
        <v>2.62</v>
      </c>
      <c r="I85" s="6" t="n">
        <v>2.71</v>
      </c>
      <c r="J85" s="6" t="n">
        <v>4008</v>
      </c>
      <c r="K85" s="6" t="n">
        <v>30833.3052</v>
      </c>
      <c r="L85" s="6" t="n">
        <v>26825.31</v>
      </c>
      <c r="M85" s="6" t="n">
        <v>6.11</v>
      </c>
      <c r="N85" s="6" t="n">
        <v>6.32</v>
      </c>
    </row>
    <row collapsed="false" customFormat="false" customHeight="false" hidden="false" ht="12.1" outlineLevel="0" r="86">
      <c r="A86" s="37" t="n">
        <v>44547</v>
      </c>
      <c r="B86" s="16" t="s">
        <v>564</v>
      </c>
      <c r="C86" s="16" t="s">
        <v>377</v>
      </c>
      <c r="D86" s="16" t="s">
        <v>575</v>
      </c>
      <c r="E86" s="7" t="n">
        <v>2</v>
      </c>
      <c r="F86" s="16" t="s">
        <v>23</v>
      </c>
      <c r="G86" s="6" t="n">
        <v>73.65</v>
      </c>
      <c r="H86" s="6" t="n">
        <v>2031</v>
      </c>
      <c r="I86" s="6" t="n">
        <v>2217.05</v>
      </c>
      <c r="J86" s="6" t="n">
        <v>19</v>
      </c>
      <c r="K86" s="6" t="n">
        <v>147.3</v>
      </c>
      <c r="L86" s="6" t="n">
        <v>128.3</v>
      </c>
      <c r="M86" s="6" t="n">
        <v>2.89</v>
      </c>
      <c r="N86" s="6" t="n">
        <v>3.16</v>
      </c>
    </row>
    <row collapsed="false" customFormat="false" customHeight="false" hidden="false" ht="12.1" outlineLevel="0" r="87">
      <c r="A87" s="37" t="n">
        <v>44550</v>
      </c>
      <c r="B87" s="16" t="s">
        <v>564</v>
      </c>
      <c r="C87" s="16" t="s">
        <v>31</v>
      </c>
      <c r="D87" s="16" t="s">
        <v>32</v>
      </c>
      <c r="E87" s="7" t="n">
        <v>40</v>
      </c>
      <c r="F87" s="16" t="s">
        <v>23</v>
      </c>
      <c r="G87" s="6" t="n">
        <v>234</v>
      </c>
      <c r="H87" s="6" t="n">
        <v>5580</v>
      </c>
      <c r="I87" s="6" t="n">
        <v>2307.15</v>
      </c>
      <c r="J87" s="6" t="n">
        <v>1217</v>
      </c>
      <c r="K87" s="6" t="n">
        <v>9360</v>
      </c>
      <c r="L87" s="6" t="n">
        <v>8143</v>
      </c>
      <c r="M87" s="6" t="n">
        <v>8.82</v>
      </c>
      <c r="N87" s="6" t="n">
        <v>3.65</v>
      </c>
    </row>
    <row collapsed="false" customFormat="false" customHeight="false" hidden="false" ht="12.1" outlineLevel="0" r="88">
      <c r="A88" s="37" t="n">
        <v>44551</v>
      </c>
      <c r="B88" s="16" t="s">
        <v>564</v>
      </c>
      <c r="C88" s="16" t="s">
        <v>37</v>
      </c>
      <c r="D88" s="16" t="s">
        <v>38</v>
      </c>
      <c r="E88" s="7" t="n">
        <v>20</v>
      </c>
      <c r="F88" s="16" t="s">
        <v>23</v>
      </c>
      <c r="G88" s="6" t="n">
        <v>340</v>
      </c>
      <c r="H88" s="6" t="n">
        <v>6348.5</v>
      </c>
      <c r="I88" s="6" t="n">
        <v>4010.5</v>
      </c>
      <c r="J88" s="6" t="n">
        <v>884</v>
      </c>
      <c r="K88" s="6" t="n">
        <v>6800</v>
      </c>
      <c r="L88" s="6" t="n">
        <v>5916</v>
      </c>
      <c r="M88" s="6" t="n">
        <v>7.38</v>
      </c>
      <c r="N88" s="6" t="n">
        <v>4.66</v>
      </c>
    </row>
    <row collapsed="false" customFormat="false" customHeight="false" hidden="false" ht="12.1" outlineLevel="0" r="89">
      <c r="A89" s="37" t="n">
        <v>44552</v>
      </c>
      <c r="B89" s="16" t="s">
        <v>564</v>
      </c>
      <c r="C89" s="16" t="s">
        <v>366</v>
      </c>
      <c r="D89" s="16" t="s">
        <v>570</v>
      </c>
      <c r="E89" s="7" t="n">
        <v>140</v>
      </c>
      <c r="F89" s="16" t="s">
        <v>19</v>
      </c>
      <c r="G89" s="6" t="n">
        <v>55.0843</v>
      </c>
      <c r="H89" s="6" t="n">
        <v>36.8138</v>
      </c>
      <c r="I89" s="6" t="n">
        <v>2551.13</v>
      </c>
      <c r="J89" s="6" t="n">
        <v>31.34</v>
      </c>
      <c r="K89" s="6" t="n">
        <v>7711.7974</v>
      </c>
      <c r="L89" s="6" t="n">
        <v>5398.26</v>
      </c>
      <c r="M89" s="6" t="n">
        <v>1.51</v>
      </c>
      <c r="N89" s="6" t="n">
        <v>1.42</v>
      </c>
    </row>
    <row collapsed="false" customFormat="false" customHeight="false" hidden="false" ht="12.1" outlineLevel="0" r="90">
      <c r="A90" s="37" t="n">
        <v>44558</v>
      </c>
      <c r="B90" s="16" t="s">
        <v>564</v>
      </c>
      <c r="C90" s="16" t="s">
        <v>40</v>
      </c>
      <c r="D90" s="16" t="s">
        <v>41</v>
      </c>
      <c r="E90" s="7" t="n">
        <v>200</v>
      </c>
      <c r="F90" s="16" t="s">
        <v>23</v>
      </c>
      <c r="G90" s="6" t="n">
        <v>40</v>
      </c>
      <c r="H90" s="6" t="n">
        <v>540.7</v>
      </c>
      <c r="I90" s="6" t="n">
        <v>379.79</v>
      </c>
      <c r="J90" s="6" t="n">
        <v>1040</v>
      </c>
      <c r="K90" s="6" t="n">
        <v>8000</v>
      </c>
      <c r="L90" s="6" t="n">
        <v>6960</v>
      </c>
      <c r="M90" s="6" t="n">
        <v>9.16</v>
      </c>
      <c r="N90" s="6" t="n">
        <v>6.44</v>
      </c>
    </row>
    <row collapsed="false" customFormat="false" customHeight="false" hidden="false" ht="12.1" outlineLevel="0" r="91">
      <c r="A91" s="37" t="n">
        <v>44599</v>
      </c>
      <c r="B91" s="16" t="s">
        <v>564</v>
      </c>
      <c r="C91" s="16" t="s">
        <v>25</v>
      </c>
      <c r="D91" s="16" t="s">
        <v>26</v>
      </c>
      <c r="E91" s="7" t="n">
        <v>90</v>
      </c>
      <c r="F91" s="16" t="s">
        <v>19</v>
      </c>
      <c r="G91" s="6" t="n">
        <v>27.7586</v>
      </c>
      <c r="H91" s="6" t="n">
        <v>48.01</v>
      </c>
      <c r="I91" s="6" t="n">
        <v>3640.92</v>
      </c>
      <c r="J91" s="6" t="n">
        <v>3.29</v>
      </c>
      <c r="K91" s="6" t="n">
        <v>2498.2721</v>
      </c>
      <c r="L91" s="6" t="n">
        <v>2248.06</v>
      </c>
      <c r="M91" s="6" t="n">
        <v>0.69</v>
      </c>
      <c r="N91" s="6" t="n">
        <v>0.68</v>
      </c>
    </row>
    <row collapsed="false" customFormat="false" customHeight="false" hidden="false" ht="12.1" outlineLevel="0" r="92">
      <c r="A92" s="37" t="n">
        <v>44644</v>
      </c>
      <c r="B92" s="16" t="s">
        <v>564</v>
      </c>
      <c r="C92" s="16" t="s">
        <v>366</v>
      </c>
      <c r="D92" s="16" t="s">
        <v>570</v>
      </c>
      <c r="E92" s="7" t="n">
        <v>140</v>
      </c>
      <c r="F92" s="16" t="s">
        <v>19</v>
      </c>
      <c r="G92" s="6" t="n">
        <v>76.3397</v>
      </c>
      <c r="H92" s="6" t="n">
        <v>42.15</v>
      </c>
      <c r="I92" s="6" t="n">
        <v>2551.13</v>
      </c>
      <c r="J92" s="6" t="n">
        <v>31.08</v>
      </c>
      <c r="K92" s="6" t="n">
        <v>10687.5625</v>
      </c>
      <c r="L92" s="6" t="n">
        <v>7481.29</v>
      </c>
      <c r="M92" s="6" t="n">
        <v>2.09</v>
      </c>
      <c r="N92" s="6" t="n">
        <v>1.23</v>
      </c>
    </row>
    <row collapsed="false" customFormat="false" customHeight="false" hidden="false" ht="12.1" outlineLevel="0" r="93">
      <c r="A93" s="37" t="n">
        <v>44688</v>
      </c>
      <c r="B93" s="16" t="s">
        <v>564</v>
      </c>
      <c r="C93" s="16" t="s">
        <v>25</v>
      </c>
      <c r="D93" s="16" t="s">
        <v>26</v>
      </c>
      <c r="E93" s="7" t="n">
        <v>90</v>
      </c>
      <c r="F93" s="16" t="s">
        <v>19</v>
      </c>
      <c r="G93" s="6" t="n">
        <v>24.5953</v>
      </c>
      <c r="H93" s="6" t="n">
        <v>44.3</v>
      </c>
      <c r="I93" s="6" t="n">
        <v>3640.92</v>
      </c>
      <c r="J93" s="6" t="n">
        <v>3.29</v>
      </c>
      <c r="K93" s="6" t="n">
        <v>2213.5743</v>
      </c>
      <c r="L93" s="6" t="n">
        <v>1991.88</v>
      </c>
      <c r="M93" s="6" t="n">
        <v>0.61</v>
      </c>
      <c r="N93" s="6" t="n">
        <v>0.74</v>
      </c>
    </row>
    <row collapsed="false" customFormat="false" customHeight="false" hidden="false" ht="12.1" outlineLevel="0" r="94">
      <c r="A94" s="37" t="n">
        <v>44728</v>
      </c>
      <c r="B94" s="16" t="s">
        <v>564</v>
      </c>
      <c r="C94" s="16" t="s">
        <v>34</v>
      </c>
      <c r="D94" s="16" t="s">
        <v>35</v>
      </c>
      <c r="E94" s="7" t="n">
        <v>50</v>
      </c>
      <c r="F94" s="16" t="s">
        <v>19</v>
      </c>
      <c r="G94" s="6" t="n">
        <v>26.4613</v>
      </c>
      <c r="H94" s="6" t="n">
        <v>89.13</v>
      </c>
      <c r="I94" s="6" t="n">
        <v>5224.07</v>
      </c>
      <c r="J94" s="6" t="n">
        <v>4.9</v>
      </c>
      <c r="K94" s="6" t="n">
        <v>1323.067</v>
      </c>
      <c r="L94" s="6" t="n">
        <v>1045.42</v>
      </c>
      <c r="M94" s="6" t="n">
        <v>0.4</v>
      </c>
      <c r="N94" s="6" t="n">
        <v>0.41</v>
      </c>
    </row>
    <row collapsed="false" customFormat="false" customHeight="false" hidden="false" ht="12.1" outlineLevel="0" r="95">
      <c r="A95" s="37" t="n">
        <v>44750</v>
      </c>
      <c r="B95" s="16" t="s">
        <v>564</v>
      </c>
      <c r="C95" s="16" t="s">
        <v>40</v>
      </c>
      <c r="D95" s="16" t="s">
        <v>41</v>
      </c>
      <c r="E95" s="7" t="n">
        <v>200</v>
      </c>
      <c r="F95" s="16" t="s">
        <v>23</v>
      </c>
      <c r="G95" s="6" t="n">
        <v>16</v>
      </c>
      <c r="H95" s="6" t="n">
        <v>390.3</v>
      </c>
      <c r="I95" s="6" t="n">
        <v>379.79</v>
      </c>
      <c r="J95" s="6" t="n">
        <v>416</v>
      </c>
      <c r="K95" s="6" t="n">
        <v>3200</v>
      </c>
      <c r="L95" s="6" t="n">
        <v>2784</v>
      </c>
      <c r="M95" s="6" t="n">
        <v>3.67</v>
      </c>
      <c r="N95" s="6" t="n">
        <v>3.57</v>
      </c>
    </row>
    <row collapsed="false" customFormat="false" customHeight="false" hidden="false" ht="12.1" outlineLevel="0" r="96">
      <c r="A96" s="37" t="n">
        <v>44754</v>
      </c>
      <c r="B96" s="16" t="s">
        <v>564</v>
      </c>
      <c r="C96" s="16" t="s">
        <v>358</v>
      </c>
      <c r="D96" s="16" t="s">
        <v>571</v>
      </c>
      <c r="E96" s="7" t="n">
        <v>142000</v>
      </c>
      <c r="F96" s="16" t="s">
        <v>23</v>
      </c>
      <c r="G96" s="6" t="n">
        <v>0.54</v>
      </c>
      <c r="H96" s="6" t="n">
        <v>5.01</v>
      </c>
      <c r="I96" s="6" t="n">
        <v>8.13</v>
      </c>
      <c r="J96" s="6" t="n">
        <v>9968</v>
      </c>
      <c r="K96" s="6" t="n">
        <v>76680</v>
      </c>
      <c r="L96" s="6" t="n">
        <v>66712</v>
      </c>
      <c r="M96" s="6" t="n">
        <v>5.78</v>
      </c>
      <c r="N96" s="6" t="n">
        <v>9.38</v>
      </c>
    </row>
    <row collapsed="false" customFormat="false" customHeight="false" hidden="false" ht="12.1" outlineLevel="0" r="97">
      <c r="A97" s="37" t="n">
        <v>44762</v>
      </c>
      <c r="B97" s="16" t="s">
        <v>564</v>
      </c>
      <c r="C97" s="16" t="s">
        <v>21</v>
      </c>
      <c r="D97" s="16" t="s">
        <v>22</v>
      </c>
      <c r="E97" s="7" t="n">
        <v>27400</v>
      </c>
      <c r="F97" s="16" t="s">
        <v>23</v>
      </c>
      <c r="G97" s="6" t="n">
        <v>4.73</v>
      </c>
      <c r="H97" s="6" t="n">
        <v>28.91</v>
      </c>
      <c r="I97" s="6" t="n">
        <v>34.37</v>
      </c>
      <c r="J97" s="6" t="n">
        <v>16848</v>
      </c>
      <c r="K97" s="6" t="n">
        <v>129602</v>
      </c>
      <c r="L97" s="6" t="n">
        <v>112754</v>
      </c>
      <c r="M97" s="6" t="n">
        <v>11.97</v>
      </c>
      <c r="N97" s="6" t="n">
        <v>14.23</v>
      </c>
    </row>
    <row collapsed="false" customFormat="false" customHeight="false" hidden="false" ht="12.1" outlineLevel="0" r="98">
      <c r="A98" s="37" t="n">
        <v>44762</v>
      </c>
      <c r="B98" s="16" t="s">
        <v>564</v>
      </c>
      <c r="C98" s="16" t="s">
        <v>362</v>
      </c>
      <c r="D98" s="16" t="s">
        <v>572</v>
      </c>
      <c r="E98" s="7" t="n">
        <v>1</v>
      </c>
      <c r="F98" s="16" t="s">
        <v>23</v>
      </c>
      <c r="G98" s="6" t="n">
        <v>10497.36</v>
      </c>
      <c r="H98" s="6" t="n">
        <v>113550</v>
      </c>
      <c r="I98" s="6" t="n">
        <v>145636.4</v>
      </c>
      <c r="J98" s="6" t="n">
        <v>1365</v>
      </c>
      <c r="K98" s="6" t="n">
        <v>10497.36</v>
      </c>
      <c r="L98" s="6" t="n">
        <v>9132.36</v>
      </c>
      <c r="M98" s="6" t="n">
        <v>6.27</v>
      </c>
      <c r="N98" s="6" t="n">
        <v>8.04</v>
      </c>
    </row>
    <row collapsed="false" customFormat="false" customHeight="false" hidden="false" ht="12.1" outlineLevel="0" r="99">
      <c r="A99" s="37" t="n">
        <v>44778</v>
      </c>
      <c r="B99" s="16" t="s">
        <v>564</v>
      </c>
      <c r="C99" s="16" t="s">
        <v>25</v>
      </c>
      <c r="D99" s="16" t="s">
        <v>26</v>
      </c>
      <c r="E99" s="7" t="n">
        <v>90</v>
      </c>
      <c r="F99" s="16" t="s">
        <v>19</v>
      </c>
      <c r="G99" s="6" t="n">
        <v>21.9942</v>
      </c>
      <c r="H99" s="6" t="n">
        <v>35.66</v>
      </c>
      <c r="I99" s="6" t="n">
        <v>3640.92</v>
      </c>
      <c r="J99" s="6" t="n">
        <v>3.29</v>
      </c>
      <c r="K99" s="6" t="n">
        <v>1979.4753</v>
      </c>
      <c r="L99" s="6" t="n">
        <v>1781.23</v>
      </c>
      <c r="M99" s="6" t="n">
        <v>0.54</v>
      </c>
      <c r="N99" s="6" t="n">
        <v>0.92</v>
      </c>
    </row>
    <row collapsed="false" customFormat="false" customHeight="false" hidden="false" ht="12.1" outlineLevel="0" r="100">
      <c r="A100" s="37" t="n">
        <v>44804</v>
      </c>
      <c r="B100" s="16" t="s">
        <v>564</v>
      </c>
      <c r="C100" s="16" t="s">
        <v>369</v>
      </c>
      <c r="D100" s="16" t="s">
        <v>466</v>
      </c>
      <c r="E100" s="7" t="n">
        <v>1</v>
      </c>
      <c r="F100" s="16" t="s">
        <v>19</v>
      </c>
      <c r="G100" s="6" t="n">
        <v>27.7691</v>
      </c>
      <c r="H100" s="6" t="n">
        <v>76.74</v>
      </c>
      <c r="I100" s="6" t="n">
        <v>4734.99</v>
      </c>
      <c r="J100" s="6" t="n">
        <v>0.05</v>
      </c>
      <c r="K100" s="6" t="n">
        <v>27.7691</v>
      </c>
      <c r="L100" s="6" t="n">
        <v>24.75</v>
      </c>
      <c r="M100" s="6" t="n">
        <v>0.52</v>
      </c>
      <c r="N100" s="6" t="n">
        <v>0.53</v>
      </c>
    </row>
    <row collapsed="false" customFormat="false" customHeight="false" hidden="false" ht="12.1" outlineLevel="0" r="101">
      <c r="A101" s="37" t="n">
        <v>44819</v>
      </c>
      <c r="B101" s="16" t="s">
        <v>564</v>
      </c>
      <c r="C101" s="16" t="s">
        <v>34</v>
      </c>
      <c r="D101" s="16" t="s">
        <v>35</v>
      </c>
      <c r="E101" s="7" t="n">
        <v>60</v>
      </c>
      <c r="F101" s="16" t="s">
        <v>19</v>
      </c>
      <c r="G101" s="6" t="n">
        <v>26.7792</v>
      </c>
      <c r="H101" s="6" t="n">
        <v>79.66</v>
      </c>
      <c r="I101" s="6" t="n">
        <v>5029.22</v>
      </c>
      <c r="J101" s="6" t="n">
        <v>5.64</v>
      </c>
      <c r="K101" s="6" t="n">
        <v>1606.7547</v>
      </c>
      <c r="L101" s="6" t="n">
        <v>1269.62</v>
      </c>
      <c r="M101" s="6" t="n">
        <v>0.42</v>
      </c>
      <c r="N101" s="6" t="n">
        <v>0.44</v>
      </c>
    </row>
    <row collapsed="false" customFormat="false" customHeight="false" hidden="false" ht="12.1" outlineLevel="0" r="102">
      <c r="A102" s="37" t="n">
        <v>44837</v>
      </c>
      <c r="B102" s="16" t="s">
        <v>564</v>
      </c>
      <c r="C102" s="16" t="s">
        <v>31</v>
      </c>
      <c r="D102" s="16" t="s">
        <v>32</v>
      </c>
      <c r="E102" s="7" t="n">
        <v>40</v>
      </c>
      <c r="F102" s="16" t="s">
        <v>23</v>
      </c>
      <c r="G102" s="6" t="n">
        <v>390</v>
      </c>
      <c r="H102" s="6" t="n">
        <v>6288</v>
      </c>
      <c r="I102" s="6" t="n">
        <v>2307.15</v>
      </c>
      <c r="J102" s="6" t="n">
        <v>2028</v>
      </c>
      <c r="K102" s="6" t="n">
        <v>15600</v>
      </c>
      <c r="L102" s="6" t="n">
        <v>13572</v>
      </c>
      <c r="M102" s="6" t="n">
        <v>14.71</v>
      </c>
      <c r="N102" s="6" t="n">
        <v>5.4</v>
      </c>
    </row>
    <row collapsed="false" customFormat="false" customHeight="false" hidden="false" ht="12.1" outlineLevel="0" r="103">
      <c r="A103" s="37" t="n">
        <v>44837</v>
      </c>
      <c r="B103" s="16" t="s">
        <v>564</v>
      </c>
      <c r="C103" s="16" t="s">
        <v>31</v>
      </c>
      <c r="D103" s="16" t="s">
        <v>32</v>
      </c>
      <c r="E103" s="7" t="n">
        <v>40</v>
      </c>
      <c r="F103" s="16" t="s">
        <v>23</v>
      </c>
      <c r="G103" s="6" t="n">
        <v>390</v>
      </c>
      <c r="H103" s="6" t="n">
        <v>6288</v>
      </c>
      <c r="I103" s="6" t="n">
        <v>2307.15</v>
      </c>
      <c r="J103" s="6" t="n">
        <v>2028</v>
      </c>
      <c r="K103" s="6" t="n">
        <v>15600</v>
      </c>
      <c r="L103" s="6" t="n">
        <v>13572</v>
      </c>
      <c r="M103" s="6" t="n">
        <v>14.71</v>
      </c>
      <c r="N103" s="6" t="n">
        <v>5.4</v>
      </c>
    </row>
    <row collapsed="false" customFormat="false" customHeight="false" hidden="false" ht="12.1" outlineLevel="0" r="104">
      <c r="A104" s="37" t="n">
        <v>44845</v>
      </c>
      <c r="B104" s="16" t="s">
        <v>564</v>
      </c>
      <c r="C104" s="16" t="s">
        <v>380</v>
      </c>
      <c r="D104" s="16" t="s">
        <v>576</v>
      </c>
      <c r="E104" s="7" t="n">
        <v>650</v>
      </c>
      <c r="F104" s="16" t="s">
        <v>23</v>
      </c>
      <c r="G104" s="6" t="n">
        <v>51.03</v>
      </c>
      <c r="H104" s="6" t="n">
        <v>162.89</v>
      </c>
      <c r="I104" s="6" t="n">
        <v>250.57</v>
      </c>
      <c r="J104" s="6" t="n">
        <v>4312</v>
      </c>
      <c r="K104" s="6" t="n">
        <v>33169.5</v>
      </c>
      <c r="L104" s="6" t="n">
        <v>28857.5</v>
      </c>
      <c r="M104" s="6" t="n">
        <v>17.72</v>
      </c>
      <c r="N104" s="6" t="n">
        <v>27.26</v>
      </c>
    </row>
    <row collapsed="false" customFormat="false" customHeight="false" hidden="false" ht="12.1" outlineLevel="0" r="105">
      <c r="A105" s="37" t="n">
        <v>44869</v>
      </c>
      <c r="B105" s="16" t="s">
        <v>564</v>
      </c>
      <c r="C105" s="16" t="s">
        <v>25</v>
      </c>
      <c r="D105" s="16" t="s">
        <v>26</v>
      </c>
      <c r="E105" s="7" t="n">
        <v>150</v>
      </c>
      <c r="F105" s="16" t="s">
        <v>19</v>
      </c>
      <c r="G105" s="6" t="n">
        <v>22.6649</v>
      </c>
      <c r="H105" s="6" t="n">
        <v>27.39</v>
      </c>
      <c r="I105" s="6" t="n">
        <v>2985.28</v>
      </c>
      <c r="J105" s="6" t="n">
        <v>5.48</v>
      </c>
      <c r="K105" s="6" t="n">
        <v>3399.7286</v>
      </c>
      <c r="L105" s="6" t="n">
        <v>3059.45</v>
      </c>
      <c r="M105" s="6" t="n">
        <v>0.68</v>
      </c>
      <c r="N105" s="6" t="n">
        <v>1.2</v>
      </c>
    </row>
    <row collapsed="false" customFormat="false" customHeight="false" hidden="false" ht="12.1" outlineLevel="0" r="106">
      <c r="A106" s="37" t="n">
        <v>44893</v>
      </c>
      <c r="B106" s="16" t="s">
        <v>564</v>
      </c>
      <c r="C106" s="16" t="s">
        <v>49</v>
      </c>
      <c r="D106" s="16" t="s">
        <v>50</v>
      </c>
      <c r="E106" s="7" t="n">
        <v>30</v>
      </c>
      <c r="F106" s="16" t="s">
        <v>19</v>
      </c>
      <c r="G106" s="6" t="n">
        <v>178.4151</v>
      </c>
      <c r="H106" s="6" t="n">
        <v>25.67</v>
      </c>
      <c r="I106" s="6" t="n">
        <v>2084.72</v>
      </c>
      <c r="J106" s="6" t="n">
        <v>26.55</v>
      </c>
      <c r="K106" s="6" t="n">
        <v>5352.4535</v>
      </c>
      <c r="L106" s="6" t="n">
        <v>3746.72</v>
      </c>
      <c r="M106" s="6" t="n">
        <v>5.99</v>
      </c>
      <c r="N106" s="6" t="n">
        <v>8.04</v>
      </c>
    </row>
    <row collapsed="false" customFormat="false" customHeight="false" hidden="false" ht="12.1" outlineLevel="0" r="107">
      <c r="A107" s="37" t="n">
        <v>44895</v>
      </c>
      <c r="B107" s="16" t="s">
        <v>564</v>
      </c>
      <c r="C107" s="16" t="s">
        <v>369</v>
      </c>
      <c r="D107" s="16" t="s">
        <v>466</v>
      </c>
      <c r="E107" s="7" t="n">
        <v>1</v>
      </c>
      <c r="F107" s="16" t="s">
        <v>19</v>
      </c>
      <c r="G107" s="6" t="n">
        <v>29.3156</v>
      </c>
      <c r="H107" s="6" t="n">
        <v>66.45</v>
      </c>
      <c r="I107" s="6" t="n">
        <v>4734.99</v>
      </c>
      <c r="J107" s="6" t="n">
        <v>0.05</v>
      </c>
      <c r="K107" s="6" t="n">
        <v>29.3156</v>
      </c>
      <c r="L107" s="6" t="n">
        <v>26.26</v>
      </c>
      <c r="M107" s="6" t="n">
        <v>0.55</v>
      </c>
      <c r="N107" s="6" t="n">
        <v>0.65</v>
      </c>
    </row>
    <row collapsed="false" customFormat="false" customHeight="false" hidden="false" ht="12.1" outlineLevel="0" r="108">
      <c r="A108" s="37" t="n">
        <v>44914</v>
      </c>
      <c r="B108" s="16" t="s">
        <v>564</v>
      </c>
      <c r="C108" s="16" t="s">
        <v>31</v>
      </c>
      <c r="D108" s="16" t="s">
        <v>32</v>
      </c>
      <c r="E108" s="7" t="n">
        <v>40</v>
      </c>
      <c r="F108" s="16" t="s">
        <v>23</v>
      </c>
      <c r="G108" s="6" t="n">
        <v>318</v>
      </c>
      <c r="H108" s="6" t="n">
        <v>5959</v>
      </c>
      <c r="I108" s="6" t="n">
        <v>2307.15</v>
      </c>
      <c r="J108" s="6" t="n">
        <v>1654</v>
      </c>
      <c r="K108" s="6" t="n">
        <v>12720</v>
      </c>
      <c r="L108" s="6" t="n">
        <v>11066</v>
      </c>
      <c r="M108" s="6" t="n">
        <v>11.99</v>
      </c>
      <c r="N108" s="6" t="n">
        <v>4.64</v>
      </c>
    </row>
    <row collapsed="false" customFormat="false" customHeight="false" hidden="false" ht="12.1" outlineLevel="0" r="109">
      <c r="A109" s="37" t="n">
        <v>44910</v>
      </c>
      <c r="B109" s="16" t="s">
        <v>564</v>
      </c>
      <c r="C109" s="16" t="s">
        <v>34</v>
      </c>
      <c r="D109" s="16" t="s">
        <v>35</v>
      </c>
      <c r="E109" s="7" t="n">
        <v>60</v>
      </c>
      <c r="F109" s="16" t="s">
        <v>19</v>
      </c>
      <c r="G109" s="6" t="n">
        <v>28.5749</v>
      </c>
      <c r="H109" s="6" t="n">
        <v>80.02</v>
      </c>
      <c r="I109" s="6" t="n">
        <v>5029.22</v>
      </c>
      <c r="J109" s="6" t="n">
        <v>5.68</v>
      </c>
      <c r="K109" s="6" t="n">
        <v>1714.4945</v>
      </c>
      <c r="L109" s="6" t="n">
        <v>1354.62</v>
      </c>
      <c r="M109" s="6" t="n">
        <v>0.45</v>
      </c>
      <c r="N109" s="6" t="n">
        <v>0.45</v>
      </c>
    </row>
    <row collapsed="false" customFormat="false" customHeight="false" hidden="false" ht="12.1" outlineLevel="0" r="110">
      <c r="A110" s="37" t="n">
        <v>44916</v>
      </c>
      <c r="B110" s="16" t="s">
        <v>564</v>
      </c>
      <c r="C110" s="16" t="s">
        <v>37</v>
      </c>
      <c r="D110" s="16" t="s">
        <v>38</v>
      </c>
      <c r="E110" s="7" t="n">
        <v>20</v>
      </c>
      <c r="F110" s="16" t="s">
        <v>23</v>
      </c>
      <c r="G110" s="6" t="n">
        <v>256</v>
      </c>
      <c r="H110" s="6" t="n">
        <v>4040.5</v>
      </c>
      <c r="I110" s="6" t="n">
        <v>4010.5</v>
      </c>
      <c r="J110" s="6" t="n">
        <v>666</v>
      </c>
      <c r="K110" s="6" t="n">
        <v>5120</v>
      </c>
      <c r="L110" s="6" t="n">
        <v>4454</v>
      </c>
      <c r="M110" s="6" t="n">
        <v>5.55</v>
      </c>
      <c r="N110" s="6" t="n">
        <v>5.51</v>
      </c>
    </row>
    <row collapsed="false" customFormat="false" customHeight="false" hidden="false" ht="12.1" outlineLevel="0" r="111">
      <c r="A111" s="37" t="n">
        <v>44916</v>
      </c>
      <c r="B111" s="16" t="s">
        <v>564</v>
      </c>
      <c r="C111" s="16" t="s">
        <v>37</v>
      </c>
      <c r="D111" s="16" t="s">
        <v>38</v>
      </c>
      <c r="E111" s="7" t="n">
        <v>20</v>
      </c>
      <c r="F111" s="16" t="s">
        <v>23</v>
      </c>
      <c r="G111" s="6" t="n">
        <v>537</v>
      </c>
      <c r="H111" s="6" t="n">
        <v>4040.5</v>
      </c>
      <c r="I111" s="6" t="n">
        <v>4010.5</v>
      </c>
      <c r="J111" s="6" t="n">
        <v>1396</v>
      </c>
      <c r="K111" s="6" t="n">
        <v>10740</v>
      </c>
      <c r="L111" s="6" t="n">
        <v>9344</v>
      </c>
      <c r="M111" s="6" t="n">
        <v>11.65</v>
      </c>
      <c r="N111" s="6" t="n">
        <v>11.56</v>
      </c>
    </row>
    <row collapsed="false" customFormat="false" customHeight="false" hidden="false" ht="12.1" outlineLevel="0" r="112">
      <c r="A112" s="37" t="n">
        <v>44925</v>
      </c>
      <c r="B112" s="16" t="s">
        <v>564</v>
      </c>
      <c r="C112" s="16" t="s">
        <v>40</v>
      </c>
      <c r="D112" s="16" t="s">
        <v>41</v>
      </c>
      <c r="E112" s="7" t="n">
        <v>200</v>
      </c>
      <c r="F112" s="16" t="s">
        <v>23</v>
      </c>
      <c r="G112" s="6" t="n">
        <v>69.78</v>
      </c>
      <c r="H112" s="6" t="n">
        <v>459.5</v>
      </c>
      <c r="I112" s="6" t="n">
        <v>379.79</v>
      </c>
      <c r="J112" s="6" t="n">
        <v>1814</v>
      </c>
      <c r="K112" s="6" t="n">
        <v>13956</v>
      </c>
      <c r="L112" s="6" t="n">
        <v>12142</v>
      </c>
      <c r="M112" s="6" t="n">
        <v>15.99</v>
      </c>
      <c r="N112" s="6" t="n">
        <v>13.21</v>
      </c>
    </row>
    <row collapsed="false" customFormat="false" customHeight="false" hidden="false" ht="12.1" outlineLevel="0" r="113">
      <c r="A113" s="37" t="n">
        <v>44963</v>
      </c>
      <c r="B113" s="16" t="s">
        <v>564</v>
      </c>
      <c r="C113" s="16" t="s">
        <v>25</v>
      </c>
      <c r="D113" s="16" t="s">
        <v>26</v>
      </c>
      <c r="E113" s="7" t="n">
        <v>150</v>
      </c>
      <c r="F113" s="16" t="s">
        <v>19</v>
      </c>
      <c r="G113" s="6" t="n">
        <v>25.6904</v>
      </c>
      <c r="H113" s="6" t="n">
        <v>30.32</v>
      </c>
      <c r="I113" s="6" t="n">
        <v>2985.28</v>
      </c>
      <c r="J113" s="6" t="n">
        <v>5.48</v>
      </c>
      <c r="K113" s="6" t="n">
        <v>3853.5623</v>
      </c>
      <c r="L113" s="6" t="n">
        <v>3467.85</v>
      </c>
      <c r="M113" s="6" t="n">
        <v>0.77</v>
      </c>
      <c r="N113" s="6" t="n">
        <v>1.08</v>
      </c>
    </row>
    <row collapsed="false" customFormat="false" customHeight="false" hidden="false" ht="12.1" outlineLevel="0" r="114">
      <c r="A114" s="37" t="n">
        <v>44985</v>
      </c>
      <c r="B114" s="16" t="s">
        <v>564</v>
      </c>
      <c r="C114" s="16" t="s">
        <v>369</v>
      </c>
      <c r="D114" s="16" t="s">
        <v>466</v>
      </c>
      <c r="E114" s="7" t="n">
        <v>1</v>
      </c>
      <c r="F114" s="16" t="s">
        <v>19</v>
      </c>
      <c r="G114" s="6" t="n">
        <v>36.2075</v>
      </c>
      <c r="H114" s="6" t="n">
        <v>60.41</v>
      </c>
      <c r="I114" s="6" t="n">
        <v>4734.99</v>
      </c>
      <c r="J114" s="6" t="n">
        <v>0.05</v>
      </c>
      <c r="K114" s="6" t="n">
        <v>36.2075</v>
      </c>
      <c r="L114" s="6" t="n">
        <v>32.44</v>
      </c>
      <c r="M114" s="6" t="n">
        <v>0.69</v>
      </c>
      <c r="N114" s="6" t="n">
        <v>0.71</v>
      </c>
    </row>
    <row collapsed="false" customFormat="false" customHeight="false" hidden="false" ht="12.1" outlineLevel="0" r="115">
      <c r="A115" s="37" t="n">
        <v>45001</v>
      </c>
      <c r="B115" s="16" t="s">
        <v>564</v>
      </c>
      <c r="C115" s="16" t="s">
        <v>34</v>
      </c>
      <c r="D115" s="16" t="s">
        <v>35</v>
      </c>
      <c r="E115" s="7" t="n">
        <v>60</v>
      </c>
      <c r="F115" s="16" t="s">
        <v>19</v>
      </c>
      <c r="G115" s="6" t="n">
        <v>34.0098</v>
      </c>
      <c r="H115" s="6" t="n">
        <v>86.7</v>
      </c>
      <c r="I115" s="6" t="n">
        <v>5029.22</v>
      </c>
      <c r="J115" s="6" t="n">
        <v>5.66</v>
      </c>
      <c r="K115" s="6" t="n">
        <v>2040.5892</v>
      </c>
      <c r="L115" s="6" t="n">
        <v>1611.87</v>
      </c>
      <c r="M115" s="6" t="n">
        <v>0.53</v>
      </c>
      <c r="N115" s="6" t="n">
        <v>0.41</v>
      </c>
    </row>
    <row collapsed="false" customFormat="false" customHeight="false" hidden="false" ht="12.1" outlineLevel="0" r="116">
      <c r="A116" s="37" t="n">
        <v>45020</v>
      </c>
      <c r="B116" s="16" t="s">
        <v>564</v>
      </c>
      <c r="C116" s="16" t="s">
        <v>31</v>
      </c>
      <c r="D116" s="16" t="s">
        <v>32</v>
      </c>
      <c r="E116" s="7" t="n">
        <v>40</v>
      </c>
      <c r="F116" s="16" t="s">
        <v>23</v>
      </c>
      <c r="G116" s="6" t="n">
        <v>465</v>
      </c>
      <c r="H116" s="6" t="n">
        <v>7301</v>
      </c>
      <c r="I116" s="6" t="n">
        <v>2307.15</v>
      </c>
      <c r="J116" s="6" t="n">
        <v>2418</v>
      </c>
      <c r="K116" s="6" t="n">
        <v>18600</v>
      </c>
      <c r="L116" s="6" t="n">
        <v>16182</v>
      </c>
      <c r="M116" s="6" t="n">
        <v>17.53</v>
      </c>
      <c r="N116" s="6" t="n">
        <v>5.54</v>
      </c>
    </row>
    <row collapsed="false" customFormat="false" customHeight="false" hidden="false" ht="12.1" outlineLevel="0" r="117">
      <c r="A117" s="37" t="n">
        <v>45020</v>
      </c>
      <c r="B117" s="16" t="s">
        <v>564</v>
      </c>
      <c r="C117" s="16" t="s">
        <v>49</v>
      </c>
      <c r="D117" s="16" t="s">
        <v>50</v>
      </c>
      <c r="E117" s="7" t="n">
        <v>30</v>
      </c>
      <c r="F117" s="16" t="s">
        <v>19</v>
      </c>
      <c r="G117" s="6" t="n">
        <v>498.8864</v>
      </c>
      <c r="H117" s="6" t="n">
        <v>23.47</v>
      </c>
      <c r="I117" s="6" t="n">
        <v>2084.72</v>
      </c>
      <c r="J117" s="6" t="n">
        <v>57.6</v>
      </c>
      <c r="K117" s="6" t="n">
        <v>14966.592</v>
      </c>
      <c r="L117" s="6" t="n">
        <v>10476.61</v>
      </c>
      <c r="M117" s="6" t="n">
        <v>16.75</v>
      </c>
      <c r="N117" s="6" t="n">
        <v>19.09</v>
      </c>
    </row>
    <row collapsed="false" customFormat="false" customHeight="false" hidden="false" ht="12.1" outlineLevel="0" r="118">
      <c r="A118" s="37" t="n">
        <v>45022</v>
      </c>
      <c r="B118" s="16" t="s">
        <v>564</v>
      </c>
      <c r="C118" s="16" t="s">
        <v>16</v>
      </c>
      <c r="D118" s="16" t="s">
        <v>18</v>
      </c>
      <c r="E118" s="7" t="n">
        <v>124</v>
      </c>
      <c r="F118" s="16" t="s">
        <v>19</v>
      </c>
      <c r="G118" s="6" t="n">
        <v>9.1421</v>
      </c>
      <c r="H118" s="6" t="n">
        <v>57.02</v>
      </c>
      <c r="I118" s="6" t="n">
        <v>3777.59</v>
      </c>
      <c r="J118" s="6" t="n">
        <v>1.43</v>
      </c>
      <c r="K118" s="6" t="n">
        <v>1133.6144</v>
      </c>
      <c r="L118" s="6" t="n">
        <v>1019.93</v>
      </c>
      <c r="M118" s="6" t="n">
        <v>0.22</v>
      </c>
      <c r="N118" s="6" t="n">
        <v>0.18</v>
      </c>
    </row>
    <row collapsed="false" customFormat="false" customHeight="false" hidden="false" ht="12.1" outlineLevel="0" r="119">
      <c r="A119" s="37" t="n">
        <v>45050</v>
      </c>
      <c r="B119" s="16" t="s">
        <v>564</v>
      </c>
      <c r="C119" s="16" t="s">
        <v>25</v>
      </c>
      <c r="D119" s="16" t="s">
        <v>26</v>
      </c>
      <c r="E119" s="7" t="n">
        <v>150</v>
      </c>
      <c r="F119" s="16" t="s">
        <v>19</v>
      </c>
      <c r="G119" s="6" t="n">
        <v>9.9134</v>
      </c>
      <c r="H119" s="6" t="n">
        <v>30.65</v>
      </c>
      <c r="I119" s="6" t="n">
        <v>2985.28</v>
      </c>
      <c r="J119" s="6" t="n">
        <v>1.88</v>
      </c>
      <c r="K119" s="6" t="n">
        <v>1487.0081</v>
      </c>
      <c r="L119" s="6" t="n">
        <v>1337.91</v>
      </c>
      <c r="M119" s="6" t="n">
        <v>0.3</v>
      </c>
      <c r="N119" s="6" t="n">
        <v>0.37</v>
      </c>
    </row>
    <row collapsed="false" customFormat="false" customHeight="false" hidden="false" ht="12.1" outlineLevel="0" r="120">
      <c r="A120" s="37" t="n">
        <v>45057</v>
      </c>
      <c r="B120" s="16" t="s">
        <v>564</v>
      </c>
      <c r="C120" s="16" t="s">
        <v>28</v>
      </c>
      <c r="D120" s="16" t="s">
        <v>29</v>
      </c>
      <c r="E120" s="7" t="n">
        <v>1000</v>
      </c>
      <c r="F120" s="16" t="s">
        <v>23</v>
      </c>
      <c r="G120" s="6" t="n">
        <v>25</v>
      </c>
      <c r="H120" s="6" t="n">
        <v>226.55</v>
      </c>
      <c r="I120" s="6" t="n">
        <v>198.1</v>
      </c>
      <c r="J120" s="6" t="n">
        <v>3250</v>
      </c>
      <c r="K120" s="6" t="n">
        <v>25000</v>
      </c>
      <c r="L120" s="6" t="n">
        <v>21750</v>
      </c>
      <c r="M120" s="6" t="n">
        <v>10.98</v>
      </c>
      <c r="N120" s="6" t="n">
        <v>9.6</v>
      </c>
    </row>
    <row collapsed="false" customFormat="false" customHeight="false" hidden="false" ht="12.1" outlineLevel="0" r="121">
      <c r="A121" s="37" t="n">
        <v>45082</v>
      </c>
      <c r="B121" s="16" t="s">
        <v>564</v>
      </c>
      <c r="C121" s="16" t="s">
        <v>37</v>
      </c>
      <c r="D121" s="16" t="s">
        <v>38</v>
      </c>
      <c r="E121" s="7" t="n">
        <v>20</v>
      </c>
      <c r="F121" s="16" t="s">
        <v>23</v>
      </c>
      <c r="G121" s="6" t="n">
        <v>438</v>
      </c>
      <c r="H121" s="6" t="n">
        <v>5166.5</v>
      </c>
      <c r="I121" s="6" t="n">
        <v>4010.5</v>
      </c>
      <c r="J121" s="6" t="n">
        <v>1139</v>
      </c>
      <c r="K121" s="6" t="n">
        <v>8760</v>
      </c>
      <c r="L121" s="6" t="n">
        <v>7621</v>
      </c>
      <c r="M121" s="6" t="n">
        <v>9.5</v>
      </c>
      <c r="N121" s="6" t="n">
        <v>7.38</v>
      </c>
    </row>
    <row collapsed="false" customFormat="false" customHeight="false" hidden="false" ht="12.1" outlineLevel="0" r="122">
      <c r="A122" s="37" t="n">
        <v>45092</v>
      </c>
      <c r="B122" s="16" t="s">
        <v>564</v>
      </c>
      <c r="C122" s="16" t="s">
        <v>34</v>
      </c>
      <c r="D122" s="16" t="s">
        <v>35</v>
      </c>
      <c r="E122" s="7" t="n">
        <v>4</v>
      </c>
      <c r="F122" s="16" t="s">
        <v>19</v>
      </c>
      <c r="G122" s="6" t="n">
        <v>37.7776</v>
      </c>
      <c r="H122" s="6" t="n">
        <v>107.41</v>
      </c>
      <c r="I122" s="6" t="n">
        <v>4054.95</v>
      </c>
      <c r="J122" s="6" t="n">
        <v>0.38</v>
      </c>
      <c r="K122" s="6" t="n">
        <v>151.1102</v>
      </c>
      <c r="L122" s="6" t="n">
        <v>119.07</v>
      </c>
      <c r="M122" s="6" t="n">
        <v>0.73</v>
      </c>
      <c r="N122" s="6" t="n">
        <v>0.33</v>
      </c>
    </row>
    <row collapsed="false" customFormat="false" customHeight="false" hidden="false" ht="12.1" outlineLevel="0" r="123">
      <c r="A123" s="37" t="n">
        <v>45117</v>
      </c>
      <c r="B123" s="16" t="s">
        <v>564</v>
      </c>
      <c r="C123" s="16" t="s">
        <v>40</v>
      </c>
      <c r="D123" s="16" t="s">
        <v>41</v>
      </c>
      <c r="E123" s="7" t="n">
        <v>200</v>
      </c>
      <c r="F123" s="16" t="s">
        <v>23</v>
      </c>
      <c r="G123" s="6" t="n">
        <v>12.16</v>
      </c>
      <c r="H123" s="6" t="n">
        <v>524.55</v>
      </c>
      <c r="I123" s="6" t="n">
        <v>379.79</v>
      </c>
      <c r="J123" s="6" t="n">
        <v>316</v>
      </c>
      <c r="K123" s="6" t="n">
        <v>2432</v>
      </c>
      <c r="L123" s="6" t="n">
        <v>2116</v>
      </c>
      <c r="M123" s="6" t="n">
        <v>2.79</v>
      </c>
      <c r="N123" s="6" t="n">
        <v>2.02</v>
      </c>
    </row>
    <row collapsed="false" customFormat="false" customHeight="false" hidden="false" ht="12.1" outlineLevel="0" r="124">
      <c r="A124" s="37" t="n">
        <v>45118</v>
      </c>
      <c r="B124" s="16" t="s">
        <v>564</v>
      </c>
      <c r="C124" s="16" t="s">
        <v>31</v>
      </c>
      <c r="D124" s="16" t="s">
        <v>32</v>
      </c>
      <c r="E124" s="7" t="n">
        <v>40</v>
      </c>
      <c r="F124" s="16" t="s">
        <v>23</v>
      </c>
      <c r="G124" s="6" t="n">
        <v>264</v>
      </c>
      <c r="H124" s="6" t="n">
        <v>7278</v>
      </c>
      <c r="I124" s="6" t="n">
        <v>2307.15</v>
      </c>
      <c r="J124" s="6" t="n">
        <v>1373</v>
      </c>
      <c r="K124" s="6" t="n">
        <v>10560</v>
      </c>
      <c r="L124" s="6" t="n">
        <v>9187</v>
      </c>
      <c r="M124" s="6" t="n">
        <v>9.95</v>
      </c>
      <c r="N124" s="6" t="n">
        <v>3.16</v>
      </c>
    </row>
    <row collapsed="false" customFormat="false" customHeight="false" hidden="false" ht="12.1" outlineLevel="0" r="125">
      <c r="A125" s="37" t="n">
        <v>45114</v>
      </c>
      <c r="B125" s="16" t="s">
        <v>564</v>
      </c>
      <c r="C125" s="16" t="s">
        <v>16</v>
      </c>
      <c r="D125" s="16" t="s">
        <v>18</v>
      </c>
      <c r="E125" s="7" t="n">
        <v>124</v>
      </c>
      <c r="F125" s="16" t="s">
        <v>19</v>
      </c>
      <c r="G125" s="6" t="n">
        <v>10.6455</v>
      </c>
      <c r="H125" s="6" t="n">
        <v>61.23</v>
      </c>
      <c r="I125" s="6" t="n">
        <v>3777.59</v>
      </c>
      <c r="J125" s="6" t="n">
        <v>1.43</v>
      </c>
      <c r="K125" s="6" t="n">
        <v>1320.0411</v>
      </c>
      <c r="L125" s="6" t="n">
        <v>1187.67</v>
      </c>
      <c r="M125" s="6" t="n">
        <v>0.25</v>
      </c>
      <c r="N125" s="6" t="n">
        <v>0.17</v>
      </c>
    </row>
    <row collapsed="false" customFormat="false" customHeight="false" hidden="false" ht="12.1" outlineLevel="0" r="126">
      <c r="A126" s="37" t="n">
        <v>45127</v>
      </c>
      <c r="B126" s="16" t="s">
        <v>564</v>
      </c>
      <c r="C126" s="16" t="s">
        <v>21</v>
      </c>
      <c r="D126" s="16" t="s">
        <v>22</v>
      </c>
      <c r="E126" s="7" t="n">
        <v>30400</v>
      </c>
      <c r="F126" s="16" t="s">
        <v>23</v>
      </c>
      <c r="G126" s="6" t="n">
        <v>0.8</v>
      </c>
      <c r="H126" s="6" t="n">
        <v>42.025</v>
      </c>
      <c r="I126" s="6" t="n">
        <v>34.15</v>
      </c>
      <c r="J126" s="6" t="n">
        <v>3162</v>
      </c>
      <c r="K126" s="6" t="n">
        <v>24320</v>
      </c>
      <c r="L126" s="6" t="n">
        <v>21158</v>
      </c>
      <c r="M126" s="6" t="n">
        <v>2.04</v>
      </c>
      <c r="N126" s="6" t="n">
        <v>1.66</v>
      </c>
    </row>
    <row collapsed="false" customFormat="false" customHeight="false" hidden="false" ht="12.1" outlineLevel="0" r="127">
      <c r="A127" s="37" t="n">
        <v>45142</v>
      </c>
      <c r="B127" s="16" t="s">
        <v>564</v>
      </c>
      <c r="C127" s="16" t="s">
        <v>65</v>
      </c>
      <c r="D127" s="16" t="s">
        <v>66</v>
      </c>
      <c r="E127" s="7" t="n">
        <v>-150</v>
      </c>
      <c r="F127" s="16" t="s">
        <v>19</v>
      </c>
      <c r="G127" s="6" t="n">
        <v>11.7224</v>
      </c>
      <c r="H127" s="6" t="n">
        <v>3201</v>
      </c>
      <c r="I127" s="6" t="n">
        <v>-3104.28</v>
      </c>
      <c r="J127" s="6" t="n">
        <v>-1.88</v>
      </c>
      <c r="K127" s="6" t="n">
        <v>-1758.36</v>
      </c>
      <c r="L127" s="6" t="n">
        <v>-1582.06</v>
      </c>
      <c r="M127" s="6" t="n">
        <v>-0.34</v>
      </c>
      <c r="N127" s="6" t="n">
        <v>0.33</v>
      </c>
    </row>
    <row collapsed="false" customFormat="false" customHeight="false" hidden="false" ht="12.1" outlineLevel="0" r="128">
      <c r="A128" s="37" t="n">
        <v>45142</v>
      </c>
      <c r="B128" s="16" t="s">
        <v>564</v>
      </c>
      <c r="C128" s="16" t="s">
        <v>25</v>
      </c>
      <c r="D128" s="16" t="s">
        <v>26</v>
      </c>
      <c r="E128" s="7" t="n">
        <v>150</v>
      </c>
      <c r="F128" s="16" t="s">
        <v>19</v>
      </c>
      <c r="G128" s="6" t="n">
        <v>11.7224</v>
      </c>
      <c r="H128" s="6" t="n">
        <v>34.87</v>
      </c>
      <c r="I128" s="6" t="n">
        <v>2985.28</v>
      </c>
      <c r="J128" s="6" t="n">
        <v>1.88</v>
      </c>
      <c r="K128" s="6" t="n">
        <v>1758.36</v>
      </c>
      <c r="L128" s="6" t="n">
        <v>1582.06</v>
      </c>
      <c r="M128" s="6" t="n">
        <v>0.35</v>
      </c>
      <c r="N128" s="6" t="n">
        <v>0.32</v>
      </c>
    </row>
    <row collapsed="false" customFormat="false" customHeight="false" hidden="false" ht="12.1" outlineLevel="0" r="129">
      <c r="A129" s="37" t="n">
        <v>45183</v>
      </c>
      <c r="B129" s="16" t="s">
        <v>564</v>
      </c>
      <c r="C129" s="16" t="s">
        <v>34</v>
      </c>
      <c r="D129" s="16" t="s">
        <v>35</v>
      </c>
      <c r="E129" s="7" t="n">
        <v>4</v>
      </c>
      <c r="F129" s="16" t="s">
        <v>19</v>
      </c>
      <c r="G129" s="6" t="n">
        <v>45.2063</v>
      </c>
      <c r="H129" s="6" t="n">
        <v>91.22</v>
      </c>
      <c r="I129" s="6" t="n">
        <v>4054.95</v>
      </c>
      <c r="J129" s="6" t="n">
        <v>0.4</v>
      </c>
      <c r="K129" s="6" t="n">
        <v>180.8252</v>
      </c>
      <c r="L129" s="6" t="n">
        <v>142.43</v>
      </c>
      <c r="M129" s="6" t="n">
        <v>0.88</v>
      </c>
      <c r="N129" s="6" t="n">
        <v>0.41</v>
      </c>
    </row>
    <row collapsed="false" customFormat="false" customHeight="false" hidden="false" ht="12.1" outlineLevel="0" r="130">
      <c r="A130" s="37" t="n">
        <v>45205</v>
      </c>
      <c r="B130" s="16" t="s">
        <v>564</v>
      </c>
      <c r="C130" s="16" t="s">
        <v>67</v>
      </c>
      <c r="D130" s="16" t="s">
        <v>68</v>
      </c>
      <c r="E130" s="7" t="n">
        <v>-124</v>
      </c>
      <c r="F130" s="16" t="s">
        <v>19</v>
      </c>
      <c r="G130" s="6" t="n">
        <v>11.4628</v>
      </c>
      <c r="H130" s="6" t="n">
        <v>5798</v>
      </c>
      <c r="I130" s="6" t="n">
        <v>-5932.31</v>
      </c>
      <c r="J130" s="6" t="n">
        <v>-1.43</v>
      </c>
      <c r="K130" s="6" t="n">
        <v>-1421.3826</v>
      </c>
      <c r="L130" s="6" t="n">
        <v>-1278.85</v>
      </c>
      <c r="M130" s="6" t="n">
        <v>-0.17</v>
      </c>
      <c r="N130" s="6" t="n">
        <v>0.18</v>
      </c>
    </row>
    <row collapsed="false" customFormat="false" customHeight="false" hidden="false" ht="12.1" outlineLevel="0" r="131">
      <c r="A131" s="37" t="n">
        <v>45205</v>
      </c>
      <c r="B131" s="16" t="s">
        <v>564</v>
      </c>
      <c r="C131" s="16" t="s">
        <v>16</v>
      </c>
      <c r="D131" s="16" t="s">
        <v>18</v>
      </c>
      <c r="E131" s="7" t="n">
        <v>124</v>
      </c>
      <c r="F131" s="16" t="s">
        <v>19</v>
      </c>
      <c r="G131" s="6" t="n">
        <v>11.4628</v>
      </c>
      <c r="H131" s="6" t="n">
        <v>69.05</v>
      </c>
      <c r="I131" s="6" t="n">
        <v>3777.59</v>
      </c>
      <c r="J131" s="6" t="n">
        <v>1.43</v>
      </c>
      <c r="K131" s="6" t="n">
        <v>1421.3826</v>
      </c>
      <c r="L131" s="6" t="n">
        <v>1278.85</v>
      </c>
      <c r="M131" s="6" t="n">
        <v>0.27</v>
      </c>
      <c r="N131" s="6" t="n">
        <v>0.15</v>
      </c>
    </row>
    <row collapsed="false" customFormat="false" customHeight="false" hidden="false" ht="12.1" outlineLevel="0" r="132">
      <c r="A132" s="37" t="n">
        <v>45236</v>
      </c>
      <c r="B132" s="16" t="s">
        <v>564</v>
      </c>
      <c r="C132" s="16" t="s">
        <v>25</v>
      </c>
      <c r="D132" s="16" t="s">
        <v>26</v>
      </c>
      <c r="E132" s="7" t="n">
        <v>150</v>
      </c>
      <c r="F132" s="16" t="s">
        <v>19</v>
      </c>
      <c r="G132" s="6" t="n">
        <v>11.6294</v>
      </c>
      <c r="H132" s="6" t="n">
        <v>38.14</v>
      </c>
      <c r="I132" s="6" t="n">
        <v>2985.28</v>
      </c>
      <c r="J132" s="6" t="n">
        <v>1.88</v>
      </c>
      <c r="K132" s="6" t="n">
        <v>1744.4081</v>
      </c>
      <c r="L132" s="6" t="n">
        <v>1569.5</v>
      </c>
      <c r="M132" s="6" t="n">
        <v>0.35</v>
      </c>
      <c r="N132" s="6" t="n">
        <v>0.29</v>
      </c>
    </row>
    <row collapsed="false" customFormat="false" customHeight="false" hidden="false" ht="12.1" outlineLevel="0" r="133">
      <c r="A133" s="37" t="n">
        <v>45236</v>
      </c>
      <c r="B133" s="16" t="s">
        <v>564</v>
      </c>
      <c r="C133" s="16" t="s">
        <v>65</v>
      </c>
      <c r="D133" s="16" t="s">
        <v>66</v>
      </c>
      <c r="E133" s="7" t="n">
        <v>-150</v>
      </c>
      <c r="F133" s="16" t="s">
        <v>19</v>
      </c>
      <c r="G133" s="6" t="n">
        <v>11.6294</v>
      </c>
      <c r="H133" s="6" t="n">
        <v>3201</v>
      </c>
      <c r="I133" s="6" t="n">
        <v>-3104.28</v>
      </c>
      <c r="J133" s="6" t="n">
        <v>-1.88</v>
      </c>
      <c r="K133" s="6" t="n">
        <v>-1744.4081</v>
      </c>
      <c r="L133" s="6" t="n">
        <v>-1569.5</v>
      </c>
      <c r="M133" s="6" t="n">
        <v>-0.34</v>
      </c>
      <c r="N133" s="6" t="n">
        <v>0.33</v>
      </c>
    </row>
    <row collapsed="false" customFormat="false" customHeight="false" hidden="false" ht="12.1" outlineLevel="0" r="134">
      <c r="A134" s="37" t="n">
        <v>45277</v>
      </c>
      <c r="B134" s="16" t="s">
        <v>564</v>
      </c>
      <c r="C134" s="16" t="s">
        <v>37</v>
      </c>
      <c r="D134" s="16" t="s">
        <v>38</v>
      </c>
      <c r="E134" s="7" t="n">
        <v>20</v>
      </c>
      <c r="F134" s="16" t="s">
        <v>23</v>
      </c>
      <c r="G134" s="6" t="n">
        <v>447</v>
      </c>
      <c r="H134" s="6" t="n">
        <v>6560</v>
      </c>
      <c r="I134" s="6" t="n">
        <v>4010.5</v>
      </c>
      <c r="J134" s="6" t="n">
        <v>1162</v>
      </c>
      <c r="K134" s="6" t="n">
        <v>8940</v>
      </c>
      <c r="L134" s="6" t="n">
        <v>7778</v>
      </c>
      <c r="M134" s="6" t="n">
        <v>9.7</v>
      </c>
      <c r="N134" s="6" t="n">
        <v>5.93</v>
      </c>
    </row>
    <row collapsed="false" customFormat="false" customHeight="false" hidden="false" ht="12.1" outlineLevel="0" r="135">
      <c r="A135" s="37" t="n">
        <v>45274</v>
      </c>
      <c r="B135" s="16" t="s">
        <v>564</v>
      </c>
      <c r="C135" s="16" t="s">
        <v>34</v>
      </c>
      <c r="D135" s="16" t="s">
        <v>35</v>
      </c>
      <c r="E135" s="7" t="n">
        <v>4</v>
      </c>
      <c r="F135" s="16" t="s">
        <v>19</v>
      </c>
      <c r="G135" s="6" t="n">
        <v>43.0586</v>
      </c>
      <c r="H135" s="6" t="n">
        <v>102.12</v>
      </c>
      <c r="I135" s="6" t="n">
        <v>4054.95</v>
      </c>
      <c r="J135" s="6" t="n">
        <v>0.4</v>
      </c>
      <c r="K135" s="6" t="n">
        <v>172.2342</v>
      </c>
      <c r="L135" s="6" t="n">
        <v>136.28</v>
      </c>
      <c r="M135" s="6" t="n">
        <v>0.84</v>
      </c>
      <c r="N135" s="6" t="n">
        <v>0.37</v>
      </c>
    </row>
    <row collapsed="false" customFormat="false" customHeight="false" hidden="false" ht="12.1" outlineLevel="0" r="136">
      <c r="A136" s="37" t="n">
        <v>45285</v>
      </c>
      <c r="B136" s="16" t="s">
        <v>564</v>
      </c>
      <c r="C136" s="16" t="s">
        <v>31</v>
      </c>
      <c r="D136" s="16" t="s">
        <v>32</v>
      </c>
      <c r="E136" s="7" t="n">
        <v>40</v>
      </c>
      <c r="F136" s="16" t="s">
        <v>23</v>
      </c>
      <c r="G136" s="6" t="n">
        <v>291</v>
      </c>
      <c r="H136" s="6" t="n">
        <v>6668</v>
      </c>
      <c r="I136" s="6" t="n">
        <v>2307.15</v>
      </c>
      <c r="J136" s="6" t="n">
        <v>1513</v>
      </c>
      <c r="K136" s="6" t="n">
        <v>11640</v>
      </c>
      <c r="L136" s="6" t="n">
        <v>10127</v>
      </c>
      <c r="M136" s="6" t="n">
        <v>10.97</v>
      </c>
      <c r="N136" s="6" t="n">
        <v>3.8</v>
      </c>
    </row>
    <row collapsed="false" customFormat="false" customHeight="false" hidden="false" ht="12.1" outlineLevel="0" r="137">
      <c r="A137" s="37" t="n">
        <v>45287</v>
      </c>
      <c r="B137" s="16" t="s">
        <v>564</v>
      </c>
      <c r="C137" s="16" t="s">
        <v>40</v>
      </c>
      <c r="D137" s="16" t="s">
        <v>41</v>
      </c>
      <c r="E137" s="7" t="n">
        <v>200</v>
      </c>
      <c r="F137" s="16" t="s">
        <v>23</v>
      </c>
      <c r="G137" s="6" t="n">
        <v>82.94</v>
      </c>
      <c r="H137" s="6" t="n">
        <v>857.05</v>
      </c>
      <c r="I137" s="6" t="n">
        <v>379.79</v>
      </c>
      <c r="J137" s="6" t="n">
        <v>2156</v>
      </c>
      <c r="K137" s="6" t="n">
        <v>16588</v>
      </c>
      <c r="L137" s="6" t="n">
        <v>14432</v>
      </c>
      <c r="M137" s="6" t="n">
        <v>19</v>
      </c>
      <c r="N137" s="6" t="n">
        <v>8.42</v>
      </c>
    </row>
    <row collapsed="false" customFormat="false" customHeight="false" hidden="false" ht="12.1" outlineLevel="0" r="138">
      <c r="A138" s="37" t="n">
        <v>45289</v>
      </c>
      <c r="B138" s="16" t="s">
        <v>564</v>
      </c>
      <c r="C138" s="16" t="s">
        <v>16</v>
      </c>
      <c r="D138" s="16" t="s">
        <v>18</v>
      </c>
      <c r="E138" s="7" t="n">
        <v>124</v>
      </c>
      <c r="F138" s="16" t="s">
        <v>19</v>
      </c>
      <c r="G138" s="6" t="n">
        <v>10.385</v>
      </c>
      <c r="H138" s="6" t="n">
        <v>86</v>
      </c>
      <c r="I138" s="6" t="n">
        <v>3777.59</v>
      </c>
      <c r="J138" s="6" t="n">
        <v>1.43</v>
      </c>
      <c r="K138" s="6" t="n">
        <v>1287.7365</v>
      </c>
      <c r="L138" s="6" t="n">
        <v>1158.6</v>
      </c>
      <c r="M138" s="6" t="n">
        <v>0.25</v>
      </c>
      <c r="N138" s="6" t="n">
        <v>0.12</v>
      </c>
    </row>
    <row collapsed="false" customFormat="false" customHeight="false" hidden="false" ht="12.1" outlineLevel="0" r="139">
      <c r="A139" s="37" t="n">
        <v>45289</v>
      </c>
      <c r="B139" s="16" t="s">
        <v>564</v>
      </c>
      <c r="C139" s="16" t="s">
        <v>67</v>
      </c>
      <c r="D139" s="16" t="s">
        <v>68</v>
      </c>
      <c r="E139" s="7" t="n">
        <v>-124</v>
      </c>
      <c r="F139" s="16" t="s">
        <v>19</v>
      </c>
      <c r="G139" s="6" t="n">
        <v>10.385</v>
      </c>
      <c r="H139" s="6" t="n">
        <v>5798</v>
      </c>
      <c r="I139" s="6" t="n">
        <v>-5932.31</v>
      </c>
      <c r="J139" s="6" t="n">
        <v>-1.43</v>
      </c>
      <c r="K139" s="6" t="n">
        <v>-1287.7365</v>
      </c>
      <c r="L139" s="6" t="n">
        <v>-1158.6</v>
      </c>
      <c r="M139" s="6" t="n">
        <v>-0.16</v>
      </c>
      <c r="N139" s="6" t="n">
        <v>0.16</v>
      </c>
    </row>
    <row collapsed="false" customFormat="false" customHeight="false" hidden="false" ht="12.1" outlineLevel="0" r="140">
      <c r="A140" s="37" t="n">
        <v>45328</v>
      </c>
      <c r="B140" s="16" t="s">
        <v>564</v>
      </c>
      <c r="C140" s="16" t="s">
        <v>25</v>
      </c>
      <c r="D140" s="16" t="s">
        <v>26</v>
      </c>
      <c r="E140" s="7" t="n">
        <v>150</v>
      </c>
      <c r="F140" s="16" t="s">
        <v>19</v>
      </c>
      <c r="G140" s="6" t="n">
        <v>11.4054</v>
      </c>
      <c r="H140" s="6" t="n">
        <v>42.77</v>
      </c>
      <c r="I140" s="6" t="n">
        <v>2985.28</v>
      </c>
      <c r="J140" s="6" t="n">
        <v>1.88</v>
      </c>
      <c r="K140" s="6" t="n">
        <v>1710.8138</v>
      </c>
      <c r="L140" s="6" t="n">
        <v>1539.28</v>
      </c>
      <c r="M140" s="6" t="n">
        <v>0.34</v>
      </c>
      <c r="N140" s="6" t="n">
        <v>0.26</v>
      </c>
    </row>
    <row collapsed="false" customFormat="false" customHeight="false" hidden="false" ht="12.1" outlineLevel="0" r="141">
      <c r="A141" s="37" t="n">
        <v>45328</v>
      </c>
      <c r="B141" s="16" t="s">
        <v>564</v>
      </c>
      <c r="C141" s="16" t="s">
        <v>65</v>
      </c>
      <c r="D141" s="16" t="s">
        <v>66</v>
      </c>
      <c r="E141" s="7" t="n">
        <v>-150</v>
      </c>
      <c r="F141" s="16" t="s">
        <v>19</v>
      </c>
      <c r="G141" s="6" t="n">
        <v>11.4054</v>
      </c>
      <c r="H141" s="6" t="n">
        <v>3201</v>
      </c>
      <c r="I141" s="6" t="n">
        <v>-3104.28</v>
      </c>
      <c r="J141" s="6" t="n">
        <v>-1.88</v>
      </c>
      <c r="K141" s="6" t="n">
        <v>-1710.8138</v>
      </c>
      <c r="L141" s="6" t="n">
        <v>-1539.28</v>
      </c>
      <c r="M141" s="6" t="n">
        <v>-0.33</v>
      </c>
      <c r="N141" s="6" t="n">
        <v>0.32</v>
      </c>
    </row>
    <row collapsed="false" customFormat="false" customHeight="false" hidden="false" ht="12.1" outlineLevel="0" r="142">
      <c r="A142" s="37" t="n">
        <v>45369</v>
      </c>
      <c r="B142" s="16" t="s">
        <v>564</v>
      </c>
      <c r="C142" s="16" t="s">
        <v>34</v>
      </c>
      <c r="D142" s="16" t="s">
        <v>35</v>
      </c>
      <c r="E142" s="7" t="n">
        <v>4</v>
      </c>
      <c r="F142" s="16" t="s">
        <v>19</v>
      </c>
      <c r="G142" s="6" t="n">
        <v>50.896</v>
      </c>
      <c r="H142" s="6" t="n">
        <v>136.98</v>
      </c>
      <c r="I142" s="6" t="n">
        <v>4054.95</v>
      </c>
      <c r="J142" s="6" t="n">
        <v>0.47</v>
      </c>
      <c r="K142" s="6" t="n">
        <v>203.5839</v>
      </c>
      <c r="L142" s="6" t="n">
        <v>160.41</v>
      </c>
      <c r="M142" s="6" t="n">
        <v>0.99</v>
      </c>
      <c r="N142" s="6" t="n">
        <v>0.32</v>
      </c>
    </row>
    <row collapsed="false" customFormat="false" customHeight="false" hidden="false" ht="12.1" outlineLevel="0" r="143">
      <c r="A143" s="37" t="n">
        <v>45379</v>
      </c>
      <c r="B143" s="16" t="s">
        <v>564</v>
      </c>
      <c r="C143" s="16" t="s">
        <v>67</v>
      </c>
      <c r="D143" s="16" t="s">
        <v>68</v>
      </c>
      <c r="E143" s="7" t="n">
        <v>-124</v>
      </c>
      <c r="F143" s="16" t="s">
        <v>19</v>
      </c>
      <c r="G143" s="6" t="n">
        <v>10.6481</v>
      </c>
      <c r="H143" s="6" t="n">
        <v>5798</v>
      </c>
      <c r="I143" s="6" t="n">
        <v>-5932.31</v>
      </c>
      <c r="J143" s="6" t="n">
        <v>-1.43</v>
      </c>
      <c r="K143" s="6" t="n">
        <v>-1320.3605</v>
      </c>
      <c r="L143" s="6" t="n">
        <v>-1187.95</v>
      </c>
      <c r="M143" s="6" t="n">
        <v>-0.16</v>
      </c>
      <c r="N143" s="6" t="n">
        <v>0.17</v>
      </c>
    </row>
    <row collapsed="false" customFormat="false" customHeight="false" hidden="false" ht="12.1" outlineLevel="0" r="144">
      <c r="A144" s="37" t="n">
        <v>45379</v>
      </c>
      <c r="B144" s="16" t="s">
        <v>564</v>
      </c>
      <c r="C144" s="16" t="s">
        <v>16</v>
      </c>
      <c r="D144" s="16" t="s">
        <v>18</v>
      </c>
      <c r="E144" s="7" t="n">
        <v>124</v>
      </c>
      <c r="F144" s="16" t="s">
        <v>19</v>
      </c>
      <c r="G144" s="6" t="n">
        <v>10.6481</v>
      </c>
      <c r="H144" s="6" t="n">
        <v>119.25</v>
      </c>
      <c r="I144" s="6" t="n">
        <v>3777.59</v>
      </c>
      <c r="J144" s="6" t="n">
        <v>1.43</v>
      </c>
      <c r="K144" s="6" t="n">
        <v>1320.3605</v>
      </c>
      <c r="L144" s="6" t="n">
        <v>1187.95</v>
      </c>
      <c r="M144" s="6" t="n">
        <v>0.25</v>
      </c>
      <c r="N144" s="6" t="n">
        <v>0.09</v>
      </c>
    </row>
    <row collapsed="false" customFormat="false" customHeight="false" hidden="false" ht="12.1" outlineLevel="0" r="145">
      <c r="A145" s="37" t="n">
        <v>45418</v>
      </c>
      <c r="B145" s="16" t="s">
        <v>564</v>
      </c>
      <c r="C145" s="16" t="s">
        <v>65</v>
      </c>
      <c r="D145" s="16" t="s">
        <v>66</v>
      </c>
      <c r="E145" s="7" t="n">
        <v>-150</v>
      </c>
      <c r="F145" s="16" t="s">
        <v>19</v>
      </c>
      <c r="G145" s="6" t="n">
        <v>11.4615</v>
      </c>
      <c r="H145" s="6" t="n">
        <v>3201</v>
      </c>
      <c r="I145" s="6" t="n">
        <v>-3104.28</v>
      </c>
      <c r="J145" s="6" t="n">
        <v>-1.88</v>
      </c>
      <c r="K145" s="6" t="n">
        <v>-1719.2213</v>
      </c>
      <c r="L145" s="6" t="n">
        <v>-1546.84</v>
      </c>
      <c r="M145" s="6" t="n">
        <v>-0.33</v>
      </c>
      <c r="N145" s="6" t="n">
        <v>0.32</v>
      </c>
    </row>
    <row collapsed="false" customFormat="false" customHeight="false" hidden="false" ht="12.1" outlineLevel="0" r="146">
      <c r="A146" s="37" t="n">
        <v>45418</v>
      </c>
      <c r="B146" s="16" t="s">
        <v>564</v>
      </c>
      <c r="C146" s="16" t="s">
        <v>25</v>
      </c>
      <c r="D146" s="16" t="s">
        <v>26</v>
      </c>
      <c r="E146" s="7" t="n">
        <v>150</v>
      </c>
      <c r="F146" s="16" t="s">
        <v>19</v>
      </c>
      <c r="G146" s="6" t="n">
        <v>11.4615</v>
      </c>
      <c r="H146" s="6" t="n">
        <v>30.9</v>
      </c>
      <c r="I146" s="6" t="n">
        <v>2985.28</v>
      </c>
      <c r="J146" s="6" t="n">
        <v>1.88</v>
      </c>
      <c r="K146" s="6" t="n">
        <v>1719.2213</v>
      </c>
      <c r="L146" s="6" t="n">
        <v>1546.84</v>
      </c>
      <c r="M146" s="6" t="n">
        <v>0.35</v>
      </c>
      <c r="N146" s="6" t="n">
        <v>0.36</v>
      </c>
    </row>
    <row collapsed="false" customFormat="false" customHeight="false" hidden="false" ht="12.1" outlineLevel="0" r="147">
      <c r="A147" s="37" t="n">
        <v>45419</v>
      </c>
      <c r="B147" s="16" t="s">
        <v>564</v>
      </c>
      <c r="C147" s="16" t="s">
        <v>37</v>
      </c>
      <c r="D147" s="16" t="s">
        <v>38</v>
      </c>
      <c r="E147" s="7" t="n">
        <v>20</v>
      </c>
      <c r="F147" s="16" t="s">
        <v>23</v>
      </c>
      <c r="G147" s="6" t="n">
        <v>498</v>
      </c>
      <c r="H147" s="6" t="n">
        <v>7722.5</v>
      </c>
      <c r="I147" s="6" t="n">
        <v>4010.5</v>
      </c>
      <c r="J147" s="6" t="n">
        <v>1295</v>
      </c>
      <c r="K147" s="6" t="n">
        <v>9960</v>
      </c>
      <c r="L147" s="6" t="n">
        <v>8665</v>
      </c>
      <c r="M147" s="6" t="n">
        <v>10.8</v>
      </c>
      <c r="N147" s="6" t="n">
        <v>5.61</v>
      </c>
    </row>
    <row collapsed="false" customFormat="false" customHeight="false" hidden="false" ht="12.1" outlineLevel="0" r="148">
      <c r="A148" s="37" t="n">
        <v>45447</v>
      </c>
      <c r="B148" s="16" t="s">
        <v>564</v>
      </c>
      <c r="C148" s="16" t="s">
        <v>49</v>
      </c>
      <c r="D148" s="16" t="s">
        <v>50</v>
      </c>
      <c r="E148" s="7" t="n">
        <v>30</v>
      </c>
      <c r="F148" s="16" t="s">
        <v>19</v>
      </c>
      <c r="G148" s="6" t="n">
        <v>20.5564</v>
      </c>
      <c r="H148" s="6" t="n">
        <v>21.22</v>
      </c>
      <c r="I148" s="6" t="n">
        <v>2084.72</v>
      </c>
      <c r="J148" s="6" t="n">
        <v>2.07</v>
      </c>
      <c r="K148" s="6" t="n">
        <v>616.691</v>
      </c>
      <c r="L148" s="6" t="n">
        <v>431.68</v>
      </c>
      <c r="M148" s="6" t="n">
        <v>0.69</v>
      </c>
      <c r="N148" s="6" t="n">
        <v>0.76</v>
      </c>
    </row>
    <row collapsed="false" customFormat="false" customHeight="false" hidden="false" ht="12.1" outlineLevel="0" r="149">
      <c r="A149" s="37" t="n">
        <v>45456</v>
      </c>
      <c r="B149" s="16" t="s">
        <v>564</v>
      </c>
      <c r="C149" s="16" t="s">
        <v>34</v>
      </c>
      <c r="D149" s="16" t="s">
        <v>35</v>
      </c>
      <c r="E149" s="7" t="n">
        <v>4</v>
      </c>
      <c r="F149" s="16" t="s">
        <v>19</v>
      </c>
      <c r="G149" s="6" t="n">
        <v>48.4276</v>
      </c>
      <c r="H149" s="6" t="n">
        <v>172.98</v>
      </c>
      <c r="I149" s="6" t="n">
        <v>4054.95</v>
      </c>
      <c r="J149" s="6" t="n">
        <v>0.46</v>
      </c>
      <c r="K149" s="6" t="n">
        <v>193.7106</v>
      </c>
      <c r="L149" s="6" t="n">
        <v>152.76</v>
      </c>
      <c r="M149" s="6" t="n">
        <v>0.94</v>
      </c>
      <c r="N149" s="6" t="n">
        <v>0.25</v>
      </c>
    </row>
    <row collapsed="false" customFormat="false" customHeight="false" hidden="false" ht="12.1" outlineLevel="0" r="150">
      <c r="A150" s="37" t="n">
        <v>45481</v>
      </c>
      <c r="B150" s="16" t="s">
        <v>564</v>
      </c>
      <c r="C150" s="16" t="s">
        <v>40</v>
      </c>
      <c r="D150" s="16" t="s">
        <v>41</v>
      </c>
      <c r="E150" s="7" t="n">
        <v>200</v>
      </c>
      <c r="F150" s="16" t="s">
        <v>23</v>
      </c>
      <c r="G150" s="6" t="n">
        <v>19.49</v>
      </c>
      <c r="H150" s="6" t="n">
        <v>671.3</v>
      </c>
      <c r="I150" s="6" t="n">
        <v>379.79</v>
      </c>
      <c r="J150" s="6" t="n">
        <v>507</v>
      </c>
      <c r="K150" s="6" t="n">
        <v>3898</v>
      </c>
      <c r="L150" s="6" t="n">
        <v>3391</v>
      </c>
      <c r="M150" s="6" t="n">
        <v>4.46</v>
      </c>
      <c r="N150" s="6" t="n">
        <v>2.53</v>
      </c>
    </row>
    <row collapsed="false" customFormat="false" customHeight="false" hidden="false" ht="12.1" outlineLevel="0" r="151">
      <c r="A151" s="37" t="n">
        <v>45481</v>
      </c>
      <c r="B151" s="16" t="s">
        <v>564</v>
      </c>
      <c r="C151" s="16" t="s">
        <v>67</v>
      </c>
      <c r="D151" s="16" t="s">
        <v>68</v>
      </c>
      <c r="E151" s="7" t="n">
        <v>-124</v>
      </c>
      <c r="F151" s="16" t="s">
        <v>19</v>
      </c>
      <c r="G151" s="6" t="n">
        <v>10.1355</v>
      </c>
      <c r="H151" s="6" t="n">
        <v>5798</v>
      </c>
      <c r="I151" s="6" t="n">
        <v>-5932.31</v>
      </c>
      <c r="J151" s="6" t="n">
        <v>-1.43</v>
      </c>
      <c r="K151" s="6" t="n">
        <v>-1256.8022</v>
      </c>
      <c r="L151" s="6" t="n">
        <v>-1130.77</v>
      </c>
      <c r="M151" s="6" t="n">
        <v>-0.15</v>
      </c>
      <c r="N151" s="6" t="n">
        <v>0.16</v>
      </c>
    </row>
    <row collapsed="false" customFormat="false" customHeight="false" hidden="false" ht="12.1" outlineLevel="0" r="152">
      <c r="A152" s="37" t="n">
        <v>45481</v>
      </c>
      <c r="B152" s="16" t="s">
        <v>564</v>
      </c>
      <c r="C152" s="16" t="s">
        <v>16</v>
      </c>
      <c r="D152" s="16" t="s">
        <v>18</v>
      </c>
      <c r="E152" s="7" t="n">
        <v>124</v>
      </c>
      <c r="F152" s="16" t="s">
        <v>19</v>
      </c>
      <c r="G152" s="6" t="n">
        <v>10.1355</v>
      </c>
      <c r="H152" s="6" t="n">
        <v>131.6</v>
      </c>
      <c r="I152" s="6" t="n">
        <v>3777.59</v>
      </c>
      <c r="J152" s="6" t="n">
        <v>1.43</v>
      </c>
      <c r="K152" s="6" t="n">
        <v>1256.8022</v>
      </c>
      <c r="L152" s="6" t="n">
        <v>1130.77</v>
      </c>
      <c r="M152" s="6" t="n">
        <v>0.24</v>
      </c>
      <c r="N152" s="6" t="n">
        <v>0.08</v>
      </c>
    </row>
    <row collapsed="false" customFormat="false" customHeight="false" hidden="false" ht="12.1" outlineLevel="0" r="153">
      <c r="A153" s="37" t="n">
        <v>45484</v>
      </c>
      <c r="B153" s="16" t="s">
        <v>564</v>
      </c>
      <c r="C153" s="16" t="s">
        <v>31</v>
      </c>
      <c r="D153" s="16" t="s">
        <v>32</v>
      </c>
      <c r="E153" s="7" t="n">
        <v>40</v>
      </c>
      <c r="F153" s="16" t="s">
        <v>23</v>
      </c>
      <c r="G153" s="6" t="n">
        <v>294</v>
      </c>
      <c r="H153" s="6" t="n">
        <v>5657</v>
      </c>
      <c r="I153" s="6" t="n">
        <v>2307.15</v>
      </c>
      <c r="J153" s="6" t="n">
        <v>1529</v>
      </c>
      <c r="K153" s="6" t="n">
        <v>11760</v>
      </c>
      <c r="L153" s="6" t="n">
        <v>10231</v>
      </c>
      <c r="M153" s="6" t="n">
        <v>11.09</v>
      </c>
      <c r="N153" s="6" t="n">
        <v>4.52</v>
      </c>
    </row>
    <row collapsed="false" customFormat="false" customHeight="false" hidden="false" ht="12.1" outlineLevel="0" r="154">
      <c r="A154" s="37" t="n">
        <v>45484</v>
      </c>
      <c r="B154" s="16" t="s">
        <v>564</v>
      </c>
      <c r="C154" s="16" t="s">
        <v>28</v>
      </c>
      <c r="D154" s="16" t="s">
        <v>29</v>
      </c>
      <c r="E154" s="7" t="n">
        <v>1000</v>
      </c>
      <c r="F154" s="16" t="s">
        <v>23</v>
      </c>
      <c r="G154" s="6" t="n">
        <v>33.3</v>
      </c>
      <c r="H154" s="6" t="n">
        <v>296</v>
      </c>
      <c r="I154" s="6" t="n">
        <v>198.1</v>
      </c>
      <c r="J154" s="6" t="n">
        <v>4329</v>
      </c>
      <c r="K154" s="6" t="n">
        <v>33300</v>
      </c>
      <c r="L154" s="6" t="n">
        <v>28971</v>
      </c>
      <c r="M154" s="6" t="n">
        <v>14.62</v>
      </c>
      <c r="N154" s="6" t="n">
        <v>9.79</v>
      </c>
    </row>
    <row collapsed="false" customFormat="false" customHeight="false" hidden="false" ht="12.1" outlineLevel="0" r="155">
      <c r="A155" s="37" t="n">
        <v>45484</v>
      </c>
      <c r="B155" s="16" t="s">
        <v>564</v>
      </c>
      <c r="C155" s="16" t="s">
        <v>31</v>
      </c>
      <c r="D155" s="16" t="s">
        <v>32</v>
      </c>
      <c r="E155" s="7" t="n">
        <v>40</v>
      </c>
      <c r="F155" s="16" t="s">
        <v>23</v>
      </c>
      <c r="G155" s="6" t="n">
        <v>15</v>
      </c>
      <c r="H155" s="6" t="n">
        <v>5657</v>
      </c>
      <c r="I155" s="6" t="n">
        <v>2307.15</v>
      </c>
      <c r="J155" s="6" t="n">
        <v>78</v>
      </c>
      <c r="K155" s="6" t="n">
        <v>600</v>
      </c>
      <c r="L155" s="6" t="n">
        <v>522</v>
      </c>
      <c r="M155" s="6" t="n">
        <v>0.57</v>
      </c>
      <c r="N155" s="6" t="n">
        <v>0.23</v>
      </c>
    </row>
    <row collapsed="false" customFormat="false" customHeight="false" hidden="false" ht="12.1" outlineLevel="0" r="156">
      <c r="A156" s="37" t="n">
        <v>45491</v>
      </c>
      <c r="B156" s="16" t="s">
        <v>564</v>
      </c>
      <c r="C156" s="16" t="s">
        <v>21</v>
      </c>
      <c r="D156" s="16" t="s">
        <v>22</v>
      </c>
      <c r="E156" s="7" t="n">
        <v>30400</v>
      </c>
      <c r="F156" s="16" t="s">
        <v>23</v>
      </c>
      <c r="G156" s="6" t="n">
        <v>12.29</v>
      </c>
      <c r="H156" s="6" t="n">
        <v>49.27</v>
      </c>
      <c r="I156" s="6" t="n">
        <v>34.15</v>
      </c>
      <c r="J156" s="6" t="n">
        <v>48570</v>
      </c>
      <c r="K156" s="6" t="n">
        <v>373616</v>
      </c>
      <c r="L156" s="6" t="n">
        <v>325046</v>
      </c>
      <c r="M156" s="6" t="n">
        <v>31.31</v>
      </c>
      <c r="N156" s="6" t="n">
        <v>21.7</v>
      </c>
    </row>
    <row collapsed="false" customFormat="false" customHeight="false" hidden="false" ht="12.1" outlineLevel="0" r="157">
      <c r="A157" s="37" t="n">
        <v>45511</v>
      </c>
      <c r="B157" s="16" t="s">
        <v>564</v>
      </c>
      <c r="C157" s="16" t="s">
        <v>65</v>
      </c>
      <c r="D157" s="16" t="s">
        <v>66</v>
      </c>
      <c r="E157" s="7" t="n">
        <v>-150</v>
      </c>
      <c r="F157" s="16" t="s">
        <v>19</v>
      </c>
      <c r="G157" s="6" t="n">
        <v>10.6456</v>
      </c>
      <c r="H157" s="6" t="n">
        <v>3201</v>
      </c>
      <c r="I157" s="6" t="n">
        <v>-3104.28</v>
      </c>
      <c r="J157" s="6" t="n">
        <v>-1.88</v>
      </c>
      <c r="K157" s="6" t="n">
        <v>-1596.8363</v>
      </c>
      <c r="L157" s="6" t="n">
        <v>-1436.73</v>
      </c>
      <c r="M157" s="6" t="n">
        <v>-0.31</v>
      </c>
      <c r="N157" s="6" t="n">
        <v>0.3</v>
      </c>
    </row>
    <row collapsed="false" customFormat="false" customHeight="false" hidden="false" ht="12.1" outlineLevel="0" r="158">
      <c r="A158" s="37" t="n">
        <v>45511</v>
      </c>
      <c r="B158" s="16" t="s">
        <v>564</v>
      </c>
      <c r="C158" s="16" t="s">
        <v>25</v>
      </c>
      <c r="D158" s="16" t="s">
        <v>26</v>
      </c>
      <c r="E158" s="7" t="n">
        <v>150</v>
      </c>
      <c r="F158" s="16" t="s">
        <v>19</v>
      </c>
      <c r="G158" s="6" t="n">
        <v>10.6456</v>
      </c>
      <c r="H158" s="6" t="n">
        <v>19.83</v>
      </c>
      <c r="I158" s="6" t="n">
        <v>2985.28</v>
      </c>
      <c r="J158" s="6" t="n">
        <v>1.88</v>
      </c>
      <c r="K158" s="6" t="n">
        <v>1596.8363</v>
      </c>
      <c r="L158" s="6" t="n">
        <v>1436.73</v>
      </c>
      <c r="M158" s="6" t="n">
        <v>0.32</v>
      </c>
      <c r="N158" s="6" t="n">
        <v>0.57</v>
      </c>
    </row>
    <row collapsed="false" customFormat="false" customHeight="false" hidden="false" ht="12.1" outlineLevel="0" r="159">
      <c r="A159" s="37" t="n">
        <v>45533</v>
      </c>
      <c r="B159" s="16" t="s">
        <v>564</v>
      </c>
      <c r="C159" s="16" t="s">
        <v>49</v>
      </c>
      <c r="D159" s="16" t="s">
        <v>50</v>
      </c>
      <c r="E159" s="7" t="n">
        <v>30</v>
      </c>
      <c r="F159" s="16" t="s">
        <v>19</v>
      </c>
      <c r="G159" s="6" t="n">
        <v>85.0438</v>
      </c>
      <c r="H159" s="6" t="n">
        <v>19.21</v>
      </c>
      <c r="I159" s="6" t="n">
        <v>2084.72</v>
      </c>
      <c r="J159" s="6" t="n">
        <v>8.37</v>
      </c>
      <c r="K159" s="6" t="n">
        <v>2551.3127</v>
      </c>
      <c r="L159" s="6" t="n">
        <v>1785.92</v>
      </c>
      <c r="M159" s="6" t="n">
        <v>2.86</v>
      </c>
      <c r="N159" s="6" t="n">
        <v>3.39</v>
      </c>
    </row>
    <row collapsed="false" customFormat="false" customHeight="false" hidden="false" ht="12.1" outlineLevel="0" r="160">
      <c r="A160" s="37" t="n">
        <v>45547</v>
      </c>
      <c r="B160" s="16" t="s">
        <v>564</v>
      </c>
      <c r="C160" s="16" t="s">
        <v>34</v>
      </c>
      <c r="D160" s="16" t="s">
        <v>35</v>
      </c>
      <c r="E160" s="7" t="n">
        <v>4</v>
      </c>
      <c r="F160" s="16" t="s">
        <v>19</v>
      </c>
      <c r="G160" s="6" t="n">
        <v>57.1321</v>
      </c>
      <c r="H160" s="6" t="n">
        <v>170.23</v>
      </c>
      <c r="I160" s="6" t="n">
        <v>4054.95</v>
      </c>
      <c r="J160" s="6" t="n">
        <v>0.53</v>
      </c>
      <c r="K160" s="6" t="n">
        <v>228.5283</v>
      </c>
      <c r="L160" s="6" t="n">
        <v>180.16</v>
      </c>
      <c r="M160" s="6" t="n">
        <v>1.11</v>
      </c>
      <c r="N160" s="6" t="n">
        <v>0.29</v>
      </c>
    </row>
    <row collapsed="false" customFormat="false" customHeight="false" hidden="false" ht="12.1" outlineLevel="0" r="161">
      <c r="A161" s="37" t="n">
        <v>45557</v>
      </c>
      <c r="B161" s="16" t="s">
        <v>564</v>
      </c>
      <c r="C161" s="16" t="s">
        <v>31</v>
      </c>
      <c r="D161" s="16" t="s">
        <v>32</v>
      </c>
      <c r="E161" s="7" t="n">
        <v>40</v>
      </c>
      <c r="F161" s="16" t="s">
        <v>23</v>
      </c>
      <c r="G161" s="6" t="n">
        <v>117</v>
      </c>
      <c r="H161" s="6" t="n">
        <v>5140</v>
      </c>
      <c r="I161" s="6" t="n">
        <v>2307.15</v>
      </c>
      <c r="J161" s="6" t="n">
        <v>608</v>
      </c>
      <c r="K161" s="6" t="n">
        <v>4680</v>
      </c>
      <c r="L161" s="6" t="n">
        <v>4072</v>
      </c>
      <c r="M161" s="6" t="n">
        <v>4.41</v>
      </c>
      <c r="N161" s="6" t="n">
        <v>1.98</v>
      </c>
    </row>
    <row collapsed="false" customFormat="false" customHeight="false" hidden="false" ht="12.1" outlineLevel="0" r="162">
      <c r="A162" s="37" t="n">
        <v>45572</v>
      </c>
      <c r="B162" s="16" t="s">
        <v>564</v>
      </c>
      <c r="C162" s="16" t="s">
        <v>67</v>
      </c>
      <c r="D162" s="16" t="s">
        <v>68</v>
      </c>
      <c r="E162" s="7" t="n">
        <v>-124</v>
      </c>
      <c r="F162" s="16" t="s">
        <v>19</v>
      </c>
      <c r="G162" s="6" t="n">
        <v>10.9101</v>
      </c>
      <c r="H162" s="6" t="n">
        <v>5798</v>
      </c>
      <c r="I162" s="6" t="n">
        <v>-5932.31</v>
      </c>
      <c r="J162" s="6" t="n">
        <v>-1.43</v>
      </c>
      <c r="K162" s="6" t="n">
        <v>-1352.8462</v>
      </c>
      <c r="L162" s="6" t="n">
        <v>-1217.18</v>
      </c>
      <c r="M162" s="6" t="n">
        <v>-0.17</v>
      </c>
      <c r="N162" s="6" t="n">
        <v>0.17</v>
      </c>
    </row>
    <row collapsed="false" customFormat="false" customHeight="false" hidden="false" ht="12.1" outlineLevel="0" r="163">
      <c r="A163" s="37" t="n">
        <v>45572</v>
      </c>
      <c r="B163" s="16" t="s">
        <v>564</v>
      </c>
      <c r="C163" s="16" t="s">
        <v>16</v>
      </c>
      <c r="D163" s="16" t="s">
        <v>18</v>
      </c>
      <c r="E163" s="7" t="n">
        <v>124</v>
      </c>
      <c r="F163" s="16" t="s">
        <v>19</v>
      </c>
      <c r="G163" s="6" t="n">
        <v>10.9101</v>
      </c>
      <c r="H163" s="6" t="n">
        <v>102.25</v>
      </c>
      <c r="I163" s="6" t="n">
        <v>3777.59</v>
      </c>
      <c r="J163" s="6" t="n">
        <v>1.43</v>
      </c>
      <c r="K163" s="6" t="n">
        <v>1352.8462</v>
      </c>
      <c r="L163" s="6" t="n">
        <v>1217.18</v>
      </c>
      <c r="M163" s="6" t="n">
        <v>0.26</v>
      </c>
      <c r="N163" s="6" t="n">
        <v>0.1</v>
      </c>
    </row>
    <row collapsed="false" customFormat="false" customHeight="false" hidden="false" ht="12.1" outlineLevel="0" r="164">
      <c r="A164" s="37" t="n">
        <v>45579</v>
      </c>
      <c r="B164" s="16" t="s">
        <v>564</v>
      </c>
      <c r="C164" s="16" t="s">
        <v>40</v>
      </c>
      <c r="D164" s="16" t="s">
        <v>41</v>
      </c>
      <c r="E164" s="7" t="n">
        <v>200</v>
      </c>
      <c r="F164" s="16" t="s">
        <v>23</v>
      </c>
      <c r="G164" s="6" t="n">
        <v>51.96</v>
      </c>
      <c r="H164" s="6" t="n">
        <v>652.1</v>
      </c>
      <c r="I164" s="6" t="n">
        <v>379.79</v>
      </c>
      <c r="J164" s="6" t="n">
        <v>1351</v>
      </c>
      <c r="K164" s="6" t="n">
        <v>10392</v>
      </c>
      <c r="L164" s="6" t="n">
        <v>9041</v>
      </c>
      <c r="M164" s="6" t="n">
        <v>11.9</v>
      </c>
      <c r="N164" s="6" t="n">
        <v>6.93</v>
      </c>
    </row>
    <row collapsed="false" customFormat="false" customHeight="false" hidden="false" ht="12.1" outlineLevel="0" r="165">
      <c r="A165" s="37" t="n">
        <v>45643</v>
      </c>
      <c r="B165" s="16" t="s">
        <v>564</v>
      </c>
      <c r="C165" s="16" t="s">
        <v>37</v>
      </c>
      <c r="D165" s="16" t="s">
        <v>38</v>
      </c>
      <c r="E165" s="7" t="n">
        <v>20</v>
      </c>
      <c r="F165" s="16" t="s">
        <v>23</v>
      </c>
      <c r="G165" s="6" t="n">
        <v>514</v>
      </c>
      <c r="H165" s="6" t="n">
        <v>6290.5</v>
      </c>
      <c r="I165" s="6" t="n">
        <v>4010.5</v>
      </c>
      <c r="J165" s="6" t="n">
        <v>1336</v>
      </c>
      <c r="K165" s="6" t="n">
        <v>10280</v>
      </c>
      <c r="L165" s="6" t="n">
        <v>8944</v>
      </c>
      <c r="M165" s="6" t="n">
        <v>11.15</v>
      </c>
      <c r="N165" s="6" t="n">
        <v>7.11</v>
      </c>
    </row>
    <row collapsed="false" customFormat="false" customHeight="false" hidden="false" ht="12.1" outlineLevel="0" r="166">
      <c r="A166" s="37" t="n">
        <v>45648</v>
      </c>
      <c r="B166" s="16" t="s">
        <v>564</v>
      </c>
      <c r="C166" s="16" t="s">
        <v>31</v>
      </c>
      <c r="D166" s="16" t="s">
        <v>32</v>
      </c>
      <c r="E166" s="7" t="n">
        <v>40</v>
      </c>
      <c r="F166" s="16" t="s">
        <v>23</v>
      </c>
      <c r="G166" s="6" t="n">
        <v>126</v>
      </c>
      <c r="H166" s="6" t="n">
        <v>5814</v>
      </c>
      <c r="I166" s="6" t="n">
        <v>2307.15</v>
      </c>
      <c r="J166" s="6" t="n">
        <v>655</v>
      </c>
      <c r="K166" s="6" t="n">
        <v>5040</v>
      </c>
      <c r="L166" s="6" t="n">
        <v>4385</v>
      </c>
      <c r="M166" s="6" t="n">
        <v>4.75</v>
      </c>
      <c r="N166" s="6" t="n">
        <v>1.89</v>
      </c>
    </row>
    <row collapsed="false" customFormat="false" customHeight="false" hidden="false" ht="12.1" outlineLevel="0" r="167">
      <c r="A167" s="37" t="n">
        <v>45656</v>
      </c>
      <c r="B167" s="16" t="s">
        <v>564</v>
      </c>
      <c r="C167" s="16" t="s">
        <v>16</v>
      </c>
      <c r="D167" s="16" t="s">
        <v>18</v>
      </c>
      <c r="E167" s="7" t="n">
        <v>124</v>
      </c>
      <c r="F167" s="16" t="s">
        <v>19</v>
      </c>
      <c r="G167" s="6" t="n">
        <v>11.6932</v>
      </c>
      <c r="H167" s="6" t="n">
        <v>88.63</v>
      </c>
      <c r="I167" s="6" t="n">
        <v>3777.59</v>
      </c>
      <c r="J167" s="6" t="n">
        <v>1.43</v>
      </c>
      <c r="K167" s="6" t="n">
        <v>1449.9525</v>
      </c>
      <c r="L167" s="6" t="n">
        <v>1304.55</v>
      </c>
      <c r="M167" s="6" t="n">
        <v>0.28</v>
      </c>
      <c r="N167" s="6" t="n">
        <v>0.12</v>
      </c>
    </row>
    <row collapsed="false" customFormat="false" customHeight="false" hidden="false" ht="12.1" outlineLevel="0" r="168">
      <c r="A168" s="37" t="n">
        <v>45656</v>
      </c>
      <c r="B168" s="16" t="s">
        <v>564</v>
      </c>
      <c r="C168" s="16" t="s">
        <v>67</v>
      </c>
      <c r="D168" s="16" t="s">
        <v>68</v>
      </c>
      <c r="E168" s="7" t="n">
        <v>-124</v>
      </c>
      <c r="F168" s="16" t="s">
        <v>19</v>
      </c>
      <c r="G168" s="6" t="n">
        <v>11.6932</v>
      </c>
      <c r="H168" s="6" t="n">
        <v>5798</v>
      </c>
      <c r="I168" s="6" t="n">
        <v>-5932.31</v>
      </c>
      <c r="J168" s="6" t="n">
        <v>-1.43</v>
      </c>
      <c r="K168" s="6" t="n">
        <v>-1449.9525</v>
      </c>
      <c r="L168" s="6" t="n">
        <v>-1304.55</v>
      </c>
      <c r="M168" s="6" t="n">
        <v>-0.18</v>
      </c>
      <c r="N168" s="6" t="n">
        <v>0.18</v>
      </c>
    </row>
    <row collapsed="false" customFormat="false" customHeight="false" hidden="false" ht="12.1" outlineLevel="0" r="169">
      <c r="A169" s="37" t="n">
        <v>45734</v>
      </c>
      <c r="B169" s="16" t="s">
        <v>564</v>
      </c>
      <c r="C169" s="16" t="s">
        <v>34</v>
      </c>
      <c r="D169" s="16" t="s">
        <v>35</v>
      </c>
      <c r="E169" s="7" t="n">
        <v>4</v>
      </c>
      <c r="F169" s="16" t="s">
        <v>19</v>
      </c>
      <c r="G169" s="6" t="n">
        <v>57.6652</v>
      </c>
      <c r="H169" s="6" t="n">
        <v>176.24</v>
      </c>
      <c r="I169" s="6" t="n">
        <v>4054.95</v>
      </c>
      <c r="J169" s="6" t="n">
        <v>0.57</v>
      </c>
      <c r="K169" s="6" t="n">
        <v>230.6609</v>
      </c>
      <c r="L169" s="6" t="n">
        <v>182.61</v>
      </c>
      <c r="M169" s="6" t="n">
        <v>1.13</v>
      </c>
      <c r="N169" s="6" t="n">
        <v>0.31</v>
      </c>
    </row>
    <row collapsed="false" customFormat="false" customHeight="false" hidden="false" ht="12.1" outlineLevel="0" r="170">
      <c r="A170" s="37" t="n">
        <v>45740</v>
      </c>
      <c r="B170" s="16" t="s">
        <v>564</v>
      </c>
      <c r="C170" s="16" t="s">
        <v>49</v>
      </c>
      <c r="D170" s="16" t="s">
        <v>50</v>
      </c>
      <c r="E170" s="7" t="n">
        <v>30</v>
      </c>
      <c r="F170" s="16" t="s">
        <v>19</v>
      </c>
      <c r="G170" s="6" t="n">
        <v>268.3088</v>
      </c>
      <c r="H170" s="6" t="n">
        <v>17.82</v>
      </c>
      <c r="I170" s="6" t="n">
        <v>2084.72</v>
      </c>
      <c r="J170" s="6" t="n">
        <v>28.53</v>
      </c>
      <c r="K170" s="6" t="n">
        <v>8049.264</v>
      </c>
      <c r="L170" s="6" t="n">
        <v>5634.48</v>
      </c>
      <c r="M170" s="6" t="n">
        <v>9.01</v>
      </c>
      <c r="N170" s="6" t="n">
        <v>12.45</v>
      </c>
    </row>
    <row collapsed="false" customFormat="false" customHeight="false" hidden="false" ht="12.1" outlineLevel="0" r="171">
      <c r="A171" s="37" t="n">
        <v>45747</v>
      </c>
      <c r="B171" s="16" t="s">
        <v>564</v>
      </c>
      <c r="C171" s="16" t="s">
        <v>67</v>
      </c>
      <c r="D171" s="16" t="s">
        <v>68</v>
      </c>
      <c r="E171" s="7" t="n">
        <v>-124</v>
      </c>
      <c r="F171" s="16" t="s">
        <v>19</v>
      </c>
      <c r="G171" s="6" t="n">
        <v>9.6233</v>
      </c>
      <c r="H171" s="6" t="n">
        <v>5798</v>
      </c>
      <c r="I171" s="6" t="n">
        <v>-5932.31</v>
      </c>
      <c r="J171" s="6" t="n">
        <v>-1.43</v>
      </c>
      <c r="K171" s="6" t="n">
        <v>-1193.2953</v>
      </c>
      <c r="L171" s="6" t="n">
        <v>-1073.63</v>
      </c>
      <c r="M171" s="6" t="n">
        <v>-0.15</v>
      </c>
      <c r="N171" s="6" t="n">
        <v>0.15</v>
      </c>
    </row>
    <row collapsed="false" customFormat="false" customHeight="false" hidden="false" ht="12.1" outlineLevel="0" r="172">
      <c r="A172" s="37" t="n">
        <v>45747</v>
      </c>
      <c r="B172" s="16" t="s">
        <v>564</v>
      </c>
      <c r="C172" s="16" t="s">
        <v>16</v>
      </c>
      <c r="D172" s="16" t="s">
        <v>18</v>
      </c>
      <c r="E172" s="7" t="n">
        <v>124</v>
      </c>
      <c r="F172" s="16" t="s">
        <v>19</v>
      </c>
      <c r="G172" s="6" t="n">
        <v>9.6233</v>
      </c>
      <c r="H172" s="6" t="n">
        <v>88.44</v>
      </c>
      <c r="I172" s="6" t="n">
        <v>3777.59</v>
      </c>
      <c r="J172" s="6" t="n">
        <v>1.43</v>
      </c>
      <c r="K172" s="6" t="n">
        <v>1193.2953</v>
      </c>
      <c r="L172" s="6" t="n">
        <v>1073.63</v>
      </c>
      <c r="M172" s="6" t="n">
        <v>0.23</v>
      </c>
      <c r="N172" s="6" t="n">
        <v>0.12</v>
      </c>
    </row>
    <row collapsed="false" customFormat="false" customHeight="false" hidden="false" ht="12.1" outlineLevel="0" r="173">
      <c r="A173" s="37" t="n">
        <v>45811</v>
      </c>
      <c r="B173" s="16" t="s">
        <v>564</v>
      </c>
      <c r="C173" s="16" t="s">
        <v>37</v>
      </c>
      <c r="D173" s="16" t="s">
        <v>38</v>
      </c>
      <c r="E173" s="7" t="n">
        <v>20</v>
      </c>
      <c r="F173" s="16" t="s">
        <v>23</v>
      </c>
      <c r="G173" s="6" t="n">
        <v>541</v>
      </c>
      <c r="H173" s="6" t="n">
        <v>6473</v>
      </c>
      <c r="I173" s="6" t="n">
        <v>4010.5</v>
      </c>
      <c r="J173" s="6" t="n">
        <v>1407</v>
      </c>
      <c r="K173" s="6" t="n">
        <v>10820</v>
      </c>
      <c r="L173" s="6" t="n">
        <v>9413</v>
      </c>
      <c r="M173" s="6" t="n">
        <v>11.74</v>
      </c>
      <c r="N173" s="6" t="n">
        <v>7.27</v>
      </c>
    </row>
    <row collapsed="false" customFormat="false" customHeight="false" hidden="false" ht="12.1" outlineLevel="0" r="174">
      <c r="A174" s="37" t="n">
        <v>45817</v>
      </c>
      <c r="B174" s="16" t="s">
        <v>564</v>
      </c>
      <c r="C174" s="16" t="s">
        <v>31</v>
      </c>
      <c r="D174" s="16" t="s">
        <v>32</v>
      </c>
      <c r="E174" s="7" t="n">
        <v>40</v>
      </c>
      <c r="F174" s="16" t="s">
        <v>23</v>
      </c>
      <c r="G174" s="6" t="n">
        <v>87</v>
      </c>
      <c r="H174" s="6" t="n">
        <v>6223</v>
      </c>
      <c r="I174" s="6" t="n">
        <v>2307.15</v>
      </c>
      <c r="J174" s="6" t="n">
        <v>452</v>
      </c>
      <c r="K174" s="6" t="n">
        <v>3480</v>
      </c>
      <c r="L174" s="6" t="n">
        <v>3028</v>
      </c>
      <c r="M174" s="6" t="n">
        <v>3.28</v>
      </c>
      <c r="N174" s="6" t="n">
        <v>1.22</v>
      </c>
    </row>
    <row collapsed="false" customFormat="false" customHeight="false" hidden="false" ht="12.1" outlineLevel="0" r="175">
      <c r="A175" s="37" t="n">
        <v>45845</v>
      </c>
      <c r="B175" s="16" t="s">
        <v>564</v>
      </c>
      <c r="C175" s="16" t="s">
        <v>16</v>
      </c>
      <c r="D175" s="16" t="s">
        <v>18</v>
      </c>
      <c r="E175" s="7" t="n">
        <v>124</v>
      </c>
      <c r="F175" s="16" t="s">
        <v>19</v>
      </c>
      <c r="G175" s="6" t="n">
        <v>9.0661</v>
      </c>
      <c r="H175" s="6" t="n">
        <v>122.29</v>
      </c>
      <c r="I175" s="6" t="n">
        <v>3777.59</v>
      </c>
      <c r="J175" s="6" t="n">
        <v>1.43</v>
      </c>
      <c r="K175" s="6" t="n">
        <v>1124.1928</v>
      </c>
      <c r="L175" s="6" t="n">
        <v>1011.46</v>
      </c>
      <c r="M175" s="6" t="n">
        <v>0.22</v>
      </c>
      <c r="N175" s="6" t="n">
        <v>0.08</v>
      </c>
    </row>
    <row collapsed="false" customFormat="false" customHeight="false" hidden="false" ht="12.1" outlineLevel="0" r="176">
      <c r="A176" s="37" t="n">
        <v>45846</v>
      </c>
      <c r="B176" s="16" t="s">
        <v>564</v>
      </c>
      <c r="C176" s="16" t="s">
        <v>40</v>
      </c>
      <c r="D176" s="16" t="s">
        <v>41</v>
      </c>
      <c r="E176" s="7" t="n">
        <v>200</v>
      </c>
      <c r="F176" s="16" t="s">
        <v>23</v>
      </c>
      <c r="G176" s="6" t="n">
        <v>27.21</v>
      </c>
      <c r="H176" s="6" t="n">
        <v>507.5</v>
      </c>
      <c r="I176" s="6" t="n">
        <v>379.79</v>
      </c>
      <c r="J176" s="6" t="n">
        <v>707</v>
      </c>
      <c r="K176" s="6" t="n">
        <v>5442</v>
      </c>
      <c r="L176" s="6" t="n">
        <v>4735</v>
      </c>
      <c r="M176" s="6" t="n">
        <v>6.23</v>
      </c>
      <c r="N176" s="6" t="n">
        <v>4.67</v>
      </c>
    </row>
    <row collapsed="false" customFormat="false" customHeight="false" hidden="false" ht="12.1" outlineLevel="0" r="177">
      <c r="A177" s="37" t="n">
        <v>45845</v>
      </c>
      <c r="B177" s="16" t="s">
        <v>564</v>
      </c>
      <c r="C177" s="16" t="s">
        <v>67</v>
      </c>
      <c r="D177" s="16" t="s">
        <v>68</v>
      </c>
      <c r="E177" s="7" t="n">
        <v>-124</v>
      </c>
      <c r="F177" s="16" t="s">
        <v>19</v>
      </c>
      <c r="G177" s="6" t="n">
        <v>9.0661</v>
      </c>
      <c r="H177" s="6" t="n">
        <v>5798</v>
      </c>
      <c r="I177" s="6" t="n">
        <v>-5932.31</v>
      </c>
      <c r="J177" s="6" t="n">
        <v>-1.43</v>
      </c>
      <c r="K177" s="6" t="n">
        <v>-1124.1928</v>
      </c>
      <c r="L177" s="6" t="n">
        <v>-1011.46</v>
      </c>
      <c r="M177" s="6" t="n">
        <v>-0.14</v>
      </c>
      <c r="N177" s="6" t="n">
        <v>0.14</v>
      </c>
    </row>
    <row collapsed="false" customFormat="false" customHeight="false" hidden="false" ht="12.1" outlineLevel="0" r="178">
      <c r="A178" s="37" t="n">
        <v>45855</v>
      </c>
      <c r="B178" s="16" t="s">
        <v>564</v>
      </c>
      <c r="C178" s="16" t="s">
        <v>21</v>
      </c>
      <c r="D178" s="16" t="s">
        <v>22</v>
      </c>
      <c r="E178" s="7" t="n">
        <v>30400</v>
      </c>
      <c r="F178" s="16" t="s">
        <v>23</v>
      </c>
      <c r="G178" s="6" t="n">
        <v>8.5</v>
      </c>
      <c r="H178" s="6" t="n">
        <v>45.38</v>
      </c>
      <c r="I178" s="6" t="n">
        <v>34.15</v>
      </c>
      <c r="J178" s="6" t="n">
        <v>33592</v>
      </c>
      <c r="K178" s="6" t="n">
        <v>258400</v>
      </c>
      <c r="L178" s="6" t="n">
        <v>224808</v>
      </c>
      <c r="M178" s="6" t="n">
        <v>21.65</v>
      </c>
      <c r="N178" s="6" t="n">
        <v>16.3</v>
      </c>
    </row>
    <row collapsed="false" customFormat="false" customHeight="false" hidden="false" ht="12.1" outlineLevel="0" r="179">
      <c r="A179" s="37" t="n">
        <v>45856</v>
      </c>
      <c r="B179" s="16" t="s">
        <v>564</v>
      </c>
      <c r="C179" s="16" t="s">
        <v>28</v>
      </c>
      <c r="D179" s="16" t="s">
        <v>29</v>
      </c>
      <c r="E179" s="7" t="n">
        <v>1000</v>
      </c>
      <c r="F179" s="16" t="s">
        <v>23</v>
      </c>
      <c r="G179" s="6" t="n">
        <v>34.84</v>
      </c>
      <c r="H179" s="6" t="n">
        <v>308.4</v>
      </c>
      <c r="I179" s="6" t="n">
        <v>198.1</v>
      </c>
      <c r="J179" s="6" t="n">
        <v>4529</v>
      </c>
      <c r="K179" s="6" t="n">
        <v>34840</v>
      </c>
      <c r="L179" s="6" t="n">
        <v>30311</v>
      </c>
      <c r="M179" s="6" t="n">
        <v>15.3</v>
      </c>
      <c r="N179" s="6" t="n">
        <v>9.83</v>
      </c>
    </row>
    <row collapsed="false" customFormat="false" customHeight="false" hidden="false" ht="12.1" outlineLevel="0" r="180">
      <c r="A180" s="37" t="n">
        <v>45931</v>
      </c>
      <c r="B180" s="16" t="s">
        <v>564</v>
      </c>
      <c r="C180" s="16" t="s">
        <v>31</v>
      </c>
      <c r="D180" s="16" t="s">
        <v>32</v>
      </c>
      <c r="E180" s="7" t="n">
        <v>40</v>
      </c>
      <c r="F180" s="16" t="s">
        <v>23</v>
      </c>
      <c r="G180" s="6" t="n">
        <v>273</v>
      </c>
      <c r="H180" s="6" t="n">
        <v>6883</v>
      </c>
      <c r="I180" s="6" t="n">
        <v>2307.15</v>
      </c>
      <c r="J180" s="6" t="n">
        <v>1420</v>
      </c>
      <c r="K180" s="6" t="n">
        <v>10920</v>
      </c>
      <c r="L180" s="6" t="n">
        <v>9500</v>
      </c>
      <c r="M180" s="6" t="n">
        <v>10.29</v>
      </c>
      <c r="N180" s="6" t="n">
        <v>3.45</v>
      </c>
    </row>
    <row collapsed="false" customFormat="false" customHeight="false" hidden="false" ht="12.1" outlineLevel="0" r="181">
      <c r="A181" s="37" t="n">
        <v>45933</v>
      </c>
      <c r="B181" s="16" t="s">
        <v>564</v>
      </c>
      <c r="C181" s="16" t="s">
        <v>67</v>
      </c>
      <c r="D181" s="16" t="s">
        <v>68</v>
      </c>
      <c r="E181" s="7" t="n">
        <v>-124</v>
      </c>
      <c r="F181" s="16" t="s">
        <v>19</v>
      </c>
      <c r="G181" s="6" t="n">
        <v>9.316</v>
      </c>
      <c r="H181" s="6" t="n">
        <v>5798</v>
      </c>
      <c r="I181" s="6" t="n">
        <v>-5932.31</v>
      </c>
      <c r="J181" s="6" t="n">
        <v>-1.43</v>
      </c>
      <c r="K181" s="6" t="n">
        <v>-1155.1812</v>
      </c>
      <c r="L181" s="6" t="n">
        <v>-1039.34</v>
      </c>
      <c r="M181" s="6" t="n">
        <v>-0.14</v>
      </c>
      <c r="N181" s="6" t="n">
        <v>0.14</v>
      </c>
    </row>
    <row collapsed="false" customFormat="false" customHeight="false" hidden="false" ht="12.1" outlineLevel="0" r="182">
      <c r="A182" s="37" t="n">
        <v>45933</v>
      </c>
      <c r="B182" s="16" t="s">
        <v>564</v>
      </c>
      <c r="C182" s="16" t="s">
        <v>16</v>
      </c>
      <c r="D182" s="16" t="s">
        <v>18</v>
      </c>
      <c r="E182" s="7" t="n">
        <v>124</v>
      </c>
      <c r="F182" s="16" t="s">
        <v>19</v>
      </c>
      <c r="G182" s="6" t="n">
        <v>9.316</v>
      </c>
      <c r="H182" s="6" t="n">
        <v>183.75</v>
      </c>
      <c r="I182" s="6" t="n">
        <v>3777.59</v>
      </c>
      <c r="J182" s="6" t="n">
        <v>1.43</v>
      </c>
      <c r="K182" s="6" t="n">
        <v>1155.1812</v>
      </c>
      <c r="L182" s="6" t="n">
        <v>1039.34</v>
      </c>
      <c r="M182" s="6" t="n">
        <v>0.22</v>
      </c>
      <c r="N182" s="6" t="n">
        <v>0.06</v>
      </c>
    </row>
    <row collapsed="false" customFormat="false" customHeight="false" hidden="false" ht="12.1" outlineLevel="0" r="183">
      <c r="A183" s="37" t="n">
        <v>45943</v>
      </c>
      <c r="B183" s="16" t="s">
        <v>564</v>
      </c>
      <c r="C183" s="16" t="s">
        <v>40</v>
      </c>
      <c r="D183" s="16" t="s">
        <v>41</v>
      </c>
      <c r="E183" s="7" t="n">
        <v>200</v>
      </c>
      <c r="F183" s="16" t="s">
        <v>23</v>
      </c>
      <c r="G183" s="6" t="n">
        <v>17.3</v>
      </c>
      <c r="H183" s="6" t="n">
        <v>477.45</v>
      </c>
      <c r="I183" s="6" t="n">
        <v>379.79</v>
      </c>
      <c r="J183" s="6" t="n">
        <v>450</v>
      </c>
      <c r="K183" s="6" t="n">
        <v>3460</v>
      </c>
      <c r="L183" s="6" t="n">
        <v>3010</v>
      </c>
      <c r="M183" s="6" t="n">
        <v>3.96</v>
      </c>
      <c r="N183" s="6" t="n">
        <v>3.15</v>
      </c>
    </row>
    <row collapsed="false" customFormat="false" customHeight="false" hidden="false" ht="12.1" outlineLevel="0" r="184">
      <c r="A184" s="37" t="n">
        <v>46002</v>
      </c>
      <c r="B184" s="16" t="s">
        <v>564</v>
      </c>
      <c r="C184" s="16" t="s">
        <v>34</v>
      </c>
      <c r="D184" s="16" t="s">
        <v>35</v>
      </c>
      <c r="E184" s="7" t="n">
        <v>4</v>
      </c>
      <c r="F184" s="16" t="s">
        <v>19</v>
      </c>
      <c r="G184" s="6" t="n">
        <v>65.0463</v>
      </c>
      <c r="H184" s="6" t="n">
        <v>309.305</v>
      </c>
      <c r="I184" s="6" t="n">
        <v>4054.95</v>
      </c>
      <c r="J184" s="6" t="n">
        <v>0.7</v>
      </c>
      <c r="K184" s="6" t="n">
        <v>260.1853</v>
      </c>
      <c r="L184" s="6" t="n">
        <v>205.66</v>
      </c>
      <c r="M184" s="6" t="n">
        <v>1.27</v>
      </c>
      <c r="N184" s="6" t="n">
        <v>0.21</v>
      </c>
    </row>
    <row collapsed="false" customFormat="false" customHeight="false" hidden="false" ht="12.1" outlineLevel="0" r="185">
      <c r="A185" s="37" t="n">
        <v>46020</v>
      </c>
      <c r="B185" s="16" t="s">
        <v>564</v>
      </c>
      <c r="C185" s="16" t="s">
        <v>16</v>
      </c>
      <c r="D185" s="16" t="s">
        <v>18</v>
      </c>
      <c r="E185" s="7" t="n">
        <v>124</v>
      </c>
      <c r="F185" s="16" t="s">
        <v>19</v>
      </c>
      <c r="G185" s="6" t="n">
        <v>8.9346</v>
      </c>
      <c r="H185" s="6" t="n">
        <v>284.79</v>
      </c>
      <c r="I185" s="6" t="n">
        <v>3777.59</v>
      </c>
      <c r="J185" s="6" t="n">
        <v>1.43</v>
      </c>
      <c r="K185" s="6" t="n">
        <v>1107.8922</v>
      </c>
      <c r="L185" s="6" t="n">
        <v>996.79</v>
      </c>
      <c r="M185" s="6" t="n">
        <v>0.21</v>
      </c>
      <c r="N185" s="6" t="n">
        <v>0.04</v>
      </c>
    </row>
    <row collapsed="false" customFormat="false" customHeight="false" hidden="false" ht="12.1" outlineLevel="0" r="186">
      <c r="A186" s="37" t="n">
        <v>46020</v>
      </c>
      <c r="B186" s="16" t="s">
        <v>564</v>
      </c>
      <c r="C186" s="16" t="s">
        <v>67</v>
      </c>
      <c r="D186" s="16" t="s">
        <v>68</v>
      </c>
      <c r="E186" s="7" t="n">
        <v>-124</v>
      </c>
      <c r="F186" s="16" t="s">
        <v>19</v>
      </c>
      <c r="G186" s="6" t="n">
        <v>8.9346</v>
      </c>
      <c r="H186" s="6" t="n">
        <v>5798</v>
      </c>
      <c r="I186" s="6" t="n">
        <v>-5932.31</v>
      </c>
      <c r="J186" s="6" t="n">
        <v>-1.43</v>
      </c>
      <c r="K186" s="6" t="n">
        <v>-1107.8922</v>
      </c>
      <c r="L186" s="6" t="n">
        <v>-996.79</v>
      </c>
      <c r="M186" s="6" t="n">
        <v>-0.14</v>
      </c>
      <c r="N186" s="6" t="n">
        <v>0.14</v>
      </c>
    </row>
    <row collapsed="false" customFormat="false" customHeight="false" hidden="false" ht="12.1" outlineLevel="0" r="187">
      <c r="A187" s="37" t="n">
        <v>46034</v>
      </c>
      <c r="B187" s="16" t="s">
        <v>564</v>
      </c>
      <c r="C187" s="16" t="s">
        <v>37</v>
      </c>
      <c r="D187" s="16" t="s">
        <v>38</v>
      </c>
      <c r="E187" s="7" t="n">
        <v>20</v>
      </c>
      <c r="F187" s="16" t="s">
        <v>23</v>
      </c>
      <c r="G187" s="6" t="n">
        <v>397</v>
      </c>
      <c r="H187" s="6" t="n">
        <v>5393</v>
      </c>
      <c r="I187" s="6" t="n">
        <v>4010.5</v>
      </c>
      <c r="J187" s="6" t="n">
        <v>1032</v>
      </c>
      <c r="K187" s="6" t="n">
        <v>7940</v>
      </c>
      <c r="L187" s="6" t="n">
        <v>6908</v>
      </c>
      <c r="M187" s="6" t="n">
        <v>8.61</v>
      </c>
      <c r="N187" s="6" t="n">
        <v>6.4</v>
      </c>
    </row>
    <row collapsed="false" customFormat="false" customHeight="false" hidden="false" ht="12.1" outlineLevel="0" r="188">
      <c r="A188" s="37" t="n">
        <v>46098</v>
      </c>
      <c r="B188" s="16" t="s">
        <v>564</v>
      </c>
      <c r="C188" s="16" t="s">
        <v>34</v>
      </c>
      <c r="D188" s="16" t="s">
        <v>35</v>
      </c>
      <c r="E188" s="7" t="n">
        <v>4</v>
      </c>
      <c r="F188" s="16" t="s">
        <v>19</v>
      </c>
      <c r="G188" s="6" t="n">
        <v>77.4854</v>
      </c>
      <c r="H188" s="6" t="n">
        <v>339.274</v>
      </c>
      <c r="I188" s="6" t="n">
        <v>4054.95</v>
      </c>
      <c r="J188" s="6" t="n">
        <v>0.8</v>
      </c>
      <c r="K188" s="6" t="n">
        <v>309.9417</v>
      </c>
      <c r="L188" s="6" t="n">
        <v>245.1</v>
      </c>
      <c r="M188" s="6" t="n">
        <v>1.51</v>
      </c>
      <c r="N188" s="6" t="n">
        <v>0.22</v>
      </c>
    </row>
    <row collapsed="false" customFormat="false" customHeight="false" hidden="false" ht="12.1" outlineLevel="0" r="189">
      <c r="A189" s="37" t="n">
        <v>46101</v>
      </c>
      <c r="B189" s="16" t="s">
        <v>564</v>
      </c>
      <c r="C189" s="16" t="s">
        <v>49</v>
      </c>
      <c r="D189" s="16" t="s">
        <v>50</v>
      </c>
      <c r="E189" s="7" t="n">
        <v>30</v>
      </c>
      <c r="F189" s="16" t="s">
        <v>19</v>
      </c>
      <c r="G189" s="6" t="n">
        <v>74.6574</v>
      </c>
      <c r="H189" s="6" t="n">
        <v>26.08</v>
      </c>
      <c r="I189" s="6" t="n">
        <v>2084.72</v>
      </c>
      <c r="J189" s="6" t="n">
        <v>7.92</v>
      </c>
      <c r="K189" s="6" t="n">
        <v>2239.7206</v>
      </c>
      <c r="L189" s="6" t="n">
        <v>1567.8</v>
      </c>
      <c r="M189" s="6" t="n">
        <v>2.51</v>
      </c>
      <c r="N189" s="6" t="n">
        <v>2.36</v>
      </c>
    </row>
    <row collapsed="false" customFormat="false" customHeight="false" hidden="false" ht="12.1" outlineLevel="0" r="190">
      <c r="A190" s="37"/>
      <c r="B190" s="16"/>
      <c r="C190" s="16"/>
      <c r="D190" s="16"/>
      <c r="E190" s="7"/>
      <c r="F190" s="16"/>
      <c r="G190" s="6"/>
      <c r="H190" s="6"/>
      <c r="I190" s="6"/>
      <c r="J190" s="6"/>
      <c r="K190" s="6"/>
      <c r="L190" s="6"/>
      <c r="M190" s="6"/>
      <c r="N190" s="6"/>
    </row>
    <row collapsed="false" customFormat="false" customHeight="false" hidden="false" ht="12.1" outlineLevel="0" r="191">
      <c r="A191" s="37" t="n">
        <v>46111</v>
      </c>
      <c r="B191" s="16" t="s">
        <v>564</v>
      </c>
      <c r="C191" s="16" t="s">
        <v>16</v>
      </c>
      <c r="D191" s="16" t="s">
        <v>18</v>
      </c>
      <c r="E191" s="7" t="n">
        <v>124</v>
      </c>
      <c r="F191" s="16" t="s">
        <v>19</v>
      </c>
      <c r="G191" s="6" t="n">
        <v>12.1716</v>
      </c>
      <c r="H191" s="6" t="n">
        <v>357.22</v>
      </c>
      <c r="I191" s="6" t="n">
        <v>3777.59</v>
      </c>
      <c r="J191" s="6" t="n">
        <v>1.86</v>
      </c>
      <c r="K191" s="6" t="n">
        <v>1509.284</v>
      </c>
      <c r="L191" s="6" t="n">
        <v>1358.36</v>
      </c>
      <c r="M191" s="6" t="n">
        <v>0.29</v>
      </c>
      <c r="N191" s="6" t="n">
        <v>0.04</v>
      </c>
    </row>
    <row collapsed="false" customFormat="false" customHeight="false" hidden="false" ht="12.1" outlineLevel="0" r="192">
      <c r="A192" s="37" t="n">
        <v>46111</v>
      </c>
      <c r="B192" s="16" t="s">
        <v>564</v>
      </c>
      <c r="C192" s="16" t="s">
        <v>67</v>
      </c>
      <c r="D192" s="16" t="s">
        <v>68</v>
      </c>
      <c r="E192" s="7" t="n">
        <v>-124</v>
      </c>
      <c r="F192" s="16" t="s">
        <v>19</v>
      </c>
      <c r="G192" s="6" t="n">
        <v>12.1716</v>
      </c>
      <c r="H192" s="6" t="n">
        <v>5798</v>
      </c>
      <c r="I192" s="6" t="n">
        <v>-5932.31</v>
      </c>
      <c r="J192" s="6" t="n">
        <v>-1.86</v>
      </c>
      <c r="K192" s="6" t="n">
        <v>-1509.284</v>
      </c>
      <c r="L192" s="6" t="n">
        <v>-1358.36</v>
      </c>
      <c r="M192" s="6" t="n">
        <v>-0.18</v>
      </c>
      <c r="N192" s="6" t="n">
        <v>0.19</v>
      </c>
    </row>
    <row collapsed="false" customFormat="false" customHeight="false" hidden="false" ht="12.1" outlineLevel="0" r="193">
      <c r="A193" s="37" t="n">
        <v>46146</v>
      </c>
      <c r="B193" s="16" t="s">
        <v>564</v>
      </c>
      <c r="C193" s="16" t="s">
        <v>37</v>
      </c>
      <c r="D193" s="16" t="s">
        <v>38</v>
      </c>
      <c r="E193" s="7" t="n">
        <v>20</v>
      </c>
      <c r="F193" s="16" t="s">
        <v>23</v>
      </c>
      <c r="G193" s="6" t="n">
        <v>278</v>
      </c>
      <c r="H193" s="6" t="n">
        <v>5392</v>
      </c>
      <c r="I193" s="6" t="n">
        <v>4010.5</v>
      </c>
      <c r="J193" s="6" t="n">
        <v>723</v>
      </c>
      <c r="K193" s="6" t="n">
        <v>5560</v>
      </c>
      <c r="L193" s="6" t="n">
        <v>4837</v>
      </c>
      <c r="M193" s="6" t="n">
        <v>6.03</v>
      </c>
      <c r="N193" s="6" t="n">
        <v>4.49</v>
      </c>
    </row>
  </sheetData>
  <autoFilter ref="A1:N19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83</v>
      </c>
      <c r="B1" s="38" t="s">
        <v>555</v>
      </c>
      <c r="C1" s="38" t="s">
        <v>0</v>
      </c>
      <c r="D1" s="38" t="s">
        <v>2</v>
      </c>
      <c r="E1" s="38" t="s">
        <v>6</v>
      </c>
      <c r="F1" s="38" t="s">
        <v>556</v>
      </c>
      <c r="G1" s="38" t="s">
        <v>577</v>
      </c>
      <c r="H1" s="38" t="s">
        <v>491</v>
      </c>
      <c r="I1" s="38" t="s">
        <v>560</v>
      </c>
      <c r="J1" s="38" t="s">
        <v>561</v>
      </c>
    </row>
    <row collapsed="false" customFormat="false" customHeight="false" hidden="false" ht="12.1" outlineLevel="0" r="2">
      <c r="A2" s="39" t="n">
        <v>44075</v>
      </c>
      <c r="B2" s="16" t="s">
        <v>564</v>
      </c>
      <c r="C2" s="16" t="s">
        <v>364</v>
      </c>
      <c r="D2" s="16" t="s">
        <v>578</v>
      </c>
      <c r="E2" s="6" t="n">
        <v>1000</v>
      </c>
      <c r="F2" s="7" t="n">
        <v>300</v>
      </c>
      <c r="G2" s="6" t="n">
        <v>23.56</v>
      </c>
      <c r="H2" s="6" t="n">
        <v>21</v>
      </c>
      <c r="I2" s="6" t="n">
        <v>7068</v>
      </c>
      <c r="J2" s="6" t="n">
        <v>7047</v>
      </c>
    </row>
    <row collapsed="false" customFormat="false" customHeight="false" hidden="false" ht="12.1" outlineLevel="0" r="3">
      <c r="A3" s="39" t="n">
        <v>44166</v>
      </c>
      <c r="B3" s="16" t="s">
        <v>564</v>
      </c>
      <c r="C3" s="16" t="s">
        <v>364</v>
      </c>
      <c r="D3" s="16" t="s">
        <v>578</v>
      </c>
      <c r="E3" s="6" t="n">
        <v>1000</v>
      </c>
      <c r="F3" s="7" t="n">
        <v>300</v>
      </c>
      <c r="G3" s="6" t="n">
        <v>23.56</v>
      </c>
      <c r="H3" s="6" t="n">
        <v>52</v>
      </c>
      <c r="I3" s="6" t="n">
        <v>7068</v>
      </c>
      <c r="J3" s="6" t="n">
        <v>7016</v>
      </c>
    </row>
    <row collapsed="false" customFormat="false" customHeight="false" hidden="false" ht="12.1" outlineLevel="0" r="4">
      <c r="A4" s="39" t="n">
        <v>44257</v>
      </c>
      <c r="B4" s="16" t="s">
        <v>564</v>
      </c>
      <c r="C4" s="16" t="s">
        <v>364</v>
      </c>
      <c r="D4" s="16" t="s">
        <v>578</v>
      </c>
      <c r="E4" s="6" t="n">
        <v>1000</v>
      </c>
      <c r="F4" s="7" t="n">
        <v>300</v>
      </c>
      <c r="G4" s="6" t="n">
        <v>23.56</v>
      </c>
      <c r="H4" s="6" t="n">
        <v>919</v>
      </c>
      <c r="I4" s="6" t="n">
        <v>7068</v>
      </c>
      <c r="J4" s="6" t="n">
        <v>6149</v>
      </c>
    </row>
    <row collapsed="false" customFormat="false" customHeight="false" hidden="false" ht="12.1" outlineLevel="0" r="5">
      <c r="A5" s="39" t="n">
        <v>44348</v>
      </c>
      <c r="B5" s="16" t="s">
        <v>564</v>
      </c>
      <c r="C5" s="16" t="s">
        <v>364</v>
      </c>
      <c r="D5" s="16" t="s">
        <v>578</v>
      </c>
      <c r="E5" s="6" t="n">
        <v>1000</v>
      </c>
      <c r="F5" s="7" t="n">
        <v>300</v>
      </c>
      <c r="G5" s="6" t="n">
        <v>23.56</v>
      </c>
      <c r="H5" s="6" t="n">
        <v>919</v>
      </c>
      <c r="I5" s="6" t="n">
        <v>7068</v>
      </c>
      <c r="J5" s="6" t="n">
        <v>6149</v>
      </c>
    </row>
    <row collapsed="false" customFormat="false" customHeight="false" hidden="false" ht="12.1" outlineLevel="0" r="6">
      <c r="A6" s="39" t="n">
        <v>44439</v>
      </c>
      <c r="B6" s="16" t="s">
        <v>564</v>
      </c>
      <c r="C6" s="16" t="s">
        <v>364</v>
      </c>
      <c r="D6" s="16" t="s">
        <v>578</v>
      </c>
      <c r="E6" s="6" t="n">
        <v>1000</v>
      </c>
      <c r="F6" s="7" t="n">
        <v>300</v>
      </c>
      <c r="G6" s="6" t="n">
        <v>23.56</v>
      </c>
      <c r="H6" s="6" t="n">
        <v>919</v>
      </c>
      <c r="I6" s="6" t="n">
        <v>7068</v>
      </c>
      <c r="J6" s="6" t="n">
        <v>6149</v>
      </c>
    </row>
    <row collapsed="false" customFormat="false" customHeight="false" hidden="false" ht="12.1" outlineLevel="0" r="7">
      <c r="A7" s="39" t="n">
        <v>44530</v>
      </c>
      <c r="B7" s="16" t="s">
        <v>564</v>
      </c>
      <c r="C7" s="16" t="s">
        <v>364</v>
      </c>
      <c r="D7" s="16" t="s">
        <v>578</v>
      </c>
      <c r="E7" s="6" t="n">
        <v>1000</v>
      </c>
      <c r="F7" s="7" t="n">
        <v>300</v>
      </c>
      <c r="G7" s="6" t="n">
        <v>23.56</v>
      </c>
      <c r="H7" s="6" t="n">
        <v>919</v>
      </c>
      <c r="I7" s="6" t="n">
        <v>7068</v>
      </c>
      <c r="J7" s="6" t="n">
        <v>6149</v>
      </c>
    </row>
    <row collapsed="false" customFormat="false" customHeight="false" hidden="false" ht="12.1" outlineLevel="0" r="8">
      <c r="A8" s="39" t="n">
        <v>44621</v>
      </c>
      <c r="B8" s="16" t="s">
        <v>564</v>
      </c>
      <c r="C8" s="16" t="s">
        <v>364</v>
      </c>
      <c r="D8" s="16" t="s">
        <v>578</v>
      </c>
      <c r="E8" s="6" t="n">
        <v>1000</v>
      </c>
      <c r="F8" s="7" t="n">
        <v>300</v>
      </c>
      <c r="G8" s="6" t="n">
        <v>23.56</v>
      </c>
      <c r="H8" s="6" t="n">
        <v>919</v>
      </c>
      <c r="I8" s="6" t="n">
        <v>7068</v>
      </c>
      <c r="J8" s="6" t="n">
        <v>6149</v>
      </c>
    </row>
    <row collapsed="false" customFormat="false" customHeight="false" hidden="false" ht="12.1" outlineLevel="0" r="9">
      <c r="A9" s="39" t="n">
        <v>44712</v>
      </c>
      <c r="B9" s="16" t="s">
        <v>564</v>
      </c>
      <c r="C9" s="16" t="s">
        <v>364</v>
      </c>
      <c r="D9" s="16" t="s">
        <v>578</v>
      </c>
      <c r="E9" s="6" t="n">
        <v>1000</v>
      </c>
      <c r="F9" s="7" t="n">
        <v>300</v>
      </c>
      <c r="G9" s="6" t="n">
        <v>23.56</v>
      </c>
      <c r="H9" s="6" t="n">
        <v>919</v>
      </c>
      <c r="I9" s="6" t="n">
        <v>7068</v>
      </c>
      <c r="J9" s="6" t="n">
        <v>6149</v>
      </c>
    </row>
    <row collapsed="false" customFormat="false" customHeight="false" hidden="false" ht="12.1" outlineLevel="0" r="10">
      <c r="A10" s="39" t="n">
        <v>44803</v>
      </c>
      <c r="B10" s="16" t="s">
        <v>564</v>
      </c>
      <c r="C10" s="16" t="s">
        <v>364</v>
      </c>
      <c r="D10" s="16" t="s">
        <v>578</v>
      </c>
      <c r="E10" s="6" t="n">
        <v>1000</v>
      </c>
      <c r="F10" s="7" t="n">
        <v>300</v>
      </c>
      <c r="G10" s="6" t="n">
        <v>23.56</v>
      </c>
      <c r="H10" s="6" t="n">
        <v>919</v>
      </c>
      <c r="I10" s="6" t="n">
        <v>7068</v>
      </c>
      <c r="J10" s="6" t="n">
        <v>6149</v>
      </c>
    </row>
    <row collapsed="false" customFormat="false" customHeight="false" hidden="false" ht="12.1" outlineLevel="0" r="11">
      <c r="A11" s="39" t="n">
        <v>44894</v>
      </c>
      <c r="B11" s="16" t="s">
        <v>564</v>
      </c>
      <c r="C11" s="16" t="s">
        <v>364</v>
      </c>
      <c r="D11" s="16" t="s">
        <v>578</v>
      </c>
      <c r="E11" s="6" t="n">
        <v>1000</v>
      </c>
      <c r="F11" s="7" t="n">
        <v>300</v>
      </c>
      <c r="G11" s="6" t="n">
        <v>23.56</v>
      </c>
      <c r="H11" s="6" t="n">
        <v>919</v>
      </c>
      <c r="I11" s="6" t="n">
        <v>7068</v>
      </c>
      <c r="J11" s="6" t="n">
        <v>6149</v>
      </c>
    </row>
    <row collapsed="false" customFormat="false" customHeight="false" hidden="false" ht="12.1" outlineLevel="0" r="12">
      <c r="A12" s="39" t="n">
        <v>44985</v>
      </c>
      <c r="B12" s="16" t="s">
        <v>564</v>
      </c>
      <c r="C12" s="16" t="s">
        <v>364</v>
      </c>
      <c r="D12" s="16" t="s">
        <v>578</v>
      </c>
      <c r="E12" s="6" t="n">
        <v>1000</v>
      </c>
      <c r="F12" s="7" t="n">
        <v>300</v>
      </c>
      <c r="G12" s="6" t="n">
        <v>23.56</v>
      </c>
      <c r="H12" s="6" t="n">
        <v>919</v>
      </c>
      <c r="I12" s="6" t="n">
        <v>7068</v>
      </c>
      <c r="J12" s="6" t="n">
        <v>6149</v>
      </c>
    </row>
    <row collapsed="false" customFormat="false" customHeight="false" hidden="false" ht="12.1" outlineLevel="0" r="13">
      <c r="A13" s="39" t="n">
        <v>45050</v>
      </c>
      <c r="B13" s="16" t="s">
        <v>564</v>
      </c>
      <c r="C13" s="16" t="s">
        <v>74</v>
      </c>
      <c r="D13" s="16" t="s">
        <v>76</v>
      </c>
      <c r="E13" s="6" t="n">
        <v>1000</v>
      </c>
      <c r="F13" s="7" t="n">
        <v>1</v>
      </c>
      <c r="G13" s="6" t="n">
        <v>26.43</v>
      </c>
      <c r="H13" s="6" t="n">
        <v>3</v>
      </c>
      <c r="I13" s="6" t="n">
        <v>26.43</v>
      </c>
      <c r="J13" s="6" t="n">
        <v>23.43</v>
      </c>
    </row>
    <row collapsed="false" customFormat="false" customHeight="false" hidden="false" ht="12.1" outlineLevel="0" r="14">
      <c r="A14" s="39" t="n">
        <v>45076</v>
      </c>
      <c r="B14" s="16" t="s">
        <v>564</v>
      </c>
      <c r="C14" s="16" t="s">
        <v>364</v>
      </c>
      <c r="D14" s="16" t="s">
        <v>578</v>
      </c>
      <c r="E14" s="6" t="n">
        <v>1000</v>
      </c>
      <c r="F14" s="7" t="n">
        <v>300</v>
      </c>
      <c r="G14" s="6" t="n">
        <v>23.56</v>
      </c>
      <c r="H14" s="6" t="n">
        <v>919</v>
      </c>
      <c r="I14" s="6" t="n">
        <v>7068</v>
      </c>
      <c r="J14" s="6" t="n">
        <v>6149</v>
      </c>
    </row>
    <row collapsed="false" customFormat="false" customHeight="false" hidden="false" ht="12.1" outlineLevel="0" r="15">
      <c r="A15" s="39" t="n">
        <v>45141</v>
      </c>
      <c r="B15" s="16" t="s">
        <v>564</v>
      </c>
      <c r="C15" s="16" t="s">
        <v>74</v>
      </c>
      <c r="D15" s="16" t="s">
        <v>76</v>
      </c>
      <c r="E15" s="6" t="n">
        <v>1000</v>
      </c>
      <c r="F15" s="7" t="n">
        <v>1</v>
      </c>
      <c r="G15" s="6" t="n">
        <v>26.43</v>
      </c>
      <c r="H15" s="6" t="n">
        <v>3</v>
      </c>
      <c r="I15" s="6" t="n">
        <v>26.43</v>
      </c>
      <c r="J15" s="6" t="n">
        <v>23.43</v>
      </c>
    </row>
    <row collapsed="false" customFormat="false" customHeight="false" hidden="false" ht="12.1" outlineLevel="0" r="16">
      <c r="A16" s="39" t="n">
        <v>45167</v>
      </c>
      <c r="B16" s="16" t="s">
        <v>564</v>
      </c>
      <c r="C16" s="16" t="s">
        <v>364</v>
      </c>
      <c r="D16" s="16" t="s">
        <v>578</v>
      </c>
      <c r="E16" s="6" t="n">
        <v>1000</v>
      </c>
      <c r="F16" s="7" t="n">
        <v>300</v>
      </c>
      <c r="G16" s="6" t="n">
        <v>23.56</v>
      </c>
      <c r="H16" s="6" t="n">
        <v>919</v>
      </c>
      <c r="I16" s="6" t="n">
        <v>7068</v>
      </c>
      <c r="J16" s="6" t="n">
        <v>6149</v>
      </c>
    </row>
    <row collapsed="false" customFormat="false" customHeight="false" hidden="false" ht="12.1" outlineLevel="0" r="17">
      <c r="A17" s="39" t="n">
        <v>45232</v>
      </c>
      <c r="B17" s="16" t="s">
        <v>564</v>
      </c>
      <c r="C17" s="16" t="s">
        <v>74</v>
      </c>
      <c r="D17" s="16" t="s">
        <v>76</v>
      </c>
      <c r="E17" s="6" t="n">
        <v>1000</v>
      </c>
      <c r="F17" s="7" t="n">
        <v>1</v>
      </c>
      <c r="G17" s="6" t="n">
        <v>26.43</v>
      </c>
      <c r="H17" s="6" t="n">
        <v>3</v>
      </c>
      <c r="I17" s="6" t="n">
        <v>26.43</v>
      </c>
      <c r="J17" s="6" t="n">
        <v>23.43</v>
      </c>
    </row>
    <row collapsed="false" customFormat="false" customHeight="false" hidden="false" ht="12.1" outlineLevel="0" r="18">
      <c r="A18" s="39" t="n">
        <v>45258</v>
      </c>
      <c r="B18" s="16" t="s">
        <v>564</v>
      </c>
      <c r="C18" s="16" t="s">
        <v>364</v>
      </c>
      <c r="D18" s="16" t="s">
        <v>578</v>
      </c>
      <c r="E18" s="6" t="n">
        <v>1000</v>
      </c>
      <c r="F18" s="7" t="n">
        <v>300</v>
      </c>
      <c r="G18" s="6" t="n">
        <v>23.56</v>
      </c>
      <c r="H18" s="6" t="n">
        <v>919</v>
      </c>
      <c r="I18" s="6" t="n">
        <v>7068</v>
      </c>
      <c r="J18" s="6" t="n">
        <v>6149</v>
      </c>
    </row>
    <row collapsed="false" customFormat="false" customHeight="false" hidden="false" ht="12.1" outlineLevel="0" r="19">
      <c r="A19" s="39" t="n">
        <v>45323</v>
      </c>
      <c r="B19" s="16" t="s">
        <v>564</v>
      </c>
      <c r="C19" s="16" t="s">
        <v>74</v>
      </c>
      <c r="D19" s="16" t="s">
        <v>76</v>
      </c>
      <c r="E19" s="6" t="n">
        <v>1000</v>
      </c>
      <c r="F19" s="7" t="n">
        <v>1</v>
      </c>
      <c r="G19" s="6" t="n">
        <v>26.43</v>
      </c>
      <c r="H19" s="6" t="n">
        <v>3</v>
      </c>
      <c r="I19" s="6" t="n">
        <v>26.43</v>
      </c>
      <c r="J19" s="6" t="n">
        <v>23.43</v>
      </c>
    </row>
    <row collapsed="false" customFormat="false" customHeight="false" hidden="false" ht="12.1" outlineLevel="0" r="20">
      <c r="A20" s="39" t="n">
        <v>45349</v>
      </c>
      <c r="B20" s="16" t="s">
        <v>564</v>
      </c>
      <c r="C20" s="16" t="s">
        <v>364</v>
      </c>
      <c r="D20" s="16" t="s">
        <v>578</v>
      </c>
      <c r="E20" s="6" t="n">
        <v>750</v>
      </c>
      <c r="F20" s="7" t="n">
        <v>300</v>
      </c>
      <c r="G20" s="6" t="n">
        <v>17.67</v>
      </c>
      <c r="H20" s="6" t="n">
        <v>689</v>
      </c>
      <c r="I20" s="6" t="n">
        <v>5301</v>
      </c>
      <c r="J20" s="6" t="n">
        <v>4612</v>
      </c>
    </row>
    <row collapsed="false" customFormat="false" customHeight="false" hidden="false" ht="12.1" outlineLevel="0" r="21">
      <c r="A21" s="39" t="n">
        <v>45414</v>
      </c>
      <c r="B21" s="16" t="s">
        <v>564</v>
      </c>
      <c r="C21" s="16" t="s">
        <v>74</v>
      </c>
      <c r="D21" s="16" t="s">
        <v>76</v>
      </c>
      <c r="E21" s="6" t="n">
        <v>1000</v>
      </c>
      <c r="F21" s="7" t="n">
        <v>1</v>
      </c>
      <c r="G21" s="6" t="n">
        <v>26.43</v>
      </c>
      <c r="H21" s="6" t="n">
        <v>3</v>
      </c>
      <c r="I21" s="6" t="n">
        <v>26.43</v>
      </c>
      <c r="J21" s="6" t="n">
        <v>23.43</v>
      </c>
    </row>
    <row collapsed="false" customFormat="false" customHeight="false" hidden="false" ht="12.1" outlineLevel="0" r="22">
      <c r="A22" s="39" t="n">
        <v>45440</v>
      </c>
      <c r="B22" s="16" t="s">
        <v>564</v>
      </c>
      <c r="C22" s="16" t="s">
        <v>364</v>
      </c>
      <c r="D22" s="16" t="s">
        <v>578</v>
      </c>
      <c r="E22" s="6" t="n">
        <v>750</v>
      </c>
      <c r="F22" s="7" t="n">
        <v>300</v>
      </c>
      <c r="G22" s="6" t="n">
        <v>17.67</v>
      </c>
      <c r="H22" s="6" t="n">
        <v>689</v>
      </c>
      <c r="I22" s="6" t="n">
        <v>5301</v>
      </c>
      <c r="J22" s="6" t="n">
        <v>4612</v>
      </c>
    </row>
    <row collapsed="false" customFormat="false" customHeight="false" hidden="false" ht="12.1" outlineLevel="0" r="23">
      <c r="A23" s="39" t="n">
        <v>45505</v>
      </c>
      <c r="B23" s="16" t="s">
        <v>564</v>
      </c>
      <c r="C23" s="16" t="s">
        <v>74</v>
      </c>
      <c r="D23" s="16" t="s">
        <v>76</v>
      </c>
      <c r="E23" s="6" t="n">
        <v>1000</v>
      </c>
      <c r="F23" s="7" t="n">
        <v>1</v>
      </c>
      <c r="G23" s="6" t="n">
        <v>26.43</v>
      </c>
      <c r="H23" s="6" t="n">
        <v>3</v>
      </c>
      <c r="I23" s="6" t="n">
        <v>26.43</v>
      </c>
      <c r="J23" s="6" t="n">
        <v>23.43</v>
      </c>
    </row>
    <row collapsed="false" customFormat="false" customHeight="false" hidden="false" ht="12.1" outlineLevel="0" r="24">
      <c r="A24" s="39" t="n">
        <v>45531</v>
      </c>
      <c r="B24" s="16" t="s">
        <v>564</v>
      </c>
      <c r="C24" s="16" t="s">
        <v>364</v>
      </c>
      <c r="D24" s="16" t="s">
        <v>578</v>
      </c>
      <c r="E24" s="6" t="n">
        <v>500</v>
      </c>
      <c r="F24" s="7" t="n">
        <v>300</v>
      </c>
      <c r="G24" s="6" t="n">
        <v>11.78</v>
      </c>
      <c r="H24" s="6" t="n">
        <v>459</v>
      </c>
      <c r="I24" s="6" t="n">
        <v>3534</v>
      </c>
      <c r="J24" s="6" t="n">
        <v>3075</v>
      </c>
    </row>
    <row collapsed="false" customFormat="false" customHeight="false" hidden="false" ht="12.1" outlineLevel="0" r="25">
      <c r="A25" s="39" t="n">
        <v>45596</v>
      </c>
      <c r="B25" s="16" t="s">
        <v>564</v>
      </c>
      <c r="C25" s="16" t="s">
        <v>74</v>
      </c>
      <c r="D25" s="16" t="s">
        <v>76</v>
      </c>
      <c r="E25" s="6" t="n">
        <v>1000</v>
      </c>
      <c r="F25" s="7" t="n">
        <v>1</v>
      </c>
      <c r="G25" s="6" t="n">
        <v>26.43</v>
      </c>
      <c r="H25" s="6" t="n">
        <v>3</v>
      </c>
      <c r="I25" s="6" t="n">
        <v>26.43</v>
      </c>
      <c r="J25" s="6" t="n">
        <v>23.43</v>
      </c>
    </row>
    <row collapsed="false" customFormat="false" customHeight="false" hidden="false" ht="12.1" outlineLevel="0" r="26">
      <c r="A26" s="39" t="n">
        <v>45622</v>
      </c>
      <c r="B26" s="16" t="s">
        <v>564</v>
      </c>
      <c r="C26" s="16" t="s">
        <v>364</v>
      </c>
      <c r="D26" s="16" t="s">
        <v>578</v>
      </c>
      <c r="E26" s="6" t="n">
        <v>500</v>
      </c>
      <c r="F26" s="7" t="n">
        <v>300</v>
      </c>
      <c r="G26" s="6" t="n">
        <v>11.78</v>
      </c>
      <c r="H26" s="6" t="n">
        <v>459</v>
      </c>
      <c r="I26" s="6" t="n">
        <v>3534</v>
      </c>
      <c r="J26" s="6" t="n">
        <v>3075</v>
      </c>
    </row>
    <row collapsed="false" customFormat="false" customHeight="false" hidden="false" ht="12.1" outlineLevel="0" r="27">
      <c r="A27" s="39" t="n">
        <v>45687</v>
      </c>
      <c r="B27" s="16" t="s">
        <v>564</v>
      </c>
      <c r="C27" s="16" t="s">
        <v>74</v>
      </c>
      <c r="D27" s="16" t="s">
        <v>76</v>
      </c>
      <c r="E27" s="6" t="n">
        <v>1000</v>
      </c>
      <c r="F27" s="7" t="n">
        <v>1</v>
      </c>
      <c r="G27" s="6" t="n">
        <v>26.43</v>
      </c>
      <c r="H27" s="6" t="n">
        <v>3</v>
      </c>
      <c r="I27" s="6" t="n">
        <v>26.43</v>
      </c>
      <c r="J27" s="6" t="n">
        <v>23.43</v>
      </c>
    </row>
    <row collapsed="false" customFormat="false" customHeight="false" hidden="false" ht="12.1" outlineLevel="0" r="28">
      <c r="A28" s="39" t="n">
        <v>45713</v>
      </c>
      <c r="B28" s="16" t="s">
        <v>564</v>
      </c>
      <c r="C28" s="16" t="s">
        <v>364</v>
      </c>
      <c r="D28" s="16" t="s">
        <v>578</v>
      </c>
      <c r="E28" s="6" t="n">
        <v>250</v>
      </c>
      <c r="F28" s="7" t="n">
        <v>300</v>
      </c>
      <c r="G28" s="6" t="n">
        <v>5.89</v>
      </c>
      <c r="H28" s="6" t="n">
        <v>230</v>
      </c>
      <c r="I28" s="6" t="n">
        <v>1767</v>
      </c>
      <c r="J28" s="6" t="n">
        <v>1537</v>
      </c>
    </row>
    <row collapsed="false" customFormat="false" customHeight="false" hidden="false" ht="12.1" outlineLevel="0" r="29">
      <c r="A29" s="39" t="n">
        <v>45778</v>
      </c>
      <c r="B29" s="16" t="s">
        <v>564</v>
      </c>
      <c r="C29" s="16" t="s">
        <v>74</v>
      </c>
      <c r="D29" s="16" t="s">
        <v>76</v>
      </c>
      <c r="E29" s="6" t="n">
        <v>1000</v>
      </c>
      <c r="F29" s="7" t="n">
        <v>1</v>
      </c>
      <c r="G29" s="6" t="n">
        <v>26.43</v>
      </c>
      <c r="H29" s="6" t="n">
        <v>3</v>
      </c>
      <c r="I29" s="6" t="n">
        <v>26.43</v>
      </c>
      <c r="J29" s="6" t="n">
        <v>23.43</v>
      </c>
    </row>
    <row collapsed="false" customFormat="false" customHeight="false" hidden="false" ht="12.1" outlineLevel="0" r="30">
      <c r="A30" s="39" t="n">
        <v>45804</v>
      </c>
      <c r="B30" s="16" t="s">
        <v>564</v>
      </c>
      <c r="C30" s="16" t="s">
        <v>364</v>
      </c>
      <c r="D30" s="16" t="s">
        <v>578</v>
      </c>
      <c r="E30" s="6" t="n">
        <v>250</v>
      </c>
      <c r="F30" s="7" t="n">
        <v>300</v>
      </c>
      <c r="G30" s="6" t="n">
        <v>5.89</v>
      </c>
      <c r="H30" s="6" t="n">
        <v>230</v>
      </c>
      <c r="I30" s="6" t="n">
        <v>1767</v>
      </c>
      <c r="J30" s="6" t="n">
        <v>1537</v>
      </c>
    </row>
    <row collapsed="false" customFormat="false" customHeight="false" hidden="false" ht="12.1" outlineLevel="0" r="31">
      <c r="A31" s="39" t="n">
        <v>45869</v>
      </c>
      <c r="B31" s="16" t="s">
        <v>564</v>
      </c>
      <c r="C31" s="16" t="s">
        <v>74</v>
      </c>
      <c r="D31" s="16" t="s">
        <v>76</v>
      </c>
      <c r="E31" s="6" t="n">
        <v>1000</v>
      </c>
      <c r="F31" s="7" t="n">
        <v>1</v>
      </c>
      <c r="G31" s="6" t="n">
        <v>64.82</v>
      </c>
      <c r="H31" s="6" t="n">
        <v>8</v>
      </c>
      <c r="I31" s="6" t="n">
        <v>64.82</v>
      </c>
      <c r="J31" s="6" t="n">
        <v>56.82</v>
      </c>
    </row>
    <row collapsed="false" customFormat="false" customHeight="false" hidden="false" ht="12.1" outlineLevel="0" r="32">
      <c r="A32" s="39" t="n">
        <v>45960</v>
      </c>
      <c r="B32" s="16" t="s">
        <v>564</v>
      </c>
      <c r="C32" s="16" t="s">
        <v>74</v>
      </c>
      <c r="D32" s="16" t="s">
        <v>76</v>
      </c>
      <c r="E32" s="6" t="n">
        <v>1000</v>
      </c>
      <c r="F32" s="7" t="n">
        <v>1</v>
      </c>
      <c r="G32" s="6" t="n">
        <v>64.82</v>
      </c>
      <c r="H32" s="6" t="n">
        <v>8</v>
      </c>
      <c r="I32" s="6" t="n">
        <v>64.82</v>
      </c>
      <c r="J32" s="6" t="n">
        <v>56.82</v>
      </c>
    </row>
    <row collapsed="false" customFormat="false" customHeight="false" hidden="false" ht="12.1" outlineLevel="0" r="33">
      <c r="A33" s="39" t="n">
        <v>46051</v>
      </c>
      <c r="B33" s="16" t="s">
        <v>564</v>
      </c>
      <c r="C33" s="16" t="s">
        <v>74</v>
      </c>
      <c r="D33" s="16" t="s">
        <v>76</v>
      </c>
      <c r="E33" s="6" t="n">
        <v>1000</v>
      </c>
      <c r="F33" s="7" t="n">
        <v>1</v>
      </c>
      <c r="G33" s="6" t="n">
        <v>64.82</v>
      </c>
      <c r="H33" s="6" t="n">
        <v>8</v>
      </c>
      <c r="I33" s="6" t="n">
        <v>64.82</v>
      </c>
      <c r="J33" s="6" t="n">
        <v>56.82</v>
      </c>
    </row>
    <row collapsed="false" customFormat="false" customHeight="false" hidden="false" ht="12.1" outlineLevel="0" r="34">
      <c r="A34" s="39"/>
      <c r="B34" s="16"/>
      <c r="C34" s="16"/>
      <c r="D34" s="16"/>
      <c r="E34" s="6"/>
      <c r="F34" s="7"/>
      <c r="G34" s="6"/>
      <c r="H34" s="6"/>
      <c r="I34" s="6"/>
      <c r="J34" s="6"/>
    </row>
    <row collapsed="false" customFormat="false" customHeight="false" hidden="false" ht="12.1" outlineLevel="0" r="35">
      <c r="A35" s="39" t="n">
        <v>46142</v>
      </c>
      <c r="B35" s="16" t="s">
        <v>564</v>
      </c>
      <c r="C35" s="16" t="s">
        <v>74</v>
      </c>
      <c r="D35" s="16" t="s">
        <v>76</v>
      </c>
      <c r="E35" s="6" t="n">
        <v>1000</v>
      </c>
      <c r="F35" s="7" t="n">
        <v>1</v>
      </c>
      <c r="G35" s="6" t="n">
        <v>64.82</v>
      </c>
      <c r="H35" s="6" t="n">
        <v>8</v>
      </c>
      <c r="I35" s="6" t="n">
        <v>64.82</v>
      </c>
      <c r="J35" s="6" t="n">
        <v>56.82</v>
      </c>
    </row>
  </sheetData>
  <autoFilter ref="A1:J3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83</v>
      </c>
      <c r="B1" s="38" t="s">
        <v>555</v>
      </c>
      <c r="C1" s="38" t="s">
        <v>0</v>
      </c>
      <c r="D1" s="38" t="s">
        <v>2</v>
      </c>
      <c r="E1" s="38" t="s">
        <v>556</v>
      </c>
      <c r="F1" s="38" t="s">
        <v>579</v>
      </c>
      <c r="G1" s="38" t="s">
        <v>580</v>
      </c>
      <c r="H1" s="38" t="s">
        <v>87</v>
      </c>
      <c r="I1" s="38" t="s">
        <v>581</v>
      </c>
      <c r="J1" s="38" t="s">
        <v>582</v>
      </c>
      <c r="K1" s="38" t="s">
        <v>583</v>
      </c>
      <c r="L1" s="38" t="s">
        <v>584</v>
      </c>
      <c r="M1" s="38" t="s">
        <v>585</v>
      </c>
      <c r="N1" s="38" t="s">
        <v>586</v>
      </c>
      <c r="O1" s="38" t="s">
        <v>587</v>
      </c>
    </row>
    <row collapsed="false" customFormat="false" customHeight="false" hidden="false" ht="12.1" outlineLevel="0" r="2">
      <c r="A2" s="40" t="n">
        <v>44721</v>
      </c>
      <c r="B2" s="16" t="s">
        <v>564</v>
      </c>
      <c r="C2" s="16" t="s">
        <v>16</v>
      </c>
      <c r="D2" s="16" t="s">
        <v>18</v>
      </c>
      <c r="E2" s="17" t="n">
        <v>60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1402</v>
      </c>
      <c r="J2" s="17" t="n">
        <v>4051.1695687333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44722</v>
      </c>
      <c r="B3" s="16" t="s">
        <v>564</v>
      </c>
      <c r="C3" s="16" t="s">
        <v>16</v>
      </c>
      <c r="D3" s="16" t="s">
        <v>18</v>
      </c>
      <c r="E3" s="17" t="n">
        <v>40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1401</v>
      </c>
      <c r="J3" s="17" t="n">
        <v>3667.76563725</v>
      </c>
      <c r="K3" s="6" t="s">
        <f>=Портфель!F2*Портфель!$Q$17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44725</v>
      </c>
      <c r="B4" s="16" t="s">
        <v>564</v>
      </c>
      <c r="C4" s="16" t="s">
        <v>16</v>
      </c>
      <c r="D4" s="16" t="s">
        <v>18</v>
      </c>
      <c r="E4" s="17" t="n">
        <v>20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1398</v>
      </c>
      <c r="J4" s="17" t="n">
        <v>3403.961981</v>
      </c>
      <c r="K4" s="6" t="s">
        <f>=Портфель!F2*Портфель!$Q$17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44742</v>
      </c>
      <c r="B5" s="16" t="s">
        <v>564</v>
      </c>
      <c r="C5" s="16" t="s">
        <v>16</v>
      </c>
      <c r="D5" s="16" t="s">
        <v>18</v>
      </c>
      <c r="E5" s="17" t="n">
        <v>4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1381</v>
      </c>
      <c r="J5" s="17" t="n">
        <v>2640.392275</v>
      </c>
      <c r="K5" s="6" t="s">
        <f>=Портфель!F2*Портфель!$Q$17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43665</v>
      </c>
      <c r="B6" s="16" t="s">
        <v>564</v>
      </c>
      <c r="C6" s="16" t="s">
        <v>21</v>
      </c>
      <c r="D6" s="16" t="s">
        <v>22</v>
      </c>
      <c r="E6" s="17" t="n">
        <v>3000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2458</v>
      </c>
      <c r="J6" s="17" t="n">
        <v>32.871426666667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43672</v>
      </c>
      <c r="B7" s="16" t="s">
        <v>564</v>
      </c>
      <c r="C7" s="16" t="s">
        <v>21</v>
      </c>
      <c r="D7" s="16" t="s">
        <v>22</v>
      </c>
      <c r="E7" s="17" t="n">
        <v>3000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2451</v>
      </c>
      <c r="J7" s="17" t="n">
        <v>30.845416666667</v>
      </c>
      <c r="K7" s="6" t="s">
        <f>=Портфель!F3*Портфель!$Q$13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43987</v>
      </c>
      <c r="B8" s="16" t="s">
        <v>564</v>
      </c>
      <c r="C8" s="16" t="s">
        <v>21</v>
      </c>
      <c r="D8" s="16" t="s">
        <v>22</v>
      </c>
      <c r="E8" s="17" t="n">
        <v>2000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2136</v>
      </c>
      <c r="J8" s="17" t="n">
        <v>34.19709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44036</v>
      </c>
      <c r="B9" s="16" t="s">
        <v>564</v>
      </c>
      <c r="C9" s="16" t="s">
        <v>21</v>
      </c>
      <c r="D9" s="16" t="s">
        <v>22</v>
      </c>
      <c r="E9" s="17" t="n">
        <v>3000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2087</v>
      </c>
      <c r="J9" s="17" t="n">
        <v>35.922953333333</v>
      </c>
      <c r="K9" s="6" t="s">
        <f>=Портфель!F3*Портфель!$Q$13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44134</v>
      </c>
      <c r="B10" s="16" t="s">
        <v>564</v>
      </c>
      <c r="C10" s="16" t="s">
        <v>21</v>
      </c>
      <c r="D10" s="16" t="s">
        <v>22</v>
      </c>
      <c r="E10" s="17" t="n">
        <v>9400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1989</v>
      </c>
      <c r="J10" s="17" t="n">
        <v>36.675337234043</v>
      </c>
      <c r="K10" s="6" t="s">
        <f>=Портфель!F3*Портфель!$Q$13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44523</v>
      </c>
      <c r="B11" s="16" t="s">
        <v>564</v>
      </c>
      <c r="C11" s="16" t="s">
        <v>21</v>
      </c>
      <c r="D11" s="16" t="s">
        <v>22</v>
      </c>
      <c r="E11" s="17" t="n">
        <v>1000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1600</v>
      </c>
      <c r="J11" s="17" t="n">
        <v>38.0145</v>
      </c>
      <c r="K11" s="6" t="s">
        <f>=Портфель!F3*Портфель!$Q$13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44613</v>
      </c>
      <c r="B12" s="16" t="s">
        <v>564</v>
      </c>
      <c r="C12" s="16" t="s">
        <v>21</v>
      </c>
      <c r="D12" s="16" t="s">
        <v>22</v>
      </c>
      <c r="E12" s="17" t="n">
        <v>6000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1510</v>
      </c>
      <c r="J12" s="17" t="n">
        <v>31.936316666667</v>
      </c>
      <c r="K12" s="6" t="s">
        <f>=Портфель!F3*Портфель!$Q$13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45064</v>
      </c>
      <c r="B13" s="16" t="s">
        <v>564</v>
      </c>
      <c r="C13" s="16" t="s">
        <v>21</v>
      </c>
      <c r="D13" s="16" t="s">
        <v>22</v>
      </c>
      <c r="E13" s="17" t="n">
        <v>3000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1059</v>
      </c>
      <c r="J13" s="17" t="n">
        <v>32.192873333333</v>
      </c>
      <c r="K13" s="6" t="s">
        <f>=Портфель!F3*Портфель!$Q$13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44036</v>
      </c>
      <c r="B14" s="16" t="s">
        <v>564</v>
      </c>
      <c r="C14" s="16" t="s">
        <v>25</v>
      </c>
      <c r="D14" s="16" t="s">
        <v>26</v>
      </c>
      <c r="E14" s="17" t="n">
        <v>10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2087</v>
      </c>
      <c r="J14" s="17" t="n">
        <v>3620.958038</v>
      </c>
      <c r="K14" s="6" t="s">
        <f>=Портфель!F4*Портфель!$Q$17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44039</v>
      </c>
      <c r="B15" s="16" t="s">
        <v>564</v>
      </c>
      <c r="C15" s="16" t="s">
        <v>25</v>
      </c>
      <c r="D15" s="16" t="s">
        <v>26</v>
      </c>
      <c r="E15" s="17" t="n">
        <v>10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2084</v>
      </c>
      <c r="J15" s="17" t="n">
        <v>3543.713313</v>
      </c>
      <c r="K15" s="6" t="s">
        <f>=Портфель!F4*Портфель!$Q$17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44042</v>
      </c>
      <c r="B16" s="16" t="s">
        <v>564</v>
      </c>
      <c r="C16" s="16" t="s">
        <v>25</v>
      </c>
      <c r="D16" s="16" t="s">
        <v>26</v>
      </c>
      <c r="E16" s="17" t="n">
        <v>10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2081</v>
      </c>
      <c r="J16" s="17" t="n">
        <v>3455.2794232</v>
      </c>
      <c r="K16" s="6" t="s">
        <f>=Портфель!F4*Портфель!$Q$17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44133</v>
      </c>
      <c r="B17" s="16" t="s">
        <v>564</v>
      </c>
      <c r="C17" s="16" t="s">
        <v>25</v>
      </c>
      <c r="D17" s="16" t="s">
        <v>26</v>
      </c>
      <c r="E17" s="17" t="n">
        <v>10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1990</v>
      </c>
      <c r="J17" s="17" t="n">
        <v>3427.100432</v>
      </c>
      <c r="K17" s="6" t="s">
        <f>=Портфель!F4*Портфель!$Q$17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44490</v>
      </c>
      <c r="B18" s="16" t="s">
        <v>564</v>
      </c>
      <c r="C18" s="16" t="s">
        <v>25</v>
      </c>
      <c r="D18" s="16" t="s">
        <v>26</v>
      </c>
      <c r="E18" s="17" t="n">
        <v>20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1633</v>
      </c>
      <c r="J18" s="17" t="n">
        <v>3681.20781625</v>
      </c>
      <c r="K18" s="6" t="s">
        <f>=Портфель!F4*Портфель!$Q$17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44588</v>
      </c>
      <c r="B19" s="16" t="s">
        <v>564</v>
      </c>
      <c r="C19" s="16" t="s">
        <v>25</v>
      </c>
      <c r="D19" s="16" t="s">
        <v>26</v>
      </c>
      <c r="E19" s="17" t="n">
        <v>30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1535</v>
      </c>
      <c r="J19" s="17" t="n">
        <v>3786.2714248333</v>
      </c>
      <c r="K19" s="6" t="s">
        <f>=Портфель!F4*Портфель!$Q$17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44795</v>
      </c>
      <c r="B20" s="16" t="s">
        <v>564</v>
      </c>
      <c r="C20" s="16" t="s">
        <v>25</v>
      </c>
      <c r="D20" s="16" t="s">
        <v>26</v>
      </c>
      <c r="E20" s="17" t="n">
        <v>60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1328</v>
      </c>
      <c r="J20" s="17" t="n">
        <v>2001.818692</v>
      </c>
      <c r="K20" s="6" t="s">
        <f>=Портфель!F4*Портфель!$Q$17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43691</v>
      </c>
      <c r="B21" s="16" t="s">
        <v>564</v>
      </c>
      <c r="C21" s="16" t="s">
        <v>28</v>
      </c>
      <c r="D21" s="16" t="s">
        <v>29</v>
      </c>
      <c r="E21" s="17" t="n">
        <v>500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2432</v>
      </c>
      <c r="J21" s="17" t="n">
        <v>192.56624</v>
      </c>
      <c r="K21" s="6" t="s">
        <f>=Портфель!F5*Портфель!$Q$13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43731</v>
      </c>
      <c r="B22" s="16" t="s">
        <v>564</v>
      </c>
      <c r="C22" s="16" t="s">
        <v>28</v>
      </c>
      <c r="D22" s="16" t="s">
        <v>29</v>
      </c>
      <c r="E22" s="17" t="n">
        <v>500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2392</v>
      </c>
      <c r="J22" s="17" t="n">
        <v>203.6409</v>
      </c>
      <c r="K22" s="6" t="s">
        <f>=Портфель!F5*Портфель!$Q$13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43892</v>
      </c>
      <c r="B23" s="16" t="s">
        <v>564</v>
      </c>
      <c r="C23" s="16" t="s">
        <v>31</v>
      </c>
      <c r="D23" s="16" t="s">
        <v>32</v>
      </c>
      <c r="E23" s="17" t="n">
        <v>40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2231</v>
      </c>
      <c r="J23" s="17" t="n">
        <v>2307.153</v>
      </c>
      <c r="K23" s="6" t="s">
        <f>=Портфель!F6*Портфель!$Q$13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44743</v>
      </c>
      <c r="B24" s="16" t="s">
        <v>564</v>
      </c>
      <c r="C24" s="16" t="s">
        <v>34</v>
      </c>
      <c r="D24" s="16" t="s">
        <v>35</v>
      </c>
      <c r="E24" s="17" t="n">
        <v>4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1380</v>
      </c>
      <c r="J24" s="17" t="n">
        <v>4054.9472937</v>
      </c>
      <c r="K24" s="6" t="s">
        <f>=Портфель!F7*Портфель!$Q$17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44132</v>
      </c>
      <c r="B25" s="16" t="s">
        <v>564</v>
      </c>
      <c r="C25" s="16" t="s">
        <v>37</v>
      </c>
      <c r="D25" s="16" t="s">
        <v>38</v>
      </c>
      <c r="E25" s="17" t="n">
        <v>20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1991</v>
      </c>
      <c r="J25" s="17" t="n">
        <v>4010.5025</v>
      </c>
      <c r="K25" s="6" t="s">
        <f>=Портфель!F8*Портфель!$Q$13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43896</v>
      </c>
      <c r="B26" s="16" t="s">
        <v>564</v>
      </c>
      <c r="C26" s="16" t="s">
        <v>40</v>
      </c>
      <c r="D26" s="16" t="s">
        <v>41</v>
      </c>
      <c r="E26" s="17" t="n">
        <v>200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2227</v>
      </c>
      <c r="J26" s="17" t="n">
        <v>379.7898</v>
      </c>
      <c r="K26" s="6" t="s">
        <f>=Портфель!F9*Портфель!$Q$13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44553</v>
      </c>
      <c r="B27" s="16" t="s">
        <v>564</v>
      </c>
      <c r="C27" s="16" t="s">
        <v>43</v>
      </c>
      <c r="D27" s="16" t="s">
        <v>44</v>
      </c>
      <c r="E27" s="17" t="n">
        <v>100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1570</v>
      </c>
      <c r="J27" s="17" t="n">
        <v>887.2218</v>
      </c>
      <c r="K27" s="6" t="s">
        <f>=Портфель!F10*Портфель!$Q$13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44566</v>
      </c>
      <c r="B28" s="16" t="s">
        <v>564</v>
      </c>
      <c r="C28" s="16" t="s">
        <v>43</v>
      </c>
      <c r="D28" s="16" t="s">
        <v>44</v>
      </c>
      <c r="E28" s="17" t="n">
        <v>100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1557</v>
      </c>
      <c r="J28" s="17" t="n">
        <v>851.913</v>
      </c>
      <c r="K28" s="6" t="s">
        <f>=Портфель!F10*Портфель!$Q$13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44567</v>
      </c>
      <c r="B29" s="16" t="s">
        <v>564</v>
      </c>
      <c r="C29" s="16" t="s">
        <v>43</v>
      </c>
      <c r="D29" s="16" t="s">
        <v>44</v>
      </c>
      <c r="E29" s="17" t="n">
        <v>100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1556</v>
      </c>
      <c r="J29" s="17" t="n">
        <v>790.2975</v>
      </c>
      <c r="K29" s="6" t="s">
        <f>=Портфель!F10*Портфель!$Q$13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44617</v>
      </c>
      <c r="B30" s="16" t="s">
        <v>564</v>
      </c>
      <c r="C30" s="16" t="s">
        <v>43</v>
      </c>
      <c r="D30" s="16" t="s">
        <v>44</v>
      </c>
      <c r="E30" s="17" t="n">
        <v>90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1506</v>
      </c>
      <c r="J30" s="17" t="n">
        <v>340.085</v>
      </c>
      <c r="K30" s="6" t="s">
        <f>=Портфель!F10*Портфель!$Q$13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44784</v>
      </c>
      <c r="B31" s="16" t="s">
        <v>564</v>
      </c>
      <c r="C31" s="16" t="s">
        <v>46</v>
      </c>
      <c r="D31" s="16" t="s">
        <v>47</v>
      </c>
      <c r="E31" s="17" t="n">
        <v>50000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1339</v>
      </c>
      <c r="J31" s="17" t="n">
        <v>1.356339</v>
      </c>
      <c r="K31" s="6" t="s">
        <f>=Портфель!F11*Портфель!$Q$13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44806</v>
      </c>
      <c r="B32" s="16" t="s">
        <v>564</v>
      </c>
      <c r="C32" s="16" t="s">
        <v>49</v>
      </c>
      <c r="D32" s="16" t="s">
        <v>50</v>
      </c>
      <c r="E32" s="17" t="n">
        <v>30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1317</v>
      </c>
      <c r="J32" s="17" t="n">
        <v>2084.722254</v>
      </c>
      <c r="K32" s="6" t="s">
        <f>=Портфель!F12*Портфель!$Q$17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44519</v>
      </c>
      <c r="B33" s="16" t="s">
        <v>564</v>
      </c>
      <c r="C33" s="16" t="s">
        <v>52</v>
      </c>
      <c r="D33" s="16" t="s">
        <v>53</v>
      </c>
      <c r="E33" s="17" t="n">
        <v>51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1605</v>
      </c>
      <c r="J33" s="17" t="n">
        <v>851.623806</v>
      </c>
      <c r="K33" s="6" t="s">
        <f>=Портфель!F13*Портфель!$Q$13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44722</v>
      </c>
      <c r="B34" s="16" t="s">
        <v>564</v>
      </c>
      <c r="C34" s="16" t="s">
        <v>52</v>
      </c>
      <c r="D34" s="16" t="s">
        <v>53</v>
      </c>
      <c r="E34" s="17" t="n">
        <v>150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1401</v>
      </c>
      <c r="J34" s="17" t="n">
        <v>190.98816186667</v>
      </c>
      <c r="K34" s="6" t="s">
        <f>=Портфель!F13*Портфель!$Q$13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45075</v>
      </c>
      <c r="B35" s="16" t="s">
        <v>564</v>
      </c>
      <c r="C35" s="16" t="s">
        <v>54</v>
      </c>
      <c r="D35" s="16" t="s">
        <v>55</v>
      </c>
      <c r="E35" s="17" t="n">
        <v>20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1048</v>
      </c>
      <c r="J35" s="17" t="n">
        <v>1187.70541175</v>
      </c>
      <c r="K35" s="6" t="s">
        <f>=Портфель!F14*Портфель!$Q$17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44225</v>
      </c>
      <c r="B36" s="16" t="s">
        <v>564</v>
      </c>
      <c r="C36" s="16" t="s">
        <v>57</v>
      </c>
      <c r="D36" s="16" t="s">
        <v>58</v>
      </c>
      <c r="E36" s="17" t="n">
        <v>15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1898</v>
      </c>
      <c r="J36" s="17" t="n">
        <v>3854.9304497333</v>
      </c>
      <c r="K36" s="6" t="s">
        <f>=Портфель!F15*Портфель!$Q$17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44601</v>
      </c>
      <c r="B37" s="16" t="s">
        <v>564</v>
      </c>
      <c r="C37" s="16" t="s">
        <v>60</v>
      </c>
      <c r="D37" s="16" t="s">
        <v>61</v>
      </c>
      <c r="E37" s="17" t="n">
        <v>100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1522</v>
      </c>
      <c r="J37" s="17" t="n">
        <v>1655.6004891</v>
      </c>
      <c r="K37" s="6" t="s">
        <f>=Портфель!F16*Портфель!$Q$17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45127</v>
      </c>
      <c r="B38" s="16" t="s">
        <v>564</v>
      </c>
      <c r="C38" s="16" t="s">
        <v>63</v>
      </c>
      <c r="D38" s="16" t="s">
        <v>64</v>
      </c>
      <c r="E38" s="17" t="n">
        <v>-7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996</v>
      </c>
      <c r="J38" s="17" t="n">
        <v>-724.81598542857</v>
      </c>
      <c r="K38" s="6" t="s">
        <f>=Портфель!F17*Портфель!$Q$13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45127</v>
      </c>
      <c r="B39" s="16" t="s">
        <v>564</v>
      </c>
      <c r="C39" s="16" t="s">
        <v>65</v>
      </c>
      <c r="D39" s="16" t="s">
        <v>66</v>
      </c>
      <c r="E39" s="17" t="n">
        <v>-150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996</v>
      </c>
      <c r="J39" s="17" t="n">
        <v>-3104.27624744</v>
      </c>
      <c r="K39" s="6" t="s">
        <f>=Портфель!F18*Портфель!$Q$13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 t="n">
        <v>45127</v>
      </c>
      <c r="B40" s="16" t="s">
        <v>564</v>
      </c>
      <c r="C40" s="16" t="s">
        <v>67</v>
      </c>
      <c r="D40" s="16" t="s">
        <v>68</v>
      </c>
      <c r="E40" s="17" t="n">
        <v>-124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996</v>
      </c>
      <c r="J40" s="17" t="n">
        <v>-5932.3075892742</v>
      </c>
      <c r="K40" s="6" t="s">
        <f>=Портфель!F19*Портфель!$Q$13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0" t="n">
        <v>43732</v>
      </c>
      <c r="B41" s="16" t="s">
        <v>564</v>
      </c>
      <c r="C41" s="16" t="s">
        <v>70</v>
      </c>
      <c r="D41" s="16" t="s">
        <v>72</v>
      </c>
      <c r="E41" s="17" t="n">
        <v>1000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2391</v>
      </c>
      <c r="J41" s="17" t="n">
        <v>34.02701</v>
      </c>
      <c r="K41" s="6" t="s">
        <f>=Портфель!F21*Портфель!$Q$13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0" t="n">
        <v>44987</v>
      </c>
      <c r="B42" s="16" t="s">
        <v>564</v>
      </c>
      <c r="C42" s="16" t="s">
        <v>74</v>
      </c>
      <c r="D42" s="16" t="s">
        <v>76</v>
      </c>
      <c r="E42" s="17" t="n">
        <v>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1136</v>
      </c>
      <c r="J42" s="17" t="n">
        <v>996.13</v>
      </c>
      <c r="K42" s="6" t="s">
        <f>=Портфель!F23*Портфель!G23/100*Портфель!$Q$13+Портфель!H23*Портфель!$Q$13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0"/>
      <c r="B43" s="16"/>
      <c r="C43" s="16"/>
      <c r="D43" s="16"/>
      <c r="E43" s="17"/>
      <c r="F43" s="7"/>
      <c r="G43" s="17"/>
      <c r="H43" s="16"/>
      <c r="I43" s="7"/>
      <c r="J43" s="17"/>
      <c r="K43" s="4" t="s">
        <v>82</v>
      </c>
      <c r="L43" s="8" t="s">
        <f>=SUBTOTAL(109,L2:L42)</f>
      </c>
      <c r="M43" s="8" t="s">
        <f>=SUBTOTAL(109,M2:M42)</f>
      </c>
      <c r="N43" s="8" t="s">
        <f>=MAX(0,M43*0.13)</f>
      </c>
    </row>
  </sheetData>
  <autoFilter ref="A1:O4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2026-04-11T09:25:38.00Z</dcterms:created>
  <dc:creator>izi-invest.ru</dc:creator>
  <cp:revision>0</cp:revision>
</cp:coreProperties>
</file>